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67"/>
  </bookViews>
  <sheets>
    <sheet name="Summary Statistics- All Models" sheetId="147" r:id="rId1"/>
    <sheet name="Raw Data" sheetId="23" r:id="rId2"/>
    <sheet name="Data" sheetId="1" r:id="rId3"/>
    <sheet name="Forecast" sheetId="139" r:id="rId4"/>
    <sheet name="ACF_Output" sheetId="138" r:id="rId5"/>
    <sheet name="PACF_Output" sheetId="127" r:id="rId6"/>
    <sheet name="MLR_Output-EntireDS" sheetId="146" r:id="rId7"/>
    <sheet name="MLR_TrainingScore-EntireDS" sheetId="145" r:id="rId8"/>
    <sheet name="MLR_NewScore-EntireDS" sheetId="144" r:id="rId9"/>
    <sheet name="ARIMA_Output-EntireDS" sheetId="137" r:id="rId10"/>
    <sheet name="ARIMA_Residuals-EntireDS" sheetId="136" r:id="rId11"/>
    <sheet name="HoltWinterNoTrendOp-EntireDS" sheetId="16" r:id="rId12"/>
    <sheet name="Imp Graphs" sheetId="18" r:id="rId13"/>
    <sheet name="Data_PartitionTS" sheetId="2" r:id="rId14"/>
    <sheet name="ARIMA_Output" sheetId="134" r:id="rId15"/>
    <sheet name="ARIMA_Residuals" sheetId="133" r:id="rId16"/>
    <sheet name="HoltWinterNoTrendOutput" sheetId="14" r:id="rId17"/>
    <sheet name="MLR_Output" sheetId="5" r:id="rId18"/>
    <sheet name="MLR_TrainingScore" sheetId="21" r:id="rId19"/>
    <sheet name="MLR_ValidationScore" sheetId="4" r:id="rId20"/>
  </sheets>
  <definedNames>
    <definedName name="xlm_30_1" localSheetId="2" hidden="1">"'{""wkbk"":""PM10.week-ver3.xlsx"",""wksheet"":""Data"",""data_range"":""$A$1:$BD$262"",""has_header"":true,""input_cols"":[{""varName"":""concentration""},{""varName"":""t""},{""varName"":""W1""},{""varName"":""W2""},{""varName"":""W3""},{""varName"":""W4""},{""varName"":""W5""},{""varName"":""W6""},{"</definedName>
    <definedName name="xlm_30_2" localSheetId="2" hidden="1">"'""varName"":""W7""},{""varName"":""W8""},{""varName"":""W9""},{""varName"":""W10""},{""varName"":""W11""},{""varName"":""W12""},{""varName"":""W13""},{""varName"":""W14""},{""varName"":""W15""},{""varName"":""W16""},{""varName"":""W17""},{""varName"":""W18""},{""varName"":""W19""},{""varName"":""W20""},{""varN"</definedName>
    <definedName name="xlm_30_3" localSheetId="2" hidden="1">"'ame"":""W21""},{""varName"":""W22""},{""varName"":""W23""},{""varName"":""W24""},{""varName"":""W25""},{""varName"":""W26""},{""varName"":""W27""},{""varName"":""W28""},{""varName"":""W29""},{""varName"":""W30""},{""varName"":""W31""},{""varName"":""W32""},{""varName"":""W33""},{""varName"":""W34""},{""varNam"</definedName>
    <definedName name="xlm_30_4" localSheetId="2" hidden="1">"'e"":""W35""},{""varName"":""W36""},{""varName"":""W37""},{""varName"":""W38""},{""varName"":""W39""},{""varName"":""W40""},{""varName"":""W41""},{""varName"":""W42""},{""varName"":""W43""},{""varName"":""W44""},{""varName"":""W45""},{""varName"":""W46""},{""varName"":""W47""},{""varName"":""W48""},{""varName"""</definedName>
    <definedName name="xlm_30_5" localSheetId="2" hidden="1">"':""W49""},{""varName"":""W50""},{""varName"":""W51""},{""varName"":""W52""},{""varName"":""W53""}],""cat_cols"":[],""firstRow"":1,""rows"":261,""isPartitionSheet"":false,""time_var"":{""varId"":0,""varName"":""date"",""colDescr"":{""dataRowCount"":261,""flags"":0,""uniqueValsCount"":261,""varId"":"</definedName>
    <definedName name="xlm_30_6" localSheetId="2" hidden="1">"'0}},""trainPct"":80.0766,""trainRecs"":209}"</definedName>
    <definedName name="xlm_40_1" localSheetId="2" hidden="1">"'{""wkbk"":""PM10.week-ver3.xlsx"",""wksheet"":""Data"",""data_range"":""$A$1:$BD$262"",""has_header"":true,""input_cols"":[{""varName"":""date""},{""varName"":""t""},{""varName"":""W1""},{""varName"":""W2""},{""varName"":""W3""},{""varName"":""W4""},{""varName"":""W5""},{""varName"":""W6""},{""varName"""</definedName>
    <definedName name="xlm_40_2" localSheetId="2" hidden="1">"':""W7""},{""varName"":""W8""},{""varName"":""W9""},{""varName"":""W10""},{""varName"":""W11""},{""varName"":""W12""},{""varName"":""W13""},{""varName"":""W14""},{""varName"":""W15""},{""varName"":""W16""},{""varName"":""W17""},{""varName"":""W18""},{""varName"":""W19""},{""varName"":""W20""},{""varName"":""W21"</definedName>
    <definedName name="xlm_40_3" localSheetId="2" hidden="1">"'""},{""varName"":""W22""},{""varName"":""W23""},{""varName"":""W24""},{""varName"":""W25""},{""varName"":""W26""},{""varName"":""W27""},{""varName"":""W28""},{""varName"":""W29""},{""varName"":""W30""},{""varName"":""W31""},{""varName"":""W32""},{""varName"":""W33""},{""varName"":""W34""},{""varName"":""W35""}"</definedName>
    <definedName name="xlm_40_4" localSheetId="2" hidden="1">"',{""varName"":""W36""},{""varName"":""W37""},{""varName"":""W38""},{""varName"":""W39""},{""varName"":""W40""},{""varName"":""W41""},{""varName"":""W42""},{""varName"":""W43""},{""varName"":""W44""},{""varName"":""W45""},{""varName"":""W46""},{""varName"":""W47""},{""varName"":""W48""},{""varName"":""W49""},{"</definedName>
    <definedName name="xlm_40_5" localSheetId="2" hidden="1">"'""varName"":""W50""},{""varName"":""W51""},{""varName"":""W52""},{""varName"":""W53""}],""firstRow"":1,""rows"":261,""tsSelectedVar"":{""varId"":1,""varName"":""concentration"",""colDescr"":{""dataRowCount"":261,""flags"":16,""uniqueValsCount"":257,""varId"":1}},""isPartitionSheet"":false,""tra"</definedName>
    <definedName name="xlm_40_6" localSheetId="2" hidden="1">"'iningLag"":104,""plotAcfChart"":true}"</definedName>
    <definedName name="xlm_41_1" localSheetId="2" hidden="1">"'{""wkbk"":""PM10.week-ver3.xlsx"",""wksheet"":""Data"",""data_range"":""$A$1:$BD$262"",""has_header"":true,""input_cols"":[{""varName"":""date""},{""varName"":""t""},{""varName"":""W1""},{""varName"":""W2""},{""varName"":""W3""},{""varName"":""W4""},{""varName"":""W5""},{""varName"":""W6""},{""varName"""</definedName>
    <definedName name="xlm_41_2" localSheetId="2" hidden="1">"':""W7""},{""varName"":""W8""},{""varName"":""W9""},{""varName"":""W10""},{""varName"":""W11""},{""varName"":""W12""},{""varName"":""W13""},{""varName"":""W14""},{""varName"":""W15""},{""varName"":""W16""},{""varName"":""W17""},{""varName"":""W18""},{""varName"":""W19""},{""varName"":""W20""},{""varName"":""W21"</definedName>
    <definedName name="xlm_41_3" localSheetId="2" hidden="1">"'""},{""varName"":""W22""},{""varName"":""W23""},{""varName"":""W24""},{""varName"":""W25""},{""varName"":""W26""},{""varName"":""W27""},{""varName"":""W28""},{""varName"":""W29""},{""varName"":""W30""},{""varName"":""W31""},{""varName"":""W32""},{""varName"":""W33""},{""varName"":""W34""},{""varName"":""W35""}"</definedName>
    <definedName name="xlm_41_4" localSheetId="2" hidden="1">"',{""varName"":""W36""},{""varName"":""W37""},{""varName"":""W38""},{""varName"":""W39""},{""varName"":""W40""},{""varName"":""W41""},{""varName"":""W42""},{""varName"":""W43""},{""varName"":""W44""},{""varName"":""W45""},{""varName"":""W46""},{""varName"":""W47""},{""varName"":""W48""},{""varName"":""W49""},{"</definedName>
    <definedName name="xlm_41_5" localSheetId="2" hidden="1">"'""varName"":""W50""},{""varName"":""W51""},{""varName"":""W52""},{""varName"":""W53""}],""firstRow"":1,""rows"":261,""tsSelectedVar"":{""varId"":1,""varName"":""concentration"",""colDescr"":{""dataRowCount"":261,""flags"":16,""uniqueValsCount"":257,""varId"":1}},""isPartitionSheet"":false,""min"</definedName>
    <definedName name="xlm_41_6" localSheetId="2" hidden="1">"'TrainingLag"":1,""maxTrainingLag"":52,""plotPacfChart"":true}"</definedName>
    <definedName name="xlm_42_1" localSheetId="2" hidden="1">"'{""wkbk"":""PM10.week-ver3.xlsx"",""wksheet"":""Data"",""data_range"":""$A$1:$BD$262"",""has_header"":true,""input_cols"":[{""varName"":""t""},{""varName"":""W1""},{""varName"":""W2""},{""varName"":""W3""},{""varName"":""W4""},{""varName"":""W5""},{""varName"":""W6""},{""varName"":""W7""},{""varName"":"""</definedName>
    <definedName name="xlm_42_1" localSheetId="13" hidden="1">"'{""wkbk"":""PM10.week-ver3.xlsx"",""wksheet"":""Data_PartitionTS"",""data_range"":""$B$20:$BE$281"",""has_header"":true,""input_cols"":[{""varName"":""t""},{""varName"":""W1""},{""varName"":""W2""},{""varName"":""W3""},{""varName"":""W4""},{""varName"":""W5""},{""varName"":""W6""},{""varName"":""W7""}"</definedName>
    <definedName name="xlm_42_2" localSheetId="2" hidden="1">"'W8""},{""varName"":""W9""},{""varName"":""W10""},{""varName"":""W11""},{""varName"":""W12""},{""varName"":""W13""},{""varName"":""W14""},{""varName"":""W15""},{""varName"":""W16""},{""varName"":""W17""},{""varName"":""W18""},{""varName"":""W19""},{""varName"":""W20""},{""varName"":""W21""},{""varName"":""W22"""</definedName>
    <definedName name="xlm_42_2" localSheetId="13" hidden="1">"',{""varName"":""W8""},{""varName"":""W9""},{""varName"":""W10""},{""varName"":""W11""},{""varName"":""W12""},{""varName"":""W13""},{""varName"":""W14""},{""varName"":""W15""},{""varName"":""W16""},{""varName"":""W17""},{""varName"":""W18""},{""varName"":""W19""},{""varName"":""W20""},{""varName"":""W21""},{""v"</definedName>
    <definedName name="xlm_42_3" localSheetId="2" hidden="1">"'},{""varName"":""W23""},{""varName"":""W24""},{""varName"":""W25""},{""varName"":""W26""},{""varName"":""W27""},{""varName"":""W28""},{""varName"":""W29""},{""varName"":""W30""},{""varName"":""W31""},{""varName"":""W32""},{""varName"":""W33""},{""varName"":""W34""},{""varName"":""W35""},{""varName"":""W36""},"</definedName>
    <definedName name="xlm_42_3" localSheetId="13" hidden="1">"'arName"":""W22""},{""varName"":""W23""},{""varName"":""W24""},{""varName"":""W25""},{""varName"":""W26""},{""varName"":""W27""},{""varName"":""W28""},{""varName"":""W29""},{""varName"":""W30""},{""varName"":""W31""},{""varName"":""W32""},{""varName"":""W33""},{""varName"":""W34""},{""varName"":""W35""},{""var"</definedName>
    <definedName name="xlm_42_4" localSheetId="2" hidden="1">"'{""varName"":""W37""},{""varName"":""W38""},{""varName"":""W39""},{""varName"":""W40""},{""varName"":""W41""},{""varName"":""W42""},{""varName"":""W43""},{""varName"":""W44""},{""varName"":""W45""},{""varName"":""W46""},{""varName"":""W47""},{""varName"":""W48""},{""varName"":""W49""},{""varName"":""W50""},{"""</definedName>
    <definedName name="xlm_42_4" localSheetId="13" hidden="1">"'Name"":""W36""},{""varName"":""W37""},{""varName"":""W38""},{""varName"":""W39""},{""varName"":""W40""},{""varName"":""W41""},{""varName"":""W42""},{""varName"":""W43""},{""varName"":""W44""},{""varName"":""W45""},{""varName"":""W46""},{""varName"":""W47""},{""varName"":""W48""},{""varName"":""W49""},{""varNa"</definedName>
    <definedName name="xlm_42_5" localSheetId="2" hidden="1">"'varName"":""W51""},{""varName"":""W52""},{""varName"":""W53""}],""firstRow"":1,""rows"":261,""tsSelectedVar"":{""varId"":1,""varName"":""concentration"",""colDescr"":{""dataRowCount"":261,""flags"":16,""uniqueValsCount"":257,""varId"":1}},""tsTimeVar"":{""varId"":0,""varName"":""date"",""colDesc"</definedName>
    <definedName name="xlm_42_5" localSheetId="13" hidden="1">"'me"":""W50""},{""varName"":""W51""},{""varName"":""W52""},{""varName"":""W53""}],""firstRow"":20,""rows"":261,""tsSelectedVar"":{""varId"":1,""varName"":""concentration"",""colDescr"":{""dataRowCount"":261,""flags"":16,""uniqueValsCount"":257,""varId"":1}},""tsTimeVar"":{""varId"":0,""varName"":"""</definedName>
    <definedName name="xlm_42_6" localSheetId="2" hidden="1">"'r"":{""dataRowCount"":261,""flags"":32,""uniqueValsCount"":261,""varId"":0}},""isPartitionSheet"":false,""subtractMean"":false,""fitSeasonalModel"":true,""nonSeasAutoRegressive"":1,""nonSeasDifference"":0,""nonSeasMovingAvg"":0,""seasPeriod"":52,""seasAutoRegressive"":0,""seasDif"</definedName>
    <definedName name="xlm_42_6" localSheetId="13" hidden="1">"'date"",""colDescr"":{""dataRowCount"":261,""flags"":32,""uniqueValsCount"":261,""varId"":0}},""varNamesRange"":""$B$20:$BE$20"",""trainingDataRange"":""$B$21:$BE$229"",""validationDataRange"":""$B$230:$BE$281"",""allDataRange"":""$B$20:$BE$281"",""isPartitionSheet"":true,""subtractMe"</definedName>
    <definedName name="xlm_42_7" localSheetId="2" hidden="1">"'ference"":1,""seasMovingAvg"":0,""maxIteration"":200,""fittedValsAndResids"":true,""varCovarMatrix"":true,""produceForecasts"":true,""numForecasts"":4,""rptForecastConfidenceLevel"":true,""forecastConfidenceLevel"":95}"</definedName>
    <definedName name="xlm_42_7" localSheetId="13" hidden="1">"'an"":false,""fitSeasonalModel"":true,""nonSeasAutoRegressive"":1,""nonSeasDifference"":0,""nonSeasMovingAvg"":0,""seasPeriod"":52,""seasAutoRegressive"":0,""seasDifference"":1,""seasMovingAvg"":0,""maxIteration"":200,""fittedValsAndResids"":true,""varCovarMatrix"":true,""produc"</definedName>
    <definedName name="xlm_42_8" localSheetId="13" hidden="1">"'eForecasts"":true,""numForecasts"":52,""rptForecastConfidenceLevel"":true,""forecastConfidenceLevel"":95}"</definedName>
    <definedName name="xlm_51_1" localSheetId="13" hidden="1">"'{""wkbk"":""PM10.week-ver3.xlsx"",""wksheet"":""Data_PartitionTS"",""data_range"":""$B$20:$BE$281"",""has_header"":true,""input_cols"":[{""varName"":""t""},{""varName"":""W1""},{""varName"":""W2""},{""varName"":""W3""},{""varName"":""W4""},{""varName"":""W5""},{""varName"":""W6""},{""varName"":""W7""}"</definedName>
    <definedName name="xlm_51_2" localSheetId="13" hidden="1">"',{""varName"":""W8""},{""varName"":""W9""},{""varName"":""W10""},{""varName"":""W11""},{""varName"":""W12""},{""varName"":""W13""},{""varName"":""W14""},{""varName"":""W15""},{""varName"":""W16""},{""varName"":""W17""},{""varName"":""W18""},{""varName"":""W19""},{""varName"":""W20""},{""varName"":""W21""},{""v"</definedName>
    <definedName name="xlm_51_3" localSheetId="13" hidden="1">"'arName"":""W22""},{""varName"":""W23""},{""varName"":""W24""},{""varName"":""W25""},{""varName"":""W26""},{""varName"":""W27""},{""varName"":""W28""},{""varName"":""W29""},{""varName"":""W30""},{""varName"":""W31""},{""varName"":""W32""},{""varName"":""W33""},{""varName"":""W34""},{""varName"":""W35""},{""var"</definedName>
    <definedName name="xlm_51_4" localSheetId="13" hidden="1">"'Name"":""W36""},{""varName"":""W37""},{""varName"":""W38""},{""varName"":""W39""},{""varName"":""W40""},{""varName"":""W41""},{""varName"":""W42""},{""varName"":""W43""},{""varName"":""W44""},{""varName"":""W45""},{""varName"":""W46""},{""varName"":""W47""},{""varName"":""W48""},{""varName"":""W49""},{""varNa"</definedName>
    <definedName name="xlm_51_5" localSheetId="13" hidden="1">"'me"":""W50""},{""varName"":""W51""},{""varName"":""W52""},{""varName"":""W53""}],""firstRow"":20,""rows"":261,""tsSelectedVar"":{""varId"":1,""varName"":""concentration"",""colDescr"":{""dataRowCount"":261,""flags"":16,""uniqueValsCount"":257,""varId"":1}},""tsTimeVar"":{""varId"":0,""varName"":"""</definedName>
    <definedName name="xlm_51_6" localSheetId="13" hidden="1">"'date"",""colDescr"":{""dataRowCount"":261,""flags"":32,""uniqueValsCount"":261,""varId"":0}},""varNamesRange"":""$B$20:$BE$20"",""trainingDataRange"":""$B$21:$BE$229"",""validationDataRange"":""$B$230:$BE$281"",""allDataRange"":""$B$20:$BE$281"",""isPartitionSheet"":true,""optimize"":"</definedName>
    <definedName name="xlm_51_7" localSheetId="13" hidden="1">"'true,""giveForecast"":true}"</definedName>
    <definedName name="xlm_52_1" localSheetId="13" hidden="1">"'{""wkbk"":""PM10.week-ver3.xlsx"",""wksheet"":""Data_PartitionTS"",""data_range"":""$B$20:$BE$281"",""has_header"":true,""input_cols"":[{""varName"":""t""},{""varName"":""W1""},{""varName"":""W2""},{""varName"":""W3""},{""varName"":""W4""},{""varName"":""W5""},{""varName"":""W6""},{""varName"":""W7""}"</definedName>
    <definedName name="xlm_52_2" localSheetId="13" hidden="1">"',{""varName"":""W8""},{""varName"":""W9""},{""varName"":""W10""},{""varName"":""W11""},{""varName"":""W12""},{""varName"":""W13""},{""varName"":""W14""},{""varName"":""W15""},{""varName"":""W16""},{""varName"":""W17""},{""varName"":""W18""},{""varName"":""W19""},{""varName"":""W20""},{""varName"":""W21""},{""v"</definedName>
    <definedName name="xlm_52_3" localSheetId="13" hidden="1">"'arName"":""W22""},{""varName"":""W23""},{""varName"":""W24""},{""varName"":""W25""},{""varName"":""W26""},{""varName"":""W27""},{""varName"":""W28""},{""varName"":""W29""},{""varName"":""W30""},{""varName"":""W31""},{""varName"":""W32""},{""varName"":""W33""},{""varName"":""W34""},{""varName"":""W35""},{""var"</definedName>
    <definedName name="xlm_52_4" localSheetId="13" hidden="1">"'Name"":""W36""},{""varName"":""W37""},{""varName"":""W38""},{""varName"":""W39""},{""varName"":""W40""},{""varName"":""W41""},{""varName"":""W42""},{""varName"":""W43""},{""varName"":""W44""},{""varName"":""W45""},{""varName"":""W46""},{""varName"":""W47""},{""varName"":""W48""},{""varName"":""W49""},{""varNa"</definedName>
    <definedName name="xlm_52_5" localSheetId="13" hidden="1">"'me"":""W50""},{""varName"":""W51""},{""varName"":""W52""},{""varName"":""W53""}],""firstRow"":20,""rows"":261,""tsSelectedVar"":{""varId"":1,""varName"":""concentration"",""colDescr"":{""dataRowCount"":261,""flags"":16,""uniqueValsCount"":257,""varId"":1}},""tsTimeVar"":{""varId"":0,""varName"":"""</definedName>
    <definedName name="xlm_52_6" localSheetId="13" hidden="1">"'date"",""colDescr"":{""dataRowCount"":261,""flags"":32,""uniqueValsCount"":261,""varId"":0}},""varNamesRange"":""$B$20:$BE$20"",""trainingDataRange"":""$B$21:$BE$229"",""validationDataRange"":""$B$230:$BE$281"",""allDataRange"":""$B$20:$BE$281"",""isPartitionSheet"":true,""interval"":"</definedName>
    <definedName name="xlm_52_7" localSheetId="13" hidden="1">"'52,""giveForecast"":true,""numForecasts"":0}"</definedName>
    <definedName name="xlm_55_1" localSheetId="2" hidden="1">"'{""wkbk"":""PM10.week-ver3.xlsx"",""wksheet"":""Data"",""data_range"":""$A$1:$BD$262"",""has_header"":true,""input_cols"":[{""varName"":""t""},{""varName"":""W1""},{""varName"":""W2""},{""varName"":""W3""},{""varName"":""W4""},{""varName"":""W5""},{""varName"":""W6""},{""varName"":""W7""},{""varName"":"""</definedName>
    <definedName name="xlm_55_1" localSheetId="13" hidden="1">"'{""wkbk"":""PM10.week-ver3.xlsx"",""wksheet"":""Data_PartitionTS"",""data_range"":""$B$20:$BE$281"",""has_header"":true,""input_cols"":[{""varName"":""t""},{""varName"":""W1""},{""varName"":""W2""},{""varName"":""W3""},{""varName"":""W4""},{""varName"":""W5""},{""varName"":""W6""},{""varName"":""W7""}"</definedName>
    <definedName name="xlm_55_2" localSheetId="2" hidden="1">"'W8""},{""varName"":""W9""},{""varName"":""W10""},{""varName"":""W11""},{""varName"":""W12""},{""varName"":""W13""},{""varName"":""W14""},{""varName"":""W15""},{""varName"":""W16""},{""varName"":""W17""},{""varName"":""W18""},{""varName"":""W19""},{""varName"":""W20""},{""varName"":""W21""},{""varName"":""W22"""</definedName>
    <definedName name="xlm_55_2" localSheetId="13" hidden="1">"',{""varName"":""W8""},{""varName"":""W9""},{""varName"":""W10""},{""varName"":""W11""},{""varName"":""W12""},{""varName"":""W13""},{""varName"":""W14""},{""varName"":""W15""},{""varName"":""W16""},{""varName"":""W17""},{""varName"":""W18""},{""varName"":""W19""},{""varName"":""W20""},{""varName"":""W21""},{""v"</definedName>
    <definedName name="xlm_55_3" localSheetId="2" hidden="1">"'},{""varName"":""W23""},{""varName"":""W24""},{""varName"":""W25""},{""varName"":""W26""},{""varName"":""W27""},{""varName"":""W28""},{""varName"":""W29""},{""varName"":""W30""},{""varName"":""W31""},{""varName"":""W32""},{""varName"":""W33""},{""varName"":""W34""},{""varName"":""W35""},{""varName"":""W36""},"</definedName>
    <definedName name="xlm_55_3" localSheetId="13" hidden="1">"'arName"":""W22""},{""varName"":""W23""},{""varName"":""W24""},{""varName"":""W25""},{""varName"":""W26""},{""varName"":""W27""},{""varName"":""W28""},{""varName"":""W29""},{""varName"":""W30""},{""varName"":""W31""},{""varName"":""W32""},{""varName"":""W33""},{""varName"":""W34""},{""varName"":""W35""},{""var"</definedName>
    <definedName name="xlm_55_4" localSheetId="2" hidden="1">"'{""varName"":""W37""},{""varName"":""W38""},{""varName"":""W39""},{""varName"":""W40""},{""varName"":""W41""},{""varName"":""W42""},{""varName"":""W43""},{""varName"":""W44""},{""varName"":""W45""},{""varName"":""W46""},{""varName"":""W47""},{""varName"":""W48""},{""varName"":""W49""},{""varName"":""W50""},{"""</definedName>
    <definedName name="xlm_55_4" localSheetId="13" hidden="1">"'Name"":""W36""},{""varName"":""W37""},{""varName"":""W38""},{""varName"":""W39""},{""varName"":""W40""},{""varName"":""W41""},{""varName"":""W42""},{""varName"":""W43""},{""varName"":""W44""},{""varName"":""W45""},{""varName"":""W46""},{""varName"":""W47""},{""varName"":""W48""},{""varName"":""W49""},{""varNa"</definedName>
    <definedName name="xlm_55_5" localSheetId="2" hidden="1">"'varName"":""W51""},{""varName"":""W52""},{""varName"":""W53""}],""firstRow"":1,""rows"":261,""tsSelectedVar"":{""varId"":1,""varName"":""concentration"",""colDescr"":{""dataRowCount"":261,""flags"":16,""uniqueValsCount"":257,""varId"":1}},""tsTimeVar"":{""varId"":0,""varName"":""date"",""colDesc"</definedName>
    <definedName name="xlm_55_5" localSheetId="13" hidden="1">"'me"":""W50""},{""varName"":""W51""},{""varName"":""W52""},{""varName"":""W53""}],""firstRow"":20,""rows"":261,""tsSelectedVar"":{""varId"":1,""varName"":""concentration"",""colDescr"":{""dataRowCount"":261,""flags"":16,""uniqueValsCount"":257,""varId"":1}},""tsTimeVar"":{""varId"":0,""varName"":"""</definedName>
    <definedName name="xlm_55_6" localSheetId="2" hidden="1">"'r"":{""dataRowCount"":261,""flags"":32,""uniqueValsCount"":261,""varId"":0}},""isPartitionSheet"":false,""optimize"":true,""period"":52,""alphaLevel"":0.2,""gammaSeasonal"":0.05,""giveForecast"":true,""updateEstimate"":true,""numForecasts"":4}"</definedName>
    <definedName name="xlm_55_6" localSheetId="13" hidden="1">"'date"",""colDescr"":{""dataRowCount"":261,""flags"":32,""uniqueValsCount"":261,""varId"":0}},""varNamesRange"":""$B$20:$BE$20"",""trainingDataRange"":""$B$21:$BE$229"",""validationDataRange"":""$B$230:$BE$281"",""allDataRange"":""$B$20:$BE$281"",""isPartitionSheet"":true,""optimize"":"</definedName>
    <definedName name="xlm_55_7" localSheetId="13" hidden="1">"'false,""period"":52,""alphaLevel"":0.2,""gammaSeasonal"":0.1,""giveForecast"":true,""updateEstimate"":false,""numForecasts"":1}"</definedName>
    <definedName name="xlm_701_1" localSheetId="2" hidden="1">"'{""wkbk"":""PM10.week-ver3.xlsx"",""wksheet"":""Data"",""data_range"":""$A$1:$BD$262"",""has_header"":true,""cat_cols"":[],""firstRow"":1,""rows"":261,""train_rows"":261,""validation_rows"":0,""test_rows"":0,""isPartitionSheet"":false,""newDataWorksheetParams"":{""newDataWorkbook"":""PM"</definedName>
    <definedName name="xlm_701_1" localSheetId="13" hidden="1">"'{""wkbk"":""PM10.week-ver3.xlsx"",""wksheet"":""Data_PartitionTS"",""data_range"":"""",""has_header"":true,""cat_cols"":[],""firstRow"":-1,""rows"":261,""train_rows"":209,""validation_rows"":52,""test_rows"":0,""trainingDataRange"":""$B$21:$BE$229"",""validationDataRange"":""$B$230:$BE$"</definedName>
    <definedName name="xlm_701_2" localSheetId="2" hidden="1">"'10.week-ver3.xlsx"",""newDataWorksheet"":""Forecast"",""newDataRange"":""$A$1:$BB$5"",""newDataNumRowsWS"":4,""newDataNumCols"":54,""newHasHeader"":true},""partitionData"":false,""varSelectionOnly"":false,""forceConstTermToZero"":false,""fittedValues"":false,""standardizedResid"</definedName>
    <definedName name="xlm_701_2" localSheetId="13" hidden="1">"'281"",""allDataRange"":""$B$20:$BE$281"",""isPartitionSheet"":true,""partitionData"":false,""varSelectionOnly"":false,""forceConstTermToZero"":false,""fittedValues"":false,""standardizedResids"":false,""unstandardizedResids"":false,""ANOVA"":false,""varCovarMatrix"":false,""tra"</definedName>
    <definedName name="xlm_701_3" localSheetId="2" hidden="1">"'s"":false,""unstandardizedResids"":false,""ANOVA"":false,""varCovarMatrix"":false,""trainDetailRpt"":true,""trainSummaryRpt"":true,""trainLiftChart"":false,""trainROCCurve"":false,""validationDetailRpt"":false,""validationSummaryRpt"":false,""validationLiftChart"":false,""val"</definedName>
    <definedName name="xlm_701_3" localSheetId="13" hidden="1">"'inDetailRpt"":true,""trainSummaryRpt"":true,""trainLiftChart"":false,""trainROCCurve"":false,""validationDetailRpt"":true,""validationSummaryRpt"":true,""validationLiftChart"":false,""validROCCurve"":false,""testDetailRpt"":false,""testSummaryRpt"":false,""testLiftChart"":fa"</definedName>
    <definedName name="xlm_701_4" localSheetId="2" hidden="1">"'idROCCurve"":false,""testDetailRpt"":false,""testSummaryRpt"":false,""testLiftChart"":false,""testROCCurve"":false,""newDataDatabase"":false,""newDataWorksheet"":true,""studentizedResiduals"":false,""deletedResiduals"":false,""cooksDistance"":false,""DFfits"":false,""covarian"</definedName>
    <definedName name="xlm_701_4" localSheetId="13" hidden="1">"'lse,""testROCCurve"":false,""newDataDatabase"":false,""newDataWorksheet"":false,""studentizedResiduals"":false,""deletedResiduals"":false,""cooksDistance"":false,""DFfits"":false,""covarianceRatiosStats"":false,""hatMatrixDiagonalsStats"":false,""performCollinearityDiagnos"</definedName>
    <definedName name="xlm_701_5" localSheetId="2" hidden="1">"'ceRatiosStats"":false,""hatMatrixDiagonalsStats"":false,""performCollinearityDiagnostics"":false,""perfBestSubsetSel"":false}"</definedName>
    <definedName name="xlm_701_5" localSheetId="13" hidden="1">"'tics"":false,""perfBestSubsetSel"":false}"</definedName>
    <definedName name="xlm_pdnc_1" localSheetId="2" hidden="1">"'{""input_cols"":[{""varName"":""W1""},{""varName"":""W2""},{""varName"":""W3""},{""varName"":""W4""},{""varName"":""W5""},{""varName"":""W6""},{""varName"":""W7""},{""varName"":""W8""},{""varName"":""W9""},{""varName"":""W10""},{""varName"":""W11""},{""varName"":""W12""},{""varName"":""W13""},{""varName"":""W1"</definedName>
    <definedName name="xlm_pdnc_1" localSheetId="13" hidden="1">"'{""input_cols"":[{""varName"":""W1""},{""varName"":""W2""},{""varName"":""W3""},{""varName"":""W4""},{""varName"":""W5""},{""varName"":""W6""},{""varName"":""W7""},{""varName"":""W8""},{""varName"":""W9""},{""varName"":""W10""},{""varName"":""W11""},{""varName"":""W12""},{""varName"":""W13""},{""varName"":""W1"</definedName>
    <definedName name="xlm_pdnc_2" localSheetId="2" hidden="1">"'4""},{""varName"":""W15""},{""varName"":""W16""},{""varName"":""W17""},{""varName"":""W18""},{""varName"":""W19""},{""varName"":""W20""},{""varName"":""W21""},{""varName"":""W22""},{""varName"":""W23""},{""varName"":""W24""},{""varName"":""W25""},{""varName"":""W26""},{""varName"":""W27""},{""varName"":""W28"""</definedName>
    <definedName name="xlm_pdnc_2" localSheetId="13" hidden="1">"'4""},{""varName"":""W15""},{""varName"":""W16""},{""varName"":""W17""},{""varName"":""W18""},{""varName"":""W19""},{""varName"":""W20""},{""varName"":""W21""},{""varName"":""W22""},{""varName"":""W23""},{""varName"":""W24""},{""varName"":""W25""},{""varName"":""W26""},{""varName"":""W27""},{""varName"":""W28"""</definedName>
    <definedName name="xlm_pdnc_3" localSheetId="2" hidden="1">"'},{""varName"":""W29""},{""varName"":""W30""},{""varName"":""W31""},{""varName"":""W32""},{""varName"":""W33""},{""varName"":""W34""},{""varName"":""W35""},{""varName"":""W36""},{""varName"":""W37""},{""varName"":""W38""},{""varName"":""W39""},{""varName"":""W40""},{""varName"":""W41""},{""varName"":""W42""},"</definedName>
    <definedName name="xlm_pdnc_3" localSheetId="13" hidden="1">"'},{""varName"":""W29""},{""varName"":""W30""},{""varName"":""W31""},{""varName"":""W32""},{""varName"":""W33""},{""varName"":""W34""},{""varName"":""W35""},{""varName"":""W36""},{""varName"":""W37""},{""varName"":""W38""},{""varName"":""W39""},{""varName"":""W40""},{""varName"":""W41""},{""varName"":""W42""},"</definedName>
    <definedName name="xlm_pdnc_4" localSheetId="2" hidden="1">"'{""varName"":""W43""},{""varName"":""W44""},{""varName"":""W45""},{""varName"":""W46""},{""varName"":""W47""},{""varName"":""W48""},{""varName"":""W49""},{""varName"":""W50""},{""varName"":""W51""},{""varName"":""W52""}],""output_var"":{""varName"":""concentration""}}"</definedName>
    <definedName name="xlm_pdnc_4" localSheetId="13" hidden="1">"'{""varName"":""W43""},{""varName"":""W44""},{""varName"":""W45""},{""varName"":""W46""},{""varName"":""W47""},{""varName"":""W48""},{""varName"":""W49""},{""varName"":""W50""},{""varName"":""W51""},{""varName"":""W52""}],""output_var"":{""varName"":""concentration""}}"</definedName>
    <definedName name="XLMPartitionAllData" localSheetId="13" hidden="1">"$B$20:$BE$281"</definedName>
    <definedName name="XLMPartitionTimeVar" localSheetId="13" hidden="1">"date"</definedName>
    <definedName name="XLMPartitionTrainingData" localSheetId="13" hidden="1">"$B$21:$BE$229"</definedName>
    <definedName name="XLMPartitionType" localSheetId="13" hidden="1">1</definedName>
    <definedName name="XLMPartitionValidationData" localSheetId="13" hidden="1">"$B$230:$BE$281"</definedName>
    <definedName name="XLMPartitionVariableNames" localSheetId="13" hidden="1">"$B$20:$BE$20"</definedName>
  </definedNames>
  <calcPr calcId="152511"/>
</workbook>
</file>

<file path=xl/calcChain.xml><?xml version="1.0" encoding="utf-8"?>
<calcChain xmlns="http://schemas.openxmlformats.org/spreadsheetml/2006/main">
  <c r="H272" i="136" l="1"/>
  <c r="H271" i="136"/>
  <c r="H62" i="136"/>
  <c r="H63" i="136"/>
  <c r="H64" i="136"/>
  <c r="H65" i="136"/>
  <c r="H66" i="136"/>
  <c r="H67" i="136"/>
  <c r="H68" i="136"/>
  <c r="H69" i="136"/>
  <c r="H70" i="136"/>
  <c r="H71" i="136"/>
  <c r="H72" i="136"/>
  <c r="H73" i="136"/>
  <c r="H74" i="136"/>
  <c r="H75" i="136"/>
  <c r="H76" i="136"/>
  <c r="H77" i="136"/>
  <c r="H78" i="136"/>
  <c r="H79" i="136"/>
  <c r="H80" i="136"/>
  <c r="H81" i="136"/>
  <c r="H82" i="136"/>
  <c r="H83" i="136"/>
  <c r="H84" i="136"/>
  <c r="H85" i="136"/>
  <c r="H86" i="136"/>
  <c r="H87" i="136"/>
  <c r="H88" i="136"/>
  <c r="H89" i="136"/>
  <c r="H90" i="136"/>
  <c r="H91" i="136"/>
  <c r="H92" i="136"/>
  <c r="H93" i="136"/>
  <c r="H94" i="136"/>
  <c r="H95" i="136"/>
  <c r="H96" i="136"/>
  <c r="H97" i="136"/>
  <c r="H98" i="136"/>
  <c r="H99" i="136"/>
  <c r="H100" i="136"/>
  <c r="H101" i="136"/>
  <c r="H102" i="136"/>
  <c r="H103" i="136"/>
  <c r="H104" i="136"/>
  <c r="H105" i="136"/>
  <c r="H106" i="136"/>
  <c r="H107" i="136"/>
  <c r="H108" i="136"/>
  <c r="H109" i="136"/>
  <c r="H110" i="136"/>
  <c r="H111" i="136"/>
  <c r="H112" i="136"/>
  <c r="H113" i="136"/>
  <c r="H114" i="136"/>
  <c r="H115" i="136"/>
  <c r="H116" i="136"/>
  <c r="H117" i="136"/>
  <c r="H118" i="136"/>
  <c r="H119" i="136"/>
  <c r="H120" i="136"/>
  <c r="H121" i="136"/>
  <c r="H122" i="136"/>
  <c r="H123" i="136"/>
  <c r="H124" i="136"/>
  <c r="H125" i="136"/>
  <c r="H126" i="136"/>
  <c r="H127" i="136"/>
  <c r="H128" i="136"/>
  <c r="H129" i="136"/>
  <c r="H130" i="136"/>
  <c r="H131" i="136"/>
  <c r="H132" i="136"/>
  <c r="H133" i="136"/>
  <c r="H134" i="136"/>
  <c r="H135" i="136"/>
  <c r="H136" i="136"/>
  <c r="H137" i="136"/>
  <c r="H138" i="136"/>
  <c r="H139" i="136"/>
  <c r="H140" i="136"/>
  <c r="H141" i="136"/>
  <c r="H142" i="136"/>
  <c r="H143" i="136"/>
  <c r="H144" i="136"/>
  <c r="H145" i="136"/>
  <c r="H146" i="136"/>
  <c r="H147" i="136"/>
  <c r="H148" i="136"/>
  <c r="H149" i="136"/>
  <c r="H150" i="136"/>
  <c r="H151" i="136"/>
  <c r="H152" i="136"/>
  <c r="H153" i="136"/>
  <c r="H154" i="136"/>
  <c r="H155" i="136"/>
  <c r="H156" i="136"/>
  <c r="H157" i="136"/>
  <c r="H158" i="136"/>
  <c r="H159" i="136"/>
  <c r="H160" i="136"/>
  <c r="H161" i="136"/>
  <c r="H162" i="136"/>
  <c r="H163" i="136"/>
  <c r="H164" i="136"/>
  <c r="H165" i="136"/>
  <c r="H166" i="136"/>
  <c r="H167" i="136"/>
  <c r="H168" i="136"/>
  <c r="H169" i="136"/>
  <c r="H170" i="136"/>
  <c r="H171" i="136"/>
  <c r="H172" i="136"/>
  <c r="H173" i="136"/>
  <c r="H174" i="136"/>
  <c r="H175" i="136"/>
  <c r="H176" i="136"/>
  <c r="H177" i="136"/>
  <c r="H178" i="136"/>
  <c r="H179" i="136"/>
  <c r="H180" i="136"/>
  <c r="H181" i="136"/>
  <c r="H182" i="136"/>
  <c r="H183" i="136"/>
  <c r="H184" i="136"/>
  <c r="H185" i="136"/>
  <c r="H186" i="136"/>
  <c r="H187" i="136"/>
  <c r="H188" i="136"/>
  <c r="H189" i="136"/>
  <c r="H190" i="136"/>
  <c r="H191" i="136"/>
  <c r="H192" i="136"/>
  <c r="H193" i="136"/>
  <c r="H194" i="136"/>
  <c r="H195" i="136"/>
  <c r="H196" i="136"/>
  <c r="H197" i="136"/>
  <c r="H198" i="136"/>
  <c r="H199" i="136"/>
  <c r="H200" i="136"/>
  <c r="H201" i="136"/>
  <c r="H202" i="136"/>
  <c r="H203" i="136"/>
  <c r="H204" i="136"/>
  <c r="H205" i="136"/>
  <c r="H206" i="136"/>
  <c r="H207" i="136"/>
  <c r="H208" i="136"/>
  <c r="H209" i="136"/>
  <c r="H210" i="136"/>
  <c r="H211" i="136"/>
  <c r="H212" i="136"/>
  <c r="H213" i="136"/>
  <c r="H214" i="136"/>
  <c r="H215" i="136"/>
  <c r="H216" i="136"/>
  <c r="H217" i="136"/>
  <c r="H218" i="136"/>
  <c r="H219" i="136"/>
  <c r="H220" i="136"/>
  <c r="H221" i="136"/>
  <c r="H222" i="136"/>
  <c r="H223" i="136"/>
  <c r="H224" i="136"/>
  <c r="H225" i="136"/>
  <c r="H226" i="136"/>
  <c r="H227" i="136"/>
  <c r="H228" i="136"/>
  <c r="H229" i="136"/>
  <c r="H230" i="136"/>
  <c r="H231" i="136"/>
  <c r="H232" i="136"/>
  <c r="H233" i="136"/>
  <c r="H234" i="136"/>
  <c r="H235" i="136"/>
  <c r="H236" i="136"/>
  <c r="H237" i="136"/>
  <c r="H238" i="136"/>
  <c r="H239" i="136"/>
  <c r="H240" i="136"/>
  <c r="H241" i="136"/>
  <c r="H242" i="136"/>
  <c r="H243" i="136"/>
  <c r="H244" i="136"/>
  <c r="H245" i="136"/>
  <c r="H246" i="136"/>
  <c r="H247" i="136"/>
  <c r="H248" i="136"/>
  <c r="H249" i="136"/>
  <c r="H250" i="136"/>
  <c r="H251" i="136"/>
  <c r="H252" i="136"/>
  <c r="H253" i="136"/>
  <c r="H254" i="136"/>
  <c r="H255" i="136"/>
  <c r="H256" i="136"/>
  <c r="H257" i="136"/>
  <c r="H258" i="136"/>
  <c r="H259" i="136"/>
  <c r="H260" i="136"/>
  <c r="H261" i="136"/>
  <c r="H262" i="136"/>
  <c r="H263" i="136"/>
  <c r="H264" i="136"/>
  <c r="H265" i="136"/>
  <c r="H266" i="136"/>
  <c r="H267" i="136"/>
  <c r="H268" i="136"/>
  <c r="H269" i="136"/>
  <c r="H61" i="136"/>
  <c r="G271" i="136"/>
  <c r="G62" i="136"/>
  <c r="G63" i="136"/>
  <c r="G64" i="136"/>
  <c r="G65" i="136"/>
  <c r="G66" i="136"/>
  <c r="G67" i="136"/>
  <c r="G68" i="136"/>
  <c r="G69" i="136"/>
  <c r="G70" i="136"/>
  <c r="G71" i="136"/>
  <c r="G72" i="136"/>
  <c r="G73" i="136"/>
  <c r="G74" i="136"/>
  <c r="G75" i="136"/>
  <c r="G76" i="136"/>
  <c r="G77" i="136"/>
  <c r="G78" i="136"/>
  <c r="G79" i="136"/>
  <c r="G80" i="136"/>
  <c r="G81" i="136"/>
  <c r="G82" i="136"/>
  <c r="G83" i="136"/>
  <c r="G84" i="136"/>
  <c r="G85" i="136"/>
  <c r="G86" i="136"/>
  <c r="G87" i="136"/>
  <c r="G88" i="136"/>
  <c r="G89" i="136"/>
  <c r="G90" i="136"/>
  <c r="G91" i="136"/>
  <c r="G92" i="136"/>
  <c r="G93" i="136"/>
  <c r="G94" i="136"/>
  <c r="G95" i="136"/>
  <c r="G96" i="136"/>
  <c r="G97" i="136"/>
  <c r="G98" i="136"/>
  <c r="G99" i="136"/>
  <c r="G100" i="136"/>
  <c r="G101" i="136"/>
  <c r="G102" i="136"/>
  <c r="G103" i="136"/>
  <c r="G104" i="136"/>
  <c r="G105" i="136"/>
  <c r="G106" i="136"/>
  <c r="G107" i="136"/>
  <c r="G108" i="136"/>
  <c r="G109" i="136"/>
  <c r="G110" i="136"/>
  <c r="G111" i="136"/>
  <c r="G112" i="136"/>
  <c r="G113" i="136"/>
  <c r="G114" i="136"/>
  <c r="G115" i="136"/>
  <c r="G116" i="136"/>
  <c r="G117" i="136"/>
  <c r="G118" i="136"/>
  <c r="G119" i="136"/>
  <c r="G120" i="136"/>
  <c r="G121" i="136"/>
  <c r="G122" i="136"/>
  <c r="G123" i="136"/>
  <c r="G124" i="136"/>
  <c r="G125" i="136"/>
  <c r="G126" i="136"/>
  <c r="G127" i="136"/>
  <c r="G128" i="136"/>
  <c r="G129" i="136"/>
  <c r="G130" i="136"/>
  <c r="G131" i="136"/>
  <c r="G132" i="136"/>
  <c r="G133" i="136"/>
  <c r="G134" i="136"/>
  <c r="G135" i="136"/>
  <c r="G136" i="136"/>
  <c r="G137" i="136"/>
  <c r="G138" i="136"/>
  <c r="G139" i="136"/>
  <c r="G140" i="136"/>
  <c r="G141" i="136"/>
  <c r="G142" i="136"/>
  <c r="G143" i="136"/>
  <c r="G144" i="136"/>
  <c r="G145" i="136"/>
  <c r="G146" i="136"/>
  <c r="G147" i="136"/>
  <c r="G148" i="136"/>
  <c r="G149" i="136"/>
  <c r="G150" i="136"/>
  <c r="G151" i="136"/>
  <c r="G152" i="136"/>
  <c r="G153" i="136"/>
  <c r="G154" i="136"/>
  <c r="G155" i="136"/>
  <c r="G156" i="136"/>
  <c r="G157" i="136"/>
  <c r="G158" i="136"/>
  <c r="G159" i="136"/>
  <c r="G160" i="136"/>
  <c r="G161" i="136"/>
  <c r="G162" i="136"/>
  <c r="G163" i="136"/>
  <c r="G164" i="136"/>
  <c r="G165" i="136"/>
  <c r="G166" i="136"/>
  <c r="G167" i="136"/>
  <c r="G168" i="136"/>
  <c r="G169" i="136"/>
  <c r="G170" i="136"/>
  <c r="G171" i="136"/>
  <c r="G172" i="136"/>
  <c r="G173" i="136"/>
  <c r="G174" i="136"/>
  <c r="G175" i="136"/>
  <c r="G176" i="136"/>
  <c r="G177" i="136"/>
  <c r="G178" i="136"/>
  <c r="G179" i="136"/>
  <c r="G180" i="136"/>
  <c r="G181" i="136"/>
  <c r="G182" i="136"/>
  <c r="G183" i="136"/>
  <c r="G184" i="136"/>
  <c r="G185" i="136"/>
  <c r="G186" i="136"/>
  <c r="G187" i="136"/>
  <c r="G188" i="136"/>
  <c r="G189" i="136"/>
  <c r="G190" i="136"/>
  <c r="G191" i="136"/>
  <c r="G192" i="136"/>
  <c r="G193" i="136"/>
  <c r="G194" i="136"/>
  <c r="G195" i="136"/>
  <c r="G196" i="136"/>
  <c r="G197" i="136"/>
  <c r="G198" i="136"/>
  <c r="G199" i="136"/>
  <c r="G200" i="136"/>
  <c r="G201" i="136"/>
  <c r="G202" i="136"/>
  <c r="G203" i="136"/>
  <c r="G204" i="136"/>
  <c r="G205" i="136"/>
  <c r="G206" i="136"/>
  <c r="G207" i="136"/>
  <c r="G208" i="136"/>
  <c r="G209" i="136"/>
  <c r="G210" i="136"/>
  <c r="G211" i="136"/>
  <c r="G212" i="136"/>
  <c r="G213" i="136"/>
  <c r="G214" i="136"/>
  <c r="G215" i="136"/>
  <c r="G216" i="136"/>
  <c r="G217" i="136"/>
  <c r="G218" i="136"/>
  <c r="G219" i="136"/>
  <c r="G220" i="136"/>
  <c r="G221" i="136"/>
  <c r="G222" i="136"/>
  <c r="G223" i="136"/>
  <c r="G224" i="136"/>
  <c r="G225" i="136"/>
  <c r="G226" i="136"/>
  <c r="G227" i="136"/>
  <c r="G228" i="136"/>
  <c r="G229" i="136"/>
  <c r="G230" i="136"/>
  <c r="G231" i="136"/>
  <c r="G232" i="136"/>
  <c r="G233" i="136"/>
  <c r="G234" i="136"/>
  <c r="G235" i="136"/>
  <c r="G236" i="136"/>
  <c r="G237" i="136"/>
  <c r="G238" i="136"/>
  <c r="G239" i="136"/>
  <c r="G240" i="136"/>
  <c r="G241" i="136"/>
  <c r="G242" i="136"/>
  <c r="G243" i="136"/>
  <c r="G244" i="136"/>
  <c r="G245" i="136"/>
  <c r="G246" i="136"/>
  <c r="G247" i="136"/>
  <c r="G248" i="136"/>
  <c r="G249" i="136"/>
  <c r="G250" i="136"/>
  <c r="G251" i="136"/>
  <c r="G252" i="136"/>
  <c r="G253" i="136"/>
  <c r="G254" i="136"/>
  <c r="G255" i="136"/>
  <c r="G256" i="136"/>
  <c r="G257" i="136"/>
  <c r="G258" i="136"/>
  <c r="G259" i="136"/>
  <c r="G260" i="136"/>
  <c r="G261" i="136"/>
  <c r="G262" i="136"/>
  <c r="G263" i="136"/>
  <c r="G264" i="136"/>
  <c r="G265" i="136"/>
  <c r="G266" i="136"/>
  <c r="G267" i="136"/>
  <c r="G268" i="136"/>
  <c r="G269" i="136"/>
  <c r="G61" i="136"/>
  <c r="E434" i="133"/>
  <c r="E225" i="133"/>
  <c r="E226" i="133"/>
  <c r="E227" i="133"/>
  <c r="E228" i="133"/>
  <c r="E229" i="133"/>
  <c r="E230" i="133"/>
  <c r="E231" i="133"/>
  <c r="E232" i="133"/>
  <c r="E233" i="133"/>
  <c r="E234" i="133"/>
  <c r="E235" i="133"/>
  <c r="E236" i="133"/>
  <c r="E237" i="133"/>
  <c r="E238" i="133"/>
  <c r="E239" i="133"/>
  <c r="E240" i="133"/>
  <c r="E241" i="133"/>
  <c r="E242" i="133"/>
  <c r="E243" i="133"/>
  <c r="E244" i="133"/>
  <c r="E245" i="133"/>
  <c r="E246" i="133"/>
  <c r="E247" i="133"/>
  <c r="E248" i="133"/>
  <c r="E249" i="133"/>
  <c r="E250" i="133"/>
  <c r="E251" i="133"/>
  <c r="E252" i="133"/>
  <c r="E253" i="133"/>
  <c r="E254" i="133"/>
  <c r="E255" i="133"/>
  <c r="E256" i="133"/>
  <c r="E257" i="133"/>
  <c r="E258" i="133"/>
  <c r="E259" i="133"/>
  <c r="E260" i="133"/>
  <c r="E261" i="133"/>
  <c r="E262" i="133"/>
  <c r="E263" i="133"/>
  <c r="E264" i="133"/>
  <c r="E265" i="133"/>
  <c r="E266" i="133"/>
  <c r="E267" i="133"/>
  <c r="E268" i="133"/>
  <c r="E269" i="133"/>
  <c r="E270" i="133"/>
  <c r="E271" i="133"/>
  <c r="E272" i="133"/>
  <c r="E273" i="133"/>
  <c r="E274" i="133"/>
  <c r="E275" i="133"/>
  <c r="E276" i="133"/>
  <c r="E277" i="133"/>
  <c r="E278" i="133"/>
  <c r="E279" i="133"/>
  <c r="E280" i="133"/>
  <c r="E281" i="133"/>
  <c r="E282" i="133"/>
  <c r="E283" i="133"/>
  <c r="E284" i="133"/>
  <c r="E285" i="133"/>
  <c r="E286" i="133"/>
  <c r="E287" i="133"/>
  <c r="E288" i="133"/>
  <c r="E289" i="133"/>
  <c r="E290" i="133"/>
  <c r="E291" i="133"/>
  <c r="E292" i="133"/>
  <c r="E293" i="133"/>
  <c r="E294" i="133"/>
  <c r="E295" i="133"/>
  <c r="E296" i="133"/>
  <c r="E297" i="133"/>
  <c r="E298" i="133"/>
  <c r="E299" i="133"/>
  <c r="E300" i="133"/>
  <c r="E301" i="133"/>
  <c r="E302" i="133"/>
  <c r="E303" i="133"/>
  <c r="E304" i="133"/>
  <c r="E305" i="133"/>
  <c r="E306" i="133"/>
  <c r="E307" i="133"/>
  <c r="E308" i="133"/>
  <c r="E309" i="133"/>
  <c r="E310" i="133"/>
  <c r="E311" i="133"/>
  <c r="E312" i="133"/>
  <c r="E313" i="133"/>
  <c r="E314" i="133"/>
  <c r="E315" i="133"/>
  <c r="E316" i="133"/>
  <c r="E317" i="133"/>
  <c r="E318" i="133"/>
  <c r="E319" i="133"/>
  <c r="E320" i="133"/>
  <c r="E321" i="133"/>
  <c r="E322" i="133"/>
  <c r="E323" i="133"/>
  <c r="E324" i="133"/>
  <c r="E325" i="133"/>
  <c r="E326" i="133"/>
  <c r="E327" i="133"/>
  <c r="E328" i="133"/>
  <c r="E329" i="133"/>
  <c r="E330" i="133"/>
  <c r="E331" i="133"/>
  <c r="E332" i="133"/>
  <c r="E333" i="133"/>
  <c r="E334" i="133"/>
  <c r="E335" i="133"/>
  <c r="E336" i="133"/>
  <c r="E337" i="133"/>
  <c r="E338" i="133"/>
  <c r="E339" i="133"/>
  <c r="E340" i="133"/>
  <c r="E341" i="133"/>
  <c r="E342" i="133"/>
  <c r="E343" i="133"/>
  <c r="E344" i="133"/>
  <c r="E345" i="133"/>
  <c r="E346" i="133"/>
  <c r="E347" i="133"/>
  <c r="E348" i="133"/>
  <c r="E349" i="133"/>
  <c r="E350" i="133"/>
  <c r="E351" i="133"/>
  <c r="E352" i="133"/>
  <c r="E353" i="133"/>
  <c r="E354" i="133"/>
  <c r="E355" i="133"/>
  <c r="E356" i="133"/>
  <c r="E357" i="133"/>
  <c r="E358" i="133"/>
  <c r="E359" i="133"/>
  <c r="E360" i="133"/>
  <c r="E361" i="133"/>
  <c r="E362" i="133"/>
  <c r="E363" i="133"/>
  <c r="E364" i="133"/>
  <c r="E365" i="133"/>
  <c r="E366" i="133"/>
  <c r="E367" i="133"/>
  <c r="E368" i="133"/>
  <c r="E369" i="133"/>
  <c r="E370" i="133"/>
  <c r="E371" i="133"/>
  <c r="E372" i="133"/>
  <c r="E373" i="133"/>
  <c r="E374" i="133"/>
  <c r="E375" i="133"/>
  <c r="E376" i="133"/>
  <c r="E377" i="133"/>
  <c r="E378" i="133"/>
  <c r="E379" i="133"/>
  <c r="E380" i="133"/>
  <c r="E381" i="133"/>
  <c r="E382" i="133"/>
  <c r="E383" i="133"/>
  <c r="E384" i="133"/>
  <c r="E385" i="133"/>
  <c r="E386" i="133"/>
  <c r="E387" i="133"/>
  <c r="E388" i="133"/>
  <c r="E389" i="133"/>
  <c r="E390" i="133"/>
  <c r="E391" i="133"/>
  <c r="E392" i="133"/>
  <c r="E393" i="133"/>
  <c r="E394" i="133"/>
  <c r="E395" i="133"/>
  <c r="E396" i="133"/>
  <c r="E397" i="133"/>
  <c r="E398" i="133"/>
  <c r="E399" i="133"/>
  <c r="E400" i="133"/>
  <c r="E401" i="133"/>
  <c r="E402" i="133"/>
  <c r="E403" i="133"/>
  <c r="E404" i="133"/>
  <c r="E405" i="133"/>
  <c r="E406" i="133"/>
  <c r="E407" i="133"/>
  <c r="E408" i="133"/>
  <c r="E409" i="133"/>
  <c r="E410" i="133"/>
  <c r="E411" i="133"/>
  <c r="E412" i="133"/>
  <c r="E413" i="133"/>
  <c r="E414" i="133"/>
  <c r="E415" i="133"/>
  <c r="E416" i="133"/>
  <c r="E417" i="133"/>
  <c r="E418" i="133"/>
  <c r="E419" i="133"/>
  <c r="E420" i="133"/>
  <c r="E421" i="133"/>
  <c r="E422" i="133"/>
  <c r="E423" i="133"/>
  <c r="E424" i="133"/>
  <c r="E425" i="133"/>
  <c r="E426" i="133"/>
  <c r="E427" i="133"/>
  <c r="E428" i="133"/>
  <c r="E429" i="133"/>
  <c r="E430" i="133"/>
  <c r="E431" i="133"/>
  <c r="E432" i="133"/>
  <c r="E224" i="133"/>
  <c r="G171" i="134"/>
  <c r="G170" i="134"/>
  <c r="G118" i="134"/>
  <c r="G119" i="134"/>
  <c r="G120" i="134"/>
  <c r="G121" i="134"/>
  <c r="G122" i="134"/>
  <c r="G123" i="134"/>
  <c r="G124" i="134"/>
  <c r="G125" i="134"/>
  <c r="G126" i="134"/>
  <c r="G127" i="134"/>
  <c r="G128" i="134"/>
  <c r="G129" i="134"/>
  <c r="G130" i="134"/>
  <c r="G131" i="134"/>
  <c r="G132" i="134"/>
  <c r="G133" i="134"/>
  <c r="G134" i="134"/>
  <c r="G135" i="134"/>
  <c r="G136" i="134"/>
  <c r="G137" i="134"/>
  <c r="G138" i="134"/>
  <c r="G139" i="134"/>
  <c r="G140" i="134"/>
  <c r="G141" i="134"/>
  <c r="G142" i="134"/>
  <c r="G143" i="134"/>
  <c r="G144" i="134"/>
  <c r="G145" i="134"/>
  <c r="G146" i="134"/>
  <c r="G147" i="134"/>
  <c r="G148" i="134"/>
  <c r="G149" i="134"/>
  <c r="G150" i="134"/>
  <c r="G151" i="134"/>
  <c r="G152" i="134"/>
  <c r="G153" i="134"/>
  <c r="G154" i="134"/>
  <c r="G155" i="134"/>
  <c r="G156" i="134"/>
  <c r="G157" i="134"/>
  <c r="G158" i="134"/>
  <c r="G159" i="134"/>
  <c r="G160" i="134"/>
  <c r="G161" i="134"/>
  <c r="G162" i="134"/>
  <c r="G163" i="134"/>
  <c r="G164" i="134"/>
  <c r="G165" i="134"/>
  <c r="G166" i="134"/>
  <c r="G167" i="134"/>
  <c r="G168" i="134"/>
  <c r="G117" i="134"/>
  <c r="G10" i="133"/>
  <c r="G11" i="133"/>
  <c r="G12" i="133"/>
  <c r="G13" i="133"/>
  <c r="G14" i="133"/>
  <c r="G15" i="133"/>
  <c r="G16" i="133"/>
  <c r="G17" i="133"/>
  <c r="G18" i="133"/>
  <c r="G19" i="133"/>
  <c r="G20" i="133"/>
  <c r="G21" i="133"/>
  <c r="G22" i="133"/>
  <c r="G23" i="133"/>
  <c r="G24" i="133"/>
  <c r="G25" i="133"/>
  <c r="G26" i="133"/>
  <c r="G27" i="133"/>
  <c r="G28" i="133"/>
  <c r="G29" i="133"/>
  <c r="G30" i="133"/>
  <c r="G31" i="133"/>
  <c r="G32" i="133"/>
  <c r="G33" i="133"/>
  <c r="G34" i="133"/>
  <c r="G35" i="133"/>
  <c r="G36" i="133"/>
  <c r="G37" i="133"/>
  <c r="G38" i="133"/>
  <c r="G39" i="133"/>
  <c r="G40" i="133"/>
  <c r="G41" i="133"/>
  <c r="G42" i="133"/>
  <c r="G43" i="133"/>
  <c r="G44" i="133"/>
  <c r="G45" i="133"/>
  <c r="G46" i="133"/>
  <c r="G47" i="133"/>
  <c r="G48" i="133"/>
  <c r="G49" i="133"/>
  <c r="G50" i="133"/>
  <c r="G51" i="133"/>
  <c r="G52" i="133"/>
  <c r="G53" i="133"/>
  <c r="G54" i="133"/>
  <c r="G55" i="133"/>
  <c r="G56" i="133"/>
  <c r="G57" i="133"/>
  <c r="G58" i="133"/>
  <c r="G59" i="133"/>
  <c r="G60" i="133"/>
  <c r="G61" i="133"/>
  <c r="G219" i="133" s="1"/>
  <c r="G220" i="133" s="1"/>
  <c r="G62" i="133"/>
  <c r="G63" i="133"/>
  <c r="G64" i="133"/>
  <c r="G65" i="133"/>
  <c r="G66" i="133"/>
  <c r="G67" i="133"/>
  <c r="G68" i="133"/>
  <c r="G69" i="133"/>
  <c r="G70" i="133"/>
  <c r="G71" i="133"/>
  <c r="G72" i="133"/>
  <c r="G73" i="133"/>
  <c r="G74" i="133"/>
  <c r="G75" i="133"/>
  <c r="G76" i="133"/>
  <c r="G77" i="133"/>
  <c r="G78" i="133"/>
  <c r="G79" i="133"/>
  <c r="G80" i="133"/>
  <c r="G81" i="133"/>
  <c r="G82" i="133"/>
  <c r="G83" i="133"/>
  <c r="G84" i="133"/>
  <c r="G85" i="133"/>
  <c r="G86" i="133"/>
  <c r="G87" i="133"/>
  <c r="G88" i="133"/>
  <c r="G89" i="133"/>
  <c r="G90" i="133"/>
  <c r="G91" i="133"/>
  <c r="G92" i="133"/>
  <c r="G93" i="133"/>
  <c r="G94" i="133"/>
  <c r="G95" i="133"/>
  <c r="G96" i="133"/>
  <c r="G97" i="133"/>
  <c r="G98" i="133"/>
  <c r="G99" i="133"/>
  <c r="G100" i="133"/>
  <c r="G101" i="133"/>
  <c r="G102" i="133"/>
  <c r="G103" i="133"/>
  <c r="G104" i="133"/>
  <c r="G105" i="133"/>
  <c r="G106" i="133"/>
  <c r="G107" i="133"/>
  <c r="G108" i="133"/>
  <c r="G109" i="133"/>
  <c r="G110" i="133"/>
  <c r="G111" i="133"/>
  <c r="G112" i="133"/>
  <c r="G113" i="133"/>
  <c r="G114" i="133"/>
  <c r="G115" i="133"/>
  <c r="G116" i="133"/>
  <c r="G117" i="133"/>
  <c r="G118" i="133"/>
  <c r="G119" i="133"/>
  <c r="G120" i="133"/>
  <c r="G121" i="133"/>
  <c r="G122" i="133"/>
  <c r="G123" i="133"/>
  <c r="G124" i="133"/>
  <c r="G125" i="133"/>
  <c r="G126" i="133"/>
  <c r="G127" i="133"/>
  <c r="G128" i="133"/>
  <c r="G129" i="133"/>
  <c r="G130" i="133"/>
  <c r="G131" i="133"/>
  <c r="G132" i="133"/>
  <c r="G133" i="133"/>
  <c r="G134" i="133"/>
  <c r="G135" i="133"/>
  <c r="G136" i="133"/>
  <c r="G137" i="133"/>
  <c r="G138" i="133"/>
  <c r="G139" i="133"/>
  <c r="G140" i="133"/>
  <c r="G141" i="133"/>
  <c r="G142" i="133"/>
  <c r="G143" i="133"/>
  <c r="G144" i="133"/>
  <c r="G145" i="133"/>
  <c r="G146" i="133"/>
  <c r="G147" i="133"/>
  <c r="G148" i="133"/>
  <c r="G149" i="133"/>
  <c r="G150" i="133"/>
  <c r="G151" i="133"/>
  <c r="G152" i="133"/>
  <c r="G153" i="133"/>
  <c r="G154" i="133"/>
  <c r="G155" i="133"/>
  <c r="G156" i="133"/>
  <c r="G157" i="133"/>
  <c r="G158" i="133"/>
  <c r="G159" i="133"/>
  <c r="G160" i="133"/>
  <c r="G161" i="133"/>
  <c r="G162" i="133"/>
  <c r="G163" i="133"/>
  <c r="G164" i="133"/>
  <c r="G165" i="133"/>
  <c r="G166" i="133"/>
  <c r="G167" i="133"/>
  <c r="G168" i="133"/>
  <c r="G169" i="133"/>
  <c r="G170" i="133"/>
  <c r="G171" i="133"/>
  <c r="G172" i="133"/>
  <c r="G173" i="133"/>
  <c r="G174" i="133"/>
  <c r="G175" i="133"/>
  <c r="G176" i="133"/>
  <c r="G177" i="133"/>
  <c r="G178" i="133"/>
  <c r="G179" i="133"/>
  <c r="G180" i="133"/>
  <c r="G181" i="133"/>
  <c r="G182" i="133"/>
  <c r="G183" i="133"/>
  <c r="G184" i="133"/>
  <c r="G185" i="133"/>
  <c r="G186" i="133"/>
  <c r="G187" i="133"/>
  <c r="G188" i="133"/>
  <c r="G189" i="133"/>
  <c r="G190" i="133"/>
  <c r="G191" i="133"/>
  <c r="G192" i="133"/>
  <c r="G193" i="133"/>
  <c r="G194" i="133"/>
  <c r="G195" i="133"/>
  <c r="G196" i="133"/>
  <c r="G197" i="133"/>
  <c r="G198" i="133"/>
  <c r="G199" i="133"/>
  <c r="G200" i="133"/>
  <c r="G201" i="133"/>
  <c r="G202" i="133"/>
  <c r="G203" i="133"/>
  <c r="G204" i="133"/>
  <c r="G205" i="133"/>
  <c r="G206" i="133"/>
  <c r="G207" i="133"/>
  <c r="G208" i="133"/>
  <c r="G209" i="133"/>
  <c r="G210" i="133"/>
  <c r="G211" i="133"/>
  <c r="G212" i="133"/>
  <c r="G213" i="133"/>
  <c r="G214" i="133"/>
  <c r="G215" i="133"/>
  <c r="G216" i="133"/>
  <c r="G217" i="133"/>
  <c r="G9" i="133"/>
  <c r="E278" i="145"/>
  <c r="E17" i="145"/>
  <c r="E18" i="145"/>
  <c r="E19" i="145"/>
  <c r="E20" i="145"/>
  <c r="E21" i="145"/>
  <c r="E22" i="145"/>
  <c r="E23" i="145"/>
  <c r="E24" i="145"/>
  <c r="E25" i="145"/>
  <c r="E26" i="145"/>
  <c r="E27" i="145"/>
  <c r="E28" i="145"/>
  <c r="E29" i="145"/>
  <c r="E30" i="145"/>
  <c r="E31" i="145"/>
  <c r="E32" i="145"/>
  <c r="E33" i="145"/>
  <c r="E34" i="145"/>
  <c r="E35" i="145"/>
  <c r="E36" i="145"/>
  <c r="E37" i="145"/>
  <c r="E38" i="145"/>
  <c r="E39" i="145"/>
  <c r="E40" i="145"/>
  <c r="E41" i="145"/>
  <c r="E42" i="145"/>
  <c r="E43" i="145"/>
  <c r="E44" i="145"/>
  <c r="E45" i="145"/>
  <c r="E46" i="145"/>
  <c r="E47" i="145"/>
  <c r="E48" i="145"/>
  <c r="E49" i="145"/>
  <c r="E50" i="145"/>
  <c r="E51" i="145"/>
  <c r="E52" i="145"/>
  <c r="E53" i="145"/>
  <c r="E54" i="145"/>
  <c r="E55" i="145"/>
  <c r="E56" i="145"/>
  <c r="E57" i="145"/>
  <c r="E58" i="145"/>
  <c r="E59" i="145"/>
  <c r="E60" i="145"/>
  <c r="E61" i="145"/>
  <c r="E62" i="145"/>
  <c r="E63" i="145"/>
  <c r="E64" i="145"/>
  <c r="E65" i="145"/>
  <c r="E66" i="145"/>
  <c r="E67" i="145"/>
  <c r="E68" i="145"/>
  <c r="E69" i="145"/>
  <c r="E70" i="145"/>
  <c r="E71" i="145"/>
  <c r="E72" i="145"/>
  <c r="E73" i="145"/>
  <c r="E74" i="145"/>
  <c r="E75" i="145"/>
  <c r="E76" i="145"/>
  <c r="E77" i="145"/>
  <c r="E78" i="145"/>
  <c r="E79" i="145"/>
  <c r="E80" i="145"/>
  <c r="E81" i="145"/>
  <c r="E82" i="145"/>
  <c r="E83" i="145"/>
  <c r="E84" i="145"/>
  <c r="E85" i="145"/>
  <c r="E86" i="145"/>
  <c r="E87" i="145"/>
  <c r="E88" i="145"/>
  <c r="E89" i="145"/>
  <c r="E90" i="145"/>
  <c r="E91" i="145"/>
  <c r="E92" i="145"/>
  <c r="E93" i="145"/>
  <c r="E94" i="145"/>
  <c r="E95" i="145"/>
  <c r="E96" i="145"/>
  <c r="E97" i="145"/>
  <c r="E98" i="145"/>
  <c r="E99" i="145"/>
  <c r="E100" i="145"/>
  <c r="E101" i="145"/>
  <c r="E102" i="145"/>
  <c r="E103" i="145"/>
  <c r="E104" i="145"/>
  <c r="E105" i="145"/>
  <c r="E106" i="145"/>
  <c r="E107" i="145"/>
  <c r="E108" i="145"/>
  <c r="E109" i="145"/>
  <c r="E110" i="145"/>
  <c r="E111" i="145"/>
  <c r="E112" i="145"/>
  <c r="E113" i="145"/>
  <c r="E114" i="145"/>
  <c r="E115" i="145"/>
  <c r="E116" i="145"/>
  <c r="E117" i="145"/>
  <c r="E118" i="145"/>
  <c r="E119" i="145"/>
  <c r="E120" i="145"/>
  <c r="E121" i="145"/>
  <c r="E122" i="145"/>
  <c r="E123" i="145"/>
  <c r="E124" i="145"/>
  <c r="E125" i="145"/>
  <c r="E126" i="145"/>
  <c r="E127" i="145"/>
  <c r="E128" i="145"/>
  <c r="E129" i="145"/>
  <c r="E130" i="145"/>
  <c r="E131" i="145"/>
  <c r="E132" i="145"/>
  <c r="E133" i="145"/>
  <c r="E134" i="145"/>
  <c r="E135" i="145"/>
  <c r="E136" i="145"/>
  <c r="E137" i="145"/>
  <c r="E138" i="145"/>
  <c r="E139" i="145"/>
  <c r="E140" i="145"/>
  <c r="E141" i="145"/>
  <c r="E142" i="145"/>
  <c r="E143" i="145"/>
  <c r="E144" i="145"/>
  <c r="E145" i="145"/>
  <c r="E146" i="145"/>
  <c r="E147" i="145"/>
  <c r="E148" i="145"/>
  <c r="E149" i="145"/>
  <c r="E150" i="145"/>
  <c r="E151" i="145"/>
  <c r="E152" i="145"/>
  <c r="E153" i="145"/>
  <c r="E154" i="145"/>
  <c r="E155" i="145"/>
  <c r="E156" i="145"/>
  <c r="E157" i="145"/>
  <c r="E158" i="145"/>
  <c r="E159" i="145"/>
  <c r="E160" i="145"/>
  <c r="E161" i="145"/>
  <c r="E162" i="145"/>
  <c r="E163" i="145"/>
  <c r="E164" i="145"/>
  <c r="E165" i="145"/>
  <c r="E166" i="145"/>
  <c r="E167" i="145"/>
  <c r="E168" i="145"/>
  <c r="E169" i="145"/>
  <c r="E170" i="145"/>
  <c r="E171" i="145"/>
  <c r="E172" i="145"/>
  <c r="E173" i="145"/>
  <c r="E174" i="145"/>
  <c r="E175" i="145"/>
  <c r="E176" i="145"/>
  <c r="E177" i="145"/>
  <c r="E178" i="145"/>
  <c r="E179" i="145"/>
  <c r="E180" i="145"/>
  <c r="E181" i="145"/>
  <c r="E182" i="145"/>
  <c r="E183" i="145"/>
  <c r="E184" i="145"/>
  <c r="E185" i="145"/>
  <c r="E186" i="145"/>
  <c r="E187" i="145"/>
  <c r="E188" i="145"/>
  <c r="E189" i="145"/>
  <c r="E190" i="145"/>
  <c r="E191" i="145"/>
  <c r="E192" i="145"/>
  <c r="E193" i="145"/>
  <c r="E194" i="145"/>
  <c r="E195" i="145"/>
  <c r="E196" i="145"/>
  <c r="E197" i="145"/>
  <c r="E198" i="145"/>
  <c r="E199" i="145"/>
  <c r="E200" i="145"/>
  <c r="E201" i="145"/>
  <c r="E202" i="145"/>
  <c r="E203" i="145"/>
  <c r="E204" i="145"/>
  <c r="E205" i="145"/>
  <c r="E206" i="145"/>
  <c r="E207" i="145"/>
  <c r="E208" i="145"/>
  <c r="E209" i="145"/>
  <c r="E210" i="145"/>
  <c r="E211" i="145"/>
  <c r="E212" i="145"/>
  <c r="E213" i="145"/>
  <c r="E214" i="145"/>
  <c r="E215" i="145"/>
  <c r="E216" i="145"/>
  <c r="E217" i="145"/>
  <c r="E218" i="145"/>
  <c r="E219" i="145"/>
  <c r="E220" i="145"/>
  <c r="E221" i="145"/>
  <c r="E222" i="145"/>
  <c r="E223" i="145"/>
  <c r="E224" i="145"/>
  <c r="E225" i="145"/>
  <c r="E226" i="145"/>
  <c r="E227" i="145"/>
  <c r="E228" i="145"/>
  <c r="E229" i="145"/>
  <c r="E230" i="145"/>
  <c r="E231" i="145"/>
  <c r="E232" i="145"/>
  <c r="E233" i="145"/>
  <c r="E234" i="145"/>
  <c r="E235" i="145"/>
  <c r="E236" i="145"/>
  <c r="E237" i="145"/>
  <c r="E238" i="145"/>
  <c r="E239" i="145"/>
  <c r="E240" i="145"/>
  <c r="E241" i="145"/>
  <c r="E242" i="145"/>
  <c r="E243" i="145"/>
  <c r="E244" i="145"/>
  <c r="E245" i="145"/>
  <c r="E246" i="145"/>
  <c r="E247" i="145"/>
  <c r="E248" i="145"/>
  <c r="E249" i="145"/>
  <c r="E250" i="145"/>
  <c r="E251" i="145"/>
  <c r="E252" i="145"/>
  <c r="E253" i="145"/>
  <c r="E254" i="145"/>
  <c r="E255" i="145"/>
  <c r="E256" i="145"/>
  <c r="E257" i="145"/>
  <c r="E258" i="145"/>
  <c r="E259" i="145"/>
  <c r="E260" i="145"/>
  <c r="E261" i="145"/>
  <c r="E262" i="145"/>
  <c r="E263" i="145"/>
  <c r="E264" i="145"/>
  <c r="E265" i="145"/>
  <c r="E266" i="145"/>
  <c r="E267" i="145"/>
  <c r="E268" i="145"/>
  <c r="E269" i="145"/>
  <c r="E270" i="145"/>
  <c r="E271" i="145"/>
  <c r="E272" i="145"/>
  <c r="E273" i="145"/>
  <c r="E274" i="145"/>
  <c r="E275" i="145"/>
  <c r="E276" i="145"/>
  <c r="E16" i="145"/>
  <c r="E43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229" i="21"/>
  <c r="F170" i="134"/>
  <c r="F118" i="134"/>
  <c r="F119" i="134"/>
  <c r="F120" i="134"/>
  <c r="F121" i="134"/>
  <c r="F122" i="134"/>
  <c r="F123" i="134"/>
  <c r="F124" i="134"/>
  <c r="F125" i="134"/>
  <c r="F126" i="134"/>
  <c r="F127" i="134"/>
  <c r="F128" i="134"/>
  <c r="F129" i="134"/>
  <c r="F130" i="134"/>
  <c r="F131" i="134"/>
  <c r="F132" i="134"/>
  <c r="F133" i="134"/>
  <c r="F134" i="134"/>
  <c r="F135" i="134"/>
  <c r="F136" i="134"/>
  <c r="F137" i="134"/>
  <c r="F138" i="134"/>
  <c r="F139" i="134"/>
  <c r="F140" i="134"/>
  <c r="F141" i="134"/>
  <c r="F142" i="134"/>
  <c r="F143" i="134"/>
  <c r="F144" i="134"/>
  <c r="F145" i="134"/>
  <c r="F146" i="134"/>
  <c r="F147" i="134"/>
  <c r="F148" i="134"/>
  <c r="F149" i="134"/>
  <c r="F150" i="134"/>
  <c r="F151" i="134"/>
  <c r="F152" i="134"/>
  <c r="F153" i="134"/>
  <c r="F154" i="134"/>
  <c r="F155" i="134"/>
  <c r="F156" i="134"/>
  <c r="F157" i="134"/>
  <c r="F158" i="134"/>
  <c r="F159" i="134"/>
  <c r="F160" i="134"/>
  <c r="F161" i="134"/>
  <c r="F162" i="134"/>
  <c r="F163" i="134"/>
  <c r="F164" i="134"/>
  <c r="F165" i="134"/>
  <c r="F166" i="134"/>
  <c r="F167" i="134"/>
  <c r="F168" i="134"/>
  <c r="F117" i="134"/>
  <c r="E291" i="16" l="1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E201" i="16"/>
  <c r="E200" i="16"/>
  <c r="E199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S82" i="14"/>
  <c r="E82" i="14"/>
  <c r="S81" i="14"/>
  <c r="E81" i="14"/>
  <c r="S80" i="14"/>
  <c r="E80" i="14"/>
  <c r="S79" i="14"/>
  <c r="E79" i="14"/>
  <c r="S78" i="14"/>
  <c r="E78" i="14"/>
  <c r="S77" i="14"/>
  <c r="E77" i="14"/>
  <c r="S76" i="14"/>
  <c r="E76" i="14"/>
  <c r="S75" i="14"/>
  <c r="E75" i="14"/>
  <c r="S74" i="14"/>
  <c r="E74" i="14"/>
  <c r="S73" i="14"/>
  <c r="E73" i="14"/>
  <c r="S72" i="14"/>
  <c r="E72" i="14"/>
  <c r="S71" i="14"/>
  <c r="E71" i="14"/>
  <c r="S70" i="14"/>
  <c r="E70" i="14"/>
  <c r="S69" i="14"/>
  <c r="E69" i="14"/>
  <c r="S68" i="14"/>
  <c r="E68" i="14"/>
  <c r="S67" i="14"/>
  <c r="E67" i="14"/>
  <c r="S66" i="14"/>
  <c r="E66" i="14"/>
  <c r="S65" i="14"/>
  <c r="E65" i="14"/>
  <c r="S64" i="14"/>
  <c r="E64" i="14"/>
  <c r="S63" i="14"/>
  <c r="E63" i="14"/>
  <c r="S62" i="14"/>
  <c r="E62" i="14"/>
  <c r="S61" i="14"/>
  <c r="E61" i="14"/>
  <c r="S60" i="14"/>
  <c r="E60" i="14"/>
  <c r="S59" i="14"/>
  <c r="E59" i="14"/>
  <c r="S58" i="14"/>
  <c r="E58" i="14"/>
  <c r="S57" i="14"/>
  <c r="E57" i="14"/>
  <c r="S56" i="14"/>
  <c r="E56" i="14"/>
  <c r="S55" i="14"/>
  <c r="E55" i="14"/>
  <c r="S54" i="14"/>
  <c r="E54" i="14"/>
  <c r="S53" i="14"/>
  <c r="E53" i="14"/>
  <c r="S52" i="14"/>
  <c r="E52" i="14"/>
  <c r="S51" i="14"/>
  <c r="E51" i="14"/>
  <c r="S50" i="14"/>
  <c r="E50" i="14"/>
  <c r="S49" i="14"/>
  <c r="E49" i="14"/>
  <c r="S48" i="14"/>
  <c r="E48" i="14"/>
  <c r="S47" i="14"/>
  <c r="E47" i="14"/>
  <c r="S46" i="14"/>
  <c r="E46" i="14"/>
  <c r="S45" i="14"/>
  <c r="E45" i="14"/>
  <c r="S44" i="14"/>
  <c r="E44" i="14"/>
  <c r="S43" i="14"/>
  <c r="E43" i="14"/>
  <c r="S42" i="14"/>
  <c r="E42" i="14"/>
  <c r="S41" i="14"/>
  <c r="E41" i="14"/>
  <c r="S40" i="14"/>
  <c r="E40" i="14"/>
  <c r="S39" i="14"/>
  <c r="E39" i="14"/>
  <c r="S38" i="14"/>
  <c r="E38" i="14"/>
  <c r="S37" i="14"/>
  <c r="E37" i="14"/>
  <c r="S36" i="14"/>
  <c r="E36" i="14"/>
  <c r="S35" i="14"/>
  <c r="E35" i="14"/>
  <c r="S34" i="14"/>
  <c r="E34" i="14"/>
  <c r="S33" i="14"/>
  <c r="E33" i="14"/>
  <c r="S32" i="14"/>
  <c r="E32" i="14"/>
  <c r="S31" i="14"/>
  <c r="E31" i="14"/>
  <c r="E127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74" i="4"/>
</calcChain>
</file>

<file path=xl/sharedStrings.xml><?xml version="1.0" encoding="utf-8"?>
<sst xmlns="http://schemas.openxmlformats.org/spreadsheetml/2006/main" count="1446" uniqueCount="272">
  <si>
    <t>date</t>
  </si>
  <si>
    <t>concentration</t>
  </si>
  <si>
    <t>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</si>
  <si>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</si>
  <si>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</si>
  <si>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</si>
  <si>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</si>
  <si>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</si>
  <si>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</si>
  <si>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</si>
  <si>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</si>
  <si>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</si>
  <si>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</si>
  <si>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</si>
  <si>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</si>
  <si>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</si>
  <si>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</si>
  <si>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</si>
  <si>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</si>
  <si>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</si>
  <si>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</si>
  <si>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</si>
  <si>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</si>
  <si>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</si>
  <si>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</si>
  <si>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</si>
  <si>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</si>
  <si>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</si>
  <si>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</si>
  <si>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</si>
  <si>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</si>
  <si>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</si>
  <si>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</si>
  <si>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</si>
  <si>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</si>
  <si>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</si>
  <si>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</si>
  <si>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</si>
  <si>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</si>
  <si>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</si>
  <si>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</si>
  <si>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</si>
  <si>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</si>
  <si>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</si>
  <si>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</si>
  <si>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</si>
  <si>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</si>
  <si>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</si>
  <si>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</si>
  <si>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</si>
  <si>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</si>
  <si>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</si>
  <si>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</si>
  <si>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</si>
  <si>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</si>
  <si>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</si>
  <si>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XLMiner: Time Series Data Partition Sheet</t>
  </si>
  <si>
    <t>Date: 27-Apr-2017 23:05:37</t>
  </si>
  <si>
    <t>Output Navigator</t>
  </si>
  <si>
    <t>Elapsed Times in Milliseconds</t>
  </si>
  <si>
    <t>Read Time</t>
  </si>
  <si>
    <t>Report Time</t>
  </si>
  <si>
    <t>Total</t>
  </si>
  <si>
    <t>Data</t>
  </si>
  <si>
    <t>Workbook</t>
  </si>
  <si>
    <t>PM10.week-ver3.xlsx</t>
  </si>
  <si>
    <t>Worksheet</t>
  </si>
  <si>
    <t>Range</t>
  </si>
  <si>
    <t>$A$1:$BD$262</t>
  </si>
  <si>
    <t>Time Variable</t>
  </si>
  <si>
    <t>Selected Variables</t>
  </si>
  <si>
    <t>Partitioning Method</t>
  </si>
  <si>
    <t>Sequential</t>
  </si>
  <si>
    <t># Training Rows</t>
  </si>
  <si>
    <t># Validation Rows</t>
  </si>
  <si>
    <t>Summary</t>
  </si>
  <si>
    <t>Partition Vars</t>
  </si>
  <si>
    <t>Training Data</t>
  </si>
  <si>
    <t>Validation Data</t>
  </si>
  <si>
    <t>All Data</t>
  </si>
  <si>
    <t>Date: 27-Apr-2017 23:06:09</t>
  </si>
  <si>
    <t>XLMiner : Multiple Linear Regression - Prediction of Validation Data</t>
  </si>
  <si>
    <t>Data read time</t>
  </si>
  <si>
    <t>MLR Time</t>
  </si>
  <si>
    <t>Data_PartitionTS</t>
  </si>
  <si>
    <t>$B$230:$BE$281</t>
  </si>
  <si>
    <t>Predicted
Value</t>
  </si>
  <si>
    <t>Actual
Value</t>
  </si>
  <si>
    <t>Residual</t>
  </si>
  <si>
    <t>95% Confidence Intervals</t>
  </si>
  <si>
    <t>95% Prediction Intervals</t>
  </si>
  <si>
    <t>Lower</t>
  </si>
  <si>
    <t>Upper</t>
  </si>
  <si>
    <t>Inputs</t>
  </si>
  <si>
    <t>Predictors</t>
  </si>
  <si>
    <t>Regress. Model</t>
  </si>
  <si>
    <t>Train. Score - Summary</t>
  </si>
  <si>
    <t>Valid. Score - Summary</t>
  </si>
  <si>
    <t>Valid. Score - Detailed Rep.</t>
  </si>
  <si>
    <t>XLMiner : Multiple Linear Regression</t>
  </si>
  <si>
    <t>Training data used for building the model</t>
  </si>
  <si>
    <t>$B$21:$BE$229</t>
  </si>
  <si>
    <t># Records in the training data</t>
  </si>
  <si>
    <t>Validation data</t>
  </si>
  <si>
    <t># Records in the validation data</t>
  </si>
  <si>
    <t>Variables</t>
  </si>
  <si>
    <t># Input Variables</t>
  </si>
  <si>
    <t>Input variables</t>
  </si>
  <si>
    <t>Output variable</t>
  </si>
  <si>
    <t>Parameters/Options</t>
  </si>
  <si>
    <t>Force constant term to zero</t>
  </si>
  <si>
    <t>No</t>
  </si>
  <si>
    <t>Show fitted values on training data</t>
  </si>
  <si>
    <t>Show ANOVA table</t>
  </si>
  <si>
    <t>Show standardized residuals</t>
  </si>
  <si>
    <t>Show un-standardized residuals</t>
  </si>
  <si>
    <t>Show variance covariance matrix</t>
  </si>
  <si>
    <t>Perform Variable Selection</t>
  </si>
  <si>
    <t>Show studentized residuals</t>
  </si>
  <si>
    <t>Show deleted residuals</t>
  </si>
  <si>
    <t>Show Cook's distance</t>
  </si>
  <si>
    <t>Show DF fits</t>
  </si>
  <si>
    <t>Show covariance ratios</t>
  </si>
  <si>
    <t>Show hat matrix diagonals</t>
  </si>
  <si>
    <t>Output Options Chosen</t>
  </si>
  <si>
    <t>Summary report of scoring on training data</t>
  </si>
  <si>
    <t>Summary report of scoring on validation data</t>
  </si>
  <si>
    <t>Detailed report of scoring on validation data</t>
  </si>
  <si>
    <t>Model Predictors</t>
  </si>
  <si>
    <t>Tolerance for Entering the Model</t>
  </si>
  <si>
    <t>Included</t>
  </si>
  <si>
    <t>Excluded</t>
  </si>
  <si>
    <t>Predictor</t>
  </si>
  <si>
    <t>Criteria</t>
  </si>
  <si>
    <t>Intercept</t>
  </si>
  <si>
    <t>Regression Model</t>
  </si>
  <si>
    <t>Input
Variables</t>
  </si>
  <si>
    <t>Coefficient</t>
  </si>
  <si>
    <t>Std. Error</t>
  </si>
  <si>
    <t>t-Statistic</t>
  </si>
  <si>
    <t>P-Value</t>
  </si>
  <si>
    <t>CI Lower</t>
  </si>
  <si>
    <t>CI Upper</t>
  </si>
  <si>
    <t>RSS
Reduction</t>
  </si>
  <si>
    <t>Residual DF</t>
  </si>
  <si>
    <t>R²</t>
  </si>
  <si>
    <t>Adjusted R²</t>
  </si>
  <si>
    <t>Std. Error Estimate</t>
  </si>
  <si>
    <t>RSS</t>
  </si>
  <si>
    <t>Training Data Scoring - Summary Report</t>
  </si>
  <si>
    <t>Total sum of
squared errors</t>
  </si>
  <si>
    <t>RMS Error</t>
  </si>
  <si>
    <t>Average
Error</t>
  </si>
  <si>
    <t>Validation Data Scoring - Summary Report</t>
  </si>
  <si>
    <t>MAPE</t>
  </si>
  <si>
    <t>Period</t>
  </si>
  <si>
    <t>#Forecasts</t>
  </si>
  <si>
    <t>Smoothing Time</t>
  </si>
  <si>
    <t>Training Error Measures</t>
  </si>
  <si>
    <t>Mean Absolute Percentage Error (MAPE)</t>
  </si>
  <si>
    <t>Mean Absolute Deviation (MAD)</t>
  </si>
  <si>
    <t>Mean Square Error (MSE)</t>
  </si>
  <si>
    <t>$B$20:$BE$281</t>
  </si>
  <si>
    <t>Tracking Signal Error (TSE)</t>
  </si>
  <si>
    <t>Selected Variable</t>
  </si>
  <si>
    <t>Cumulative Forecast Error (CFE)</t>
  </si>
  <si>
    <t># Records in Training Data</t>
  </si>
  <si>
    <t>Mean Forecast Error (MFE)</t>
  </si>
  <si>
    <t># Records in Validation Data</t>
  </si>
  <si>
    <t>Validation Error Measures</t>
  </si>
  <si>
    <t>Forecast</t>
  </si>
  <si>
    <t>Yes</t>
  </si>
  <si>
    <t>Fitted Model</t>
  </si>
  <si>
    <t>Actual</t>
  </si>
  <si>
    <t>Residuals</t>
  </si>
  <si>
    <t>Error</t>
  </si>
  <si>
    <t>LCI</t>
  </si>
  <si>
    <t>UCI</t>
  </si>
  <si>
    <t>Train. Error Measures</t>
  </si>
  <si>
    <t>Valid. Error Measures</t>
  </si>
  <si>
    <t>Date: 27-Apr-2017 23:23:41</t>
  </si>
  <si>
    <t>Holt-Winters</t>
  </si>
  <si>
    <t>XLMiner : Time Series - Holt Winter Forecasting Method(No Trend)</t>
  </si>
  <si>
    <t>Optimize Weights</t>
  </si>
  <si>
    <t>Alpha (Level)</t>
  </si>
  <si>
    <t>Gamma (Seasonality)</t>
  </si>
  <si>
    <t>Season length</t>
  </si>
  <si>
    <t>Number of seasons</t>
  </si>
  <si>
    <t>Date: 27-Apr-2017 23:25:41</t>
  </si>
  <si>
    <t># Records in Input Data</t>
  </si>
  <si>
    <t>Update estimate each time</t>
  </si>
  <si>
    <t>Date: 28-Apr-2017 00:07:47</t>
  </si>
  <si>
    <t>Train. Score - Detailed Rep.</t>
  </si>
  <si>
    <t>XLMiner : Multiple Linear Regression - Prediction of Training Data</t>
  </si>
  <si>
    <t>Detailed report of scoring on training data</t>
  </si>
  <si>
    <t>XLMiner : ARIMA Residuals</t>
  </si>
  <si>
    <t>ARIMA Time</t>
  </si>
  <si>
    <t>Actual Value</t>
  </si>
  <si>
    <t>Fitted value</t>
  </si>
  <si>
    <t>Std.
Residuals</t>
  </si>
  <si>
    <t>ACF and PACF plots for Residuals</t>
  </si>
  <si>
    <t>ACF</t>
  </si>
  <si>
    <t>PACF</t>
  </si>
  <si>
    <t>Arima Model</t>
  </si>
  <si>
    <t>Var Covar</t>
  </si>
  <si>
    <t>XLMiner : Arima Model</t>
  </si>
  <si>
    <t>AR</t>
  </si>
  <si>
    <t>MA</t>
  </si>
  <si>
    <t>Ordinary Difference</t>
  </si>
  <si>
    <t>Seasonal model selected</t>
  </si>
  <si>
    <t>SAR</t>
  </si>
  <si>
    <t>SMA</t>
  </si>
  <si>
    <t>Seasonal Difference</t>
  </si>
  <si>
    <t>Show Var/Covar Output</t>
  </si>
  <si>
    <t>Show Forecasting Output</t>
  </si>
  <si>
    <t>Confidence Level</t>
  </si>
  <si>
    <t>Show Residual Output</t>
  </si>
  <si>
    <t>ARIMA Model</t>
  </si>
  <si>
    <t>ARIMA</t>
  </si>
  <si>
    <t>Coeff</t>
  </si>
  <si>
    <t>StErr</t>
  </si>
  <si>
    <t>p-value</t>
  </si>
  <si>
    <t>Const. term</t>
  </si>
  <si>
    <t>AR1</t>
  </si>
  <si>
    <t>Mean</t>
  </si>
  <si>
    <t>-2LogL</t>
  </si>
  <si>
    <t>Res. StdDev</t>
  </si>
  <si>
    <t>#Iterations</t>
  </si>
  <si>
    <t>Ljung-Box Test Results on Residuals</t>
  </si>
  <si>
    <t>Lag</t>
  </si>
  <si>
    <t>p-Value</t>
  </si>
  <si>
    <t>ChiSq</t>
  </si>
  <si>
    <t>df</t>
  </si>
  <si>
    <t>Variance Covariance</t>
  </si>
  <si>
    <t>0.95 % Confidence Level</t>
  </si>
  <si>
    <t>ACF and PACF plots for Errors</t>
  </si>
  <si>
    <t>Forecast 1</t>
  </si>
  <si>
    <t>Forecast 2</t>
  </si>
  <si>
    <t>Forecast 3</t>
  </si>
  <si>
    <t>Forecast 4</t>
  </si>
  <si>
    <t>XLMiner : Time Series - ACF (Autocorrelations)</t>
  </si>
  <si>
    <t>ACF Time</t>
  </si>
  <si>
    <t>Max Lag</t>
  </si>
  <si>
    <t>ACF Values</t>
  </si>
  <si>
    <t>Lags</t>
  </si>
  <si>
    <t>XLMiner : Time Series - PACF (Partial Autocorrelations)</t>
  </si>
  <si>
    <t>Date: 28-Apr-2017 08:48:34</t>
  </si>
  <si>
    <t>PACF Time</t>
  </si>
  <si>
    <t>Min Lag</t>
  </si>
  <si>
    <t>PACF Values</t>
  </si>
  <si>
    <t>Date: 28-Apr-2017 08:50:57</t>
  </si>
  <si>
    <t>Date: 28-Apr-2017 08:52:24</t>
  </si>
  <si>
    <t>Date: 28-Apr-2017 17:41:32</t>
  </si>
  <si>
    <t>XLMiner : Multiple Linear Regression - Prediction of New Data</t>
  </si>
  <si>
    <t>$A$1:$BB$5</t>
  </si>
  <si>
    <t>New Data Detail Rpt.</t>
  </si>
  <si>
    <t>Data Range</t>
  </si>
  <si>
    <t># Records</t>
  </si>
  <si>
    <t>New worksheet data scores</t>
  </si>
  <si>
    <t>Date: 28-Apr-2017 18:13:19</t>
  </si>
  <si>
    <t>Square Error</t>
  </si>
  <si>
    <t>MSE</t>
  </si>
  <si>
    <t>RMSE</t>
  </si>
  <si>
    <t>Sq. Error</t>
  </si>
  <si>
    <t>Regression</t>
  </si>
  <si>
    <t xml:space="preserve">ARIMA </t>
  </si>
  <si>
    <t>Training RMSE</t>
  </si>
  <si>
    <t>Validation RMSE</t>
  </si>
  <si>
    <t>Training MAPE</t>
  </si>
  <si>
    <t>Validation MAPE</t>
  </si>
  <si>
    <t>Overall RMSE</t>
  </si>
  <si>
    <t>Overall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</si>
</sst>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3" xfId="0" applyFont="1" applyFill="1" applyBorder="1"/>
    <xf numFmtId="0" fontId="0" fillId="0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14" fontId="0" fillId="0" borderId="3" xfId="0" applyNumberFormat="1" applyFont="1" applyFill="1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4" fontId="4" fillId="3" borderId="3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0" fillId="0" borderId="5" xfId="0" applyFont="1" applyFill="1" applyBorder="1"/>
    <xf numFmtId="0" fontId="4" fillId="3" borderId="1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1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6" fillId="0" borderId="4" xfId="1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0" borderId="5" xfId="1" applyFill="1" applyBorder="1"/>
    <xf numFmtId="0" fontId="2" fillId="0" borderId="10" xfId="0" applyFont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ACF Plot for concentration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</c:v>
          </c:tx>
          <c:spPr>
            <a:ln w="6350"/>
          </c:spPr>
          <c:invertIfNegative val="0"/>
          <c:cat>
            <c:numRef>
              <c:f>ACF_Output!$B$23:$B$127</c:f>
              <c:numCache>
                <c:formatCode>General</c:formatCode>
                <c:ptCount val="10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</c:numCache>
            </c:numRef>
          </c:cat>
          <c:val>
            <c:numRef>
              <c:f>ACF_Output!$C$23:$C$127</c:f>
              <c:numCache>
                <c:formatCode>General</c:formatCode>
                <c:ptCount val="105"/>
                <c:pt idx="0">
                  <c:v>1</c:v>
                </c:pt>
                <c:pt idx="1">
                  <c:v>0.54271029235062296</c:v>
                </c:pt>
                <c:pt idx="2">
                  <c:v>0.4375440972174976</c:v>
                </c:pt>
                <c:pt idx="3">
                  <c:v>0.39435348053009556</c:v>
                </c:pt>
                <c:pt idx="4">
                  <c:v>0.4186978594250243</c:v>
                </c:pt>
                <c:pt idx="5">
                  <c:v>0.40860471976642215</c:v>
                </c:pt>
                <c:pt idx="6">
                  <c:v>0.35664197161794431</c:v>
                </c:pt>
                <c:pt idx="7">
                  <c:v>0.26297561740209413</c:v>
                </c:pt>
                <c:pt idx="8">
                  <c:v>0.23539631573658465</c:v>
                </c:pt>
                <c:pt idx="9">
                  <c:v>0.17985522239017354</c:v>
                </c:pt>
                <c:pt idx="10">
                  <c:v>0.13253917694860062</c:v>
                </c:pt>
                <c:pt idx="11">
                  <c:v>5.5879476029497298E-2</c:v>
                </c:pt>
                <c:pt idx="12">
                  <c:v>-5.6062756077926837E-2</c:v>
                </c:pt>
                <c:pt idx="13">
                  <c:v>-4.3614789556562859E-2</c:v>
                </c:pt>
                <c:pt idx="14">
                  <c:v>-9.0478791838814521E-2</c:v>
                </c:pt>
                <c:pt idx="15">
                  <c:v>-5.0724010972634605E-2</c:v>
                </c:pt>
                <c:pt idx="16">
                  <c:v>-0.14499520885332348</c:v>
                </c:pt>
                <c:pt idx="17">
                  <c:v>-0.12507192331563308</c:v>
                </c:pt>
                <c:pt idx="18">
                  <c:v>-0.16829857877518664</c:v>
                </c:pt>
                <c:pt idx="19">
                  <c:v>-0.17596664273029694</c:v>
                </c:pt>
                <c:pt idx="20">
                  <c:v>-0.26533683416346909</c:v>
                </c:pt>
                <c:pt idx="21">
                  <c:v>-0.2396053522713901</c:v>
                </c:pt>
                <c:pt idx="22">
                  <c:v>-0.24707342487702758</c:v>
                </c:pt>
                <c:pt idx="23">
                  <c:v>-0.24518266421722981</c:v>
                </c:pt>
                <c:pt idx="24">
                  <c:v>-0.27554803927591492</c:v>
                </c:pt>
                <c:pt idx="25">
                  <c:v>-0.25452106064799895</c:v>
                </c:pt>
                <c:pt idx="26">
                  <c:v>-0.22591684157259517</c:v>
                </c:pt>
                <c:pt idx="27">
                  <c:v>-0.26042820837470221</c:v>
                </c:pt>
                <c:pt idx="28">
                  <c:v>-0.23070792995977685</c:v>
                </c:pt>
                <c:pt idx="29">
                  <c:v>-0.24973899764532201</c:v>
                </c:pt>
                <c:pt idx="30">
                  <c:v>-0.21193182194916746</c:v>
                </c:pt>
                <c:pt idx="31">
                  <c:v>-0.1777741133247692</c:v>
                </c:pt>
                <c:pt idx="32">
                  <c:v>-0.12536789419491187</c:v>
                </c:pt>
                <c:pt idx="33">
                  <c:v>-0.12811772938908034</c:v>
                </c:pt>
                <c:pt idx="34">
                  <c:v>-4.5699282660028116E-2</c:v>
                </c:pt>
                <c:pt idx="35">
                  <c:v>-6.4960278423438447E-2</c:v>
                </c:pt>
                <c:pt idx="36">
                  <c:v>-4.2289505499567438E-3</c:v>
                </c:pt>
                <c:pt idx="37">
                  <c:v>1.30288946420165E-2</c:v>
                </c:pt>
                <c:pt idx="38">
                  <c:v>1.110628656321304E-2</c:v>
                </c:pt>
                <c:pt idx="39">
                  <c:v>7.2996978447077032E-2</c:v>
                </c:pt>
                <c:pt idx="40">
                  <c:v>0.12506576045974077</c:v>
                </c:pt>
                <c:pt idx="41">
                  <c:v>0.14548023814161382</c:v>
                </c:pt>
                <c:pt idx="42">
                  <c:v>0.18722168802490161</c:v>
                </c:pt>
                <c:pt idx="43">
                  <c:v>0.22843704510684013</c:v>
                </c:pt>
                <c:pt idx="44">
                  <c:v>0.22370328579371454</c:v>
                </c:pt>
                <c:pt idx="45">
                  <c:v>0.25056593484253376</c:v>
                </c:pt>
                <c:pt idx="46">
                  <c:v>0.22713995864861927</c:v>
                </c:pt>
                <c:pt idx="47">
                  <c:v>0.28182666152731928</c:v>
                </c:pt>
                <c:pt idx="48">
                  <c:v>0.27298438560096006</c:v>
                </c:pt>
                <c:pt idx="49">
                  <c:v>0.27851425425540277</c:v>
                </c:pt>
                <c:pt idx="50">
                  <c:v>0.30507650460320862</c:v>
                </c:pt>
                <c:pt idx="51">
                  <c:v>0.26882692477400461</c:v>
                </c:pt>
                <c:pt idx="52">
                  <c:v>0.23519709868679481</c:v>
                </c:pt>
                <c:pt idx="53">
                  <c:v>0.23017406437702759</c:v>
                </c:pt>
                <c:pt idx="54">
                  <c:v>0.22683056341332164</c:v>
                </c:pt>
                <c:pt idx="55">
                  <c:v>0.2420184209888302</c:v>
                </c:pt>
                <c:pt idx="56">
                  <c:v>0.18918003058546171</c:v>
                </c:pt>
                <c:pt idx="57">
                  <c:v>0.16897392616855261</c:v>
                </c:pt>
                <c:pt idx="58">
                  <c:v>0.14881631225707601</c:v>
                </c:pt>
                <c:pt idx="59">
                  <c:v>0.11925863405717678</c:v>
                </c:pt>
                <c:pt idx="60">
                  <c:v>9.5862397845773217E-2</c:v>
                </c:pt>
                <c:pt idx="61">
                  <c:v>5.9806633816769594E-2</c:v>
                </c:pt>
                <c:pt idx="62">
                  <c:v>5.6174059389306072E-2</c:v>
                </c:pt>
                <c:pt idx="63">
                  <c:v>6.0010238614688575E-3</c:v>
                </c:pt>
                <c:pt idx="64">
                  <c:v>2.2994644086661652E-2</c:v>
                </c:pt>
                <c:pt idx="65">
                  <c:v>-4.1020917803511935E-2</c:v>
                </c:pt>
                <c:pt idx="66">
                  <c:v>-7.1798680236810408E-2</c:v>
                </c:pt>
                <c:pt idx="67">
                  <c:v>-8.0430166992160781E-2</c:v>
                </c:pt>
                <c:pt idx="68">
                  <c:v>-0.11090900139233276</c:v>
                </c:pt>
                <c:pt idx="69">
                  <c:v>-0.11530248870520832</c:v>
                </c:pt>
                <c:pt idx="70">
                  <c:v>-0.15612652814808814</c:v>
                </c:pt>
                <c:pt idx="71">
                  <c:v>-0.18771185781557331</c:v>
                </c:pt>
                <c:pt idx="72">
                  <c:v>-0.21346612006813176</c:v>
                </c:pt>
                <c:pt idx="73">
                  <c:v>-0.22077584509966638</c:v>
                </c:pt>
                <c:pt idx="74">
                  <c:v>-0.22906102466468875</c:v>
                </c:pt>
                <c:pt idx="75">
                  <c:v>-0.23405805030586252</c:v>
                </c:pt>
                <c:pt idx="76">
                  <c:v>-0.24880057204645187</c:v>
                </c:pt>
                <c:pt idx="77">
                  <c:v>-0.25718969138605341</c:v>
                </c:pt>
                <c:pt idx="78">
                  <c:v>-0.26143034822727268</c:v>
                </c:pt>
                <c:pt idx="79">
                  <c:v>-0.25713127957478998</c:v>
                </c:pt>
                <c:pt idx="80">
                  <c:v>-0.23899784058243634</c:v>
                </c:pt>
                <c:pt idx="81">
                  <c:v>-0.22493393778614687</c:v>
                </c:pt>
                <c:pt idx="82">
                  <c:v>-0.18273323276322939</c:v>
                </c:pt>
                <c:pt idx="83">
                  <c:v>-0.16317822601199364</c:v>
                </c:pt>
                <c:pt idx="84">
                  <c:v>-0.12186311759179767</c:v>
                </c:pt>
                <c:pt idx="85">
                  <c:v>-0.11585430596653316</c:v>
                </c:pt>
                <c:pt idx="86">
                  <c:v>-7.3069952311554082E-2</c:v>
                </c:pt>
                <c:pt idx="87">
                  <c:v>-5.2308084564510339E-2</c:v>
                </c:pt>
                <c:pt idx="88">
                  <c:v>-4.290236150203245E-2</c:v>
                </c:pt>
                <c:pt idx="89">
                  <c:v>-2.2325209953078164E-2</c:v>
                </c:pt>
                <c:pt idx="90">
                  <c:v>2.8970565209645617E-2</c:v>
                </c:pt>
                <c:pt idx="91">
                  <c:v>6.2974418057491766E-2</c:v>
                </c:pt>
                <c:pt idx="92">
                  <c:v>8.284532203995934E-2</c:v>
                </c:pt>
                <c:pt idx="93">
                  <c:v>8.0745432072011694E-2</c:v>
                </c:pt>
                <c:pt idx="94">
                  <c:v>9.5394489110387032E-2</c:v>
                </c:pt>
                <c:pt idx="95">
                  <c:v>0.10949222971620094</c:v>
                </c:pt>
                <c:pt idx="96">
                  <c:v>0.11224709531860032</c:v>
                </c:pt>
                <c:pt idx="97">
                  <c:v>0.15169020835919073</c:v>
                </c:pt>
                <c:pt idx="98">
                  <c:v>0.16707326178608609</c:v>
                </c:pt>
                <c:pt idx="99">
                  <c:v>0.18102013906094339</c:v>
                </c:pt>
                <c:pt idx="100">
                  <c:v>0.2007565078131992</c:v>
                </c:pt>
                <c:pt idx="101">
                  <c:v>0.20627693808831832</c:v>
                </c:pt>
                <c:pt idx="102">
                  <c:v>0.17257945574888184</c:v>
                </c:pt>
                <c:pt idx="103">
                  <c:v>0.19781023821241187</c:v>
                </c:pt>
                <c:pt idx="104">
                  <c:v>0.19512568480752007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996808"/>
        <c:axId val="519998376"/>
      </c:barChart>
      <c:scatterChart>
        <c:scatterStyle val="smoothMarker"/>
        <c:varyColors val="0"/>
        <c:ser>
          <c:idx val="1"/>
          <c:order val="1"/>
          <c:tx>
            <c:v>UCI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105</c:v>
              </c:pt>
            </c:numLit>
          </c:xVal>
          <c:yVal>
            <c:numLit>
              <c:formatCode>General</c:formatCode>
              <c:ptCount val="2"/>
              <c:pt idx="0">
                <c:v>-0.121321</c:v>
              </c:pt>
              <c:pt idx="1">
                <c:v>-0.121321</c:v>
              </c:pt>
            </c:numLit>
          </c:yVal>
          <c:smooth val="1"/>
        </c:ser>
        <c:ser>
          <c:idx val="2"/>
          <c:order val="2"/>
          <c:tx>
            <c:v>LCI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105</c:v>
              </c:pt>
            </c:numLit>
          </c:xVal>
          <c:yVal>
            <c:numLit>
              <c:formatCode>General</c:formatCode>
              <c:ptCount val="2"/>
              <c:pt idx="0">
                <c:v>0.121321</c:v>
              </c:pt>
              <c:pt idx="1">
                <c:v>0.121321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996808"/>
        <c:axId val="519998376"/>
      </c:scatterChart>
      <c:catAx>
        <c:axId val="519996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Lags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998376"/>
        <c:crosses val="autoZero"/>
        <c:auto val="1"/>
        <c:lblAlgn val="ctr"/>
        <c:lblOffset val="100"/>
        <c:noMultiLvlLbl val="0"/>
      </c:catAx>
      <c:valAx>
        <c:axId val="519998376"/>
        <c:scaling>
          <c:orientation val="minMax"/>
          <c:max val="1"/>
          <c:min val="-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ACF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99680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PACF Plot for concentration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PACF</c:v>
          </c:tx>
          <c:spPr>
            <a:ln w="6350"/>
          </c:spPr>
          <c:invertIfNegative val="0"/>
          <c:cat>
            <c:numRef>
              <c:f>PACF_Output!$B$24:$B$75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PACF_Output!$C$24:$C$75</c:f>
              <c:numCache>
                <c:formatCode>General</c:formatCode>
                <c:ptCount val="52"/>
                <c:pt idx="0">
                  <c:v>0.54271029235062296</c:v>
                </c:pt>
                <c:pt idx="1">
                  <c:v>0.20271668561263151</c:v>
                </c:pt>
                <c:pt idx="2">
                  <c:v>0.14045513915504085</c:v>
                </c:pt>
                <c:pt idx="3">
                  <c:v>0.1824065079954072</c:v>
                </c:pt>
                <c:pt idx="4">
                  <c:v>0.11875834956781768</c:v>
                </c:pt>
                <c:pt idx="5">
                  <c:v>3.173230361364663E-2</c:v>
                </c:pt>
                <c:pt idx="6">
                  <c:v>-6.9557901243378337E-2</c:v>
                </c:pt>
                <c:pt idx="7">
                  <c:v>-1.9393459904234651E-2</c:v>
                </c:pt>
                <c:pt idx="8">
                  <c:v>-7.3762867194840515E-2</c:v>
                </c:pt>
                <c:pt idx="9">
                  <c:v>-7.4244318686275915E-2</c:v>
                </c:pt>
                <c:pt idx="10">
                  <c:v>-0.10855182157129707</c:v>
                </c:pt>
                <c:pt idx="11">
                  <c:v>-0.181164083164182</c:v>
                </c:pt>
                <c:pt idx="12">
                  <c:v>-1.2515679084417716E-2</c:v>
                </c:pt>
                <c:pt idx="13">
                  <c:v>-7.06426817605776E-2</c:v>
                </c:pt>
                <c:pt idx="14">
                  <c:v>8.5659634610793955E-2</c:v>
                </c:pt>
                <c:pt idx="15">
                  <c:v>-6.8873158285539235E-2</c:v>
                </c:pt>
                <c:pt idx="16">
                  <c:v>7.7977246879491188E-2</c:v>
                </c:pt>
                <c:pt idx="17">
                  <c:v>-1.8188421574658602E-2</c:v>
                </c:pt>
                <c:pt idx="18">
                  <c:v>-1.7490532359629545E-2</c:v>
                </c:pt>
                <c:pt idx="19">
                  <c:v>-0.14291362327402513</c:v>
                </c:pt>
                <c:pt idx="20">
                  <c:v>-2.6907762941412745E-2</c:v>
                </c:pt>
                <c:pt idx="21">
                  <c:v>-4.5102134445663244E-2</c:v>
                </c:pt>
                <c:pt idx="22">
                  <c:v>-6.347761009005369E-2</c:v>
                </c:pt>
                <c:pt idx="23">
                  <c:v>-7.7075589194424962E-2</c:v>
                </c:pt>
                <c:pt idx="24">
                  <c:v>3.4720557499049779E-3</c:v>
                </c:pt>
                <c:pt idx="25">
                  <c:v>3.5375000180101687E-2</c:v>
                </c:pt>
                <c:pt idx="26">
                  <c:v>-4.6524949270525043E-2</c:v>
                </c:pt>
                <c:pt idx="27">
                  <c:v>2.086228801382525E-2</c:v>
                </c:pt>
                <c:pt idx="28">
                  <c:v>-2.0507238665994691E-2</c:v>
                </c:pt>
                <c:pt idx="29">
                  <c:v>1.5376323996956604E-3</c:v>
                </c:pt>
                <c:pt idx="30">
                  <c:v>3.1806099078119328E-2</c:v>
                </c:pt>
                <c:pt idx="31">
                  <c:v>1.1310238365826949E-2</c:v>
                </c:pt>
                <c:pt idx="32">
                  <c:v>-1.5597759070335414E-3</c:v>
                </c:pt>
                <c:pt idx="33">
                  <c:v>7.8979740845722832E-2</c:v>
                </c:pt>
                <c:pt idx="34">
                  <c:v>-1.575480528559145E-2</c:v>
                </c:pt>
                <c:pt idx="35">
                  <c:v>1.6251244229991781E-2</c:v>
                </c:pt>
                <c:pt idx="36">
                  <c:v>2.0843120736470256E-2</c:v>
                </c:pt>
                <c:pt idx="37">
                  <c:v>-4.6992118212012719E-2</c:v>
                </c:pt>
                <c:pt idx="38">
                  <c:v>5.2717616976132933E-2</c:v>
                </c:pt>
                <c:pt idx="39">
                  <c:v>3.5433011393395532E-2</c:v>
                </c:pt>
                <c:pt idx="40">
                  <c:v>1.6694568224176705E-2</c:v>
                </c:pt>
                <c:pt idx="41">
                  <c:v>7.8745128117070642E-2</c:v>
                </c:pt>
                <c:pt idx="42">
                  <c:v>8.4110522887929418E-2</c:v>
                </c:pt>
                <c:pt idx="43">
                  <c:v>1.8802772135799187E-2</c:v>
                </c:pt>
                <c:pt idx="44">
                  <c:v>3.6319479134496124E-2</c:v>
                </c:pt>
                <c:pt idx="45">
                  <c:v>-1.324099844546592E-3</c:v>
                </c:pt>
                <c:pt idx="46">
                  <c:v>4.0245248340254829E-2</c:v>
                </c:pt>
                <c:pt idx="47">
                  <c:v>8.194813867355424E-3</c:v>
                </c:pt>
                <c:pt idx="48">
                  <c:v>-2.5856182350255531E-2</c:v>
                </c:pt>
                <c:pt idx="49">
                  <c:v>7.6113640405770858E-2</c:v>
                </c:pt>
                <c:pt idx="50">
                  <c:v>-4.2001127344462395E-2</c:v>
                </c:pt>
                <c:pt idx="51">
                  <c:v>-1.6508793823029534E-2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999552"/>
        <c:axId val="520002296"/>
      </c:barChart>
      <c:scatterChart>
        <c:scatterStyle val="smoothMarker"/>
        <c:varyColors val="0"/>
        <c:ser>
          <c:idx val="1"/>
          <c:order val="1"/>
          <c:tx>
            <c:v>UCI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52</c:v>
              </c:pt>
            </c:numLit>
          </c:xVal>
          <c:yVal>
            <c:numLit>
              <c:formatCode>General</c:formatCode>
              <c:ptCount val="2"/>
              <c:pt idx="0">
                <c:v>0.121321</c:v>
              </c:pt>
              <c:pt idx="1">
                <c:v>0.121321</c:v>
              </c:pt>
            </c:numLit>
          </c:yVal>
          <c:smooth val="1"/>
        </c:ser>
        <c:ser>
          <c:idx val="2"/>
          <c:order val="2"/>
          <c:tx>
            <c:v>LCI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52</c:v>
              </c:pt>
            </c:numLit>
          </c:xVal>
          <c:yVal>
            <c:numLit>
              <c:formatCode>General</c:formatCode>
              <c:ptCount val="2"/>
              <c:pt idx="0">
                <c:v>-0.121321</c:v>
              </c:pt>
              <c:pt idx="1">
                <c:v>-0.121321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999552"/>
        <c:axId val="520002296"/>
      </c:scatterChart>
      <c:catAx>
        <c:axId val="51999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Lags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002296"/>
        <c:crosses val="autoZero"/>
        <c:auto val="1"/>
        <c:lblAlgn val="ctr"/>
        <c:lblOffset val="100"/>
        <c:noMultiLvlLbl val="0"/>
      </c:catAx>
      <c:valAx>
        <c:axId val="520002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PACF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99955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Time Plot of Actual vs. Forecast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Forecast</c:v>
          </c:tx>
          <c:spPr>
            <a:ln w="6350"/>
          </c:spPr>
          <c:marker>
            <c:symbol val="none"/>
          </c:marker>
          <c:xVal>
            <c:numRef>
              <c:f>'ARIMA_Residuals-EntireDS'!$B$9:$B$269</c:f>
              <c:numCache>
                <c:formatCode>m/d/yyyy</c:formatCode>
                <c:ptCount val="261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  <c:pt idx="209">
                  <c:v>42372</c:v>
                </c:pt>
                <c:pt idx="210">
                  <c:v>42379</c:v>
                </c:pt>
                <c:pt idx="211">
                  <c:v>42386</c:v>
                </c:pt>
                <c:pt idx="212">
                  <c:v>42393</c:v>
                </c:pt>
                <c:pt idx="213">
                  <c:v>42400</c:v>
                </c:pt>
                <c:pt idx="214">
                  <c:v>42407</c:v>
                </c:pt>
                <c:pt idx="215">
                  <c:v>42414</c:v>
                </c:pt>
                <c:pt idx="216">
                  <c:v>42421</c:v>
                </c:pt>
                <c:pt idx="217">
                  <c:v>42428</c:v>
                </c:pt>
                <c:pt idx="218">
                  <c:v>42435</c:v>
                </c:pt>
                <c:pt idx="219">
                  <c:v>42442</c:v>
                </c:pt>
                <c:pt idx="220">
                  <c:v>42449</c:v>
                </c:pt>
                <c:pt idx="221">
                  <c:v>42456</c:v>
                </c:pt>
                <c:pt idx="222">
                  <c:v>42463</c:v>
                </c:pt>
                <c:pt idx="223">
                  <c:v>42470</c:v>
                </c:pt>
                <c:pt idx="224">
                  <c:v>42477</c:v>
                </c:pt>
                <c:pt idx="225">
                  <c:v>42484</c:v>
                </c:pt>
                <c:pt idx="226">
                  <c:v>42491</c:v>
                </c:pt>
                <c:pt idx="227">
                  <c:v>42498</c:v>
                </c:pt>
                <c:pt idx="228">
                  <c:v>42505</c:v>
                </c:pt>
                <c:pt idx="229">
                  <c:v>42512</c:v>
                </c:pt>
                <c:pt idx="230">
                  <c:v>42519</c:v>
                </c:pt>
                <c:pt idx="231">
                  <c:v>42526</c:v>
                </c:pt>
                <c:pt idx="232">
                  <c:v>42533</c:v>
                </c:pt>
                <c:pt idx="233">
                  <c:v>42540</c:v>
                </c:pt>
                <c:pt idx="234">
                  <c:v>42547</c:v>
                </c:pt>
                <c:pt idx="235">
                  <c:v>42554</c:v>
                </c:pt>
                <c:pt idx="236">
                  <c:v>42561</c:v>
                </c:pt>
                <c:pt idx="237">
                  <c:v>42568</c:v>
                </c:pt>
                <c:pt idx="238">
                  <c:v>42575</c:v>
                </c:pt>
                <c:pt idx="239">
                  <c:v>42582</c:v>
                </c:pt>
                <c:pt idx="240">
                  <c:v>42589</c:v>
                </c:pt>
                <c:pt idx="241">
                  <c:v>42596</c:v>
                </c:pt>
                <c:pt idx="242">
                  <c:v>42603</c:v>
                </c:pt>
                <c:pt idx="243">
                  <c:v>42610</c:v>
                </c:pt>
                <c:pt idx="244">
                  <c:v>42617</c:v>
                </c:pt>
                <c:pt idx="245">
                  <c:v>42624</c:v>
                </c:pt>
                <c:pt idx="246">
                  <c:v>42631</c:v>
                </c:pt>
                <c:pt idx="247">
                  <c:v>42638</c:v>
                </c:pt>
                <c:pt idx="248">
                  <c:v>42645</c:v>
                </c:pt>
                <c:pt idx="249">
                  <c:v>42652</c:v>
                </c:pt>
                <c:pt idx="250">
                  <c:v>42659</c:v>
                </c:pt>
                <c:pt idx="251">
                  <c:v>42666</c:v>
                </c:pt>
                <c:pt idx="252">
                  <c:v>42673</c:v>
                </c:pt>
                <c:pt idx="253">
                  <c:v>42680</c:v>
                </c:pt>
                <c:pt idx="254">
                  <c:v>42687</c:v>
                </c:pt>
                <c:pt idx="255">
                  <c:v>42694</c:v>
                </c:pt>
                <c:pt idx="256">
                  <c:v>42701</c:v>
                </c:pt>
                <c:pt idx="257">
                  <c:v>42708</c:v>
                </c:pt>
                <c:pt idx="258">
                  <c:v>42715</c:v>
                </c:pt>
                <c:pt idx="259">
                  <c:v>42722</c:v>
                </c:pt>
                <c:pt idx="260">
                  <c:v>42729</c:v>
                </c:pt>
              </c:numCache>
            </c:numRef>
          </c:xVal>
          <c:yVal>
            <c:numRef>
              <c:f>'ARIMA_Residuals-EntireDS'!$D$9:$D$269</c:f>
              <c:numCache>
                <c:formatCode>General</c:formatCode>
                <c:ptCount val="261"/>
                <c:pt idx="0">
                  <c:v>234.23</c:v>
                </c:pt>
                <c:pt idx="1">
                  <c:v>190.54</c:v>
                </c:pt>
                <c:pt idx="2">
                  <c:v>235.91</c:v>
                </c:pt>
                <c:pt idx="3">
                  <c:v>245.49</c:v>
                </c:pt>
                <c:pt idx="4">
                  <c:v>262.64</c:v>
                </c:pt>
                <c:pt idx="5">
                  <c:v>265.57</c:v>
                </c:pt>
                <c:pt idx="6">
                  <c:v>255.32</c:v>
                </c:pt>
                <c:pt idx="7">
                  <c:v>207.95</c:v>
                </c:pt>
                <c:pt idx="8">
                  <c:v>231.67</c:v>
                </c:pt>
                <c:pt idx="9">
                  <c:v>229.34</c:v>
                </c:pt>
                <c:pt idx="10">
                  <c:v>205.63</c:v>
                </c:pt>
                <c:pt idx="11">
                  <c:v>793.1</c:v>
                </c:pt>
                <c:pt idx="12">
                  <c:v>249.75</c:v>
                </c:pt>
                <c:pt idx="13">
                  <c:v>183.7</c:v>
                </c:pt>
                <c:pt idx="14">
                  <c:v>154.55000000000001</c:v>
                </c:pt>
                <c:pt idx="15">
                  <c:v>188.7</c:v>
                </c:pt>
                <c:pt idx="16">
                  <c:v>176.96</c:v>
                </c:pt>
                <c:pt idx="17">
                  <c:v>222.3</c:v>
                </c:pt>
                <c:pt idx="18">
                  <c:v>97.3</c:v>
                </c:pt>
                <c:pt idx="19">
                  <c:v>105.49</c:v>
                </c:pt>
                <c:pt idx="20">
                  <c:v>120.33</c:v>
                </c:pt>
                <c:pt idx="21">
                  <c:v>234.23</c:v>
                </c:pt>
                <c:pt idx="22">
                  <c:v>82.56</c:v>
                </c:pt>
                <c:pt idx="23">
                  <c:v>73.62</c:v>
                </c:pt>
                <c:pt idx="24">
                  <c:v>70.239999999999995</c:v>
                </c:pt>
                <c:pt idx="25">
                  <c:v>63.41</c:v>
                </c:pt>
                <c:pt idx="26">
                  <c:v>189.48</c:v>
                </c:pt>
                <c:pt idx="27">
                  <c:v>49.48</c:v>
                </c:pt>
                <c:pt idx="28">
                  <c:v>57.71</c:v>
                </c:pt>
                <c:pt idx="29">
                  <c:v>51.83</c:v>
                </c:pt>
                <c:pt idx="30">
                  <c:v>140.87</c:v>
                </c:pt>
                <c:pt idx="31">
                  <c:v>74.28</c:v>
                </c:pt>
                <c:pt idx="32">
                  <c:v>89.61</c:v>
                </c:pt>
                <c:pt idx="33">
                  <c:v>37.880000000000003</c:v>
                </c:pt>
                <c:pt idx="34">
                  <c:v>156.52000000000001</c:v>
                </c:pt>
                <c:pt idx="35">
                  <c:v>55.81</c:v>
                </c:pt>
                <c:pt idx="36">
                  <c:v>70.650000000000006</c:v>
                </c:pt>
                <c:pt idx="37">
                  <c:v>138.28</c:v>
                </c:pt>
                <c:pt idx="38">
                  <c:v>122.63</c:v>
                </c:pt>
                <c:pt idx="39">
                  <c:v>179.64</c:v>
                </c:pt>
                <c:pt idx="40">
                  <c:v>134.51</c:v>
                </c:pt>
                <c:pt idx="41">
                  <c:v>141.63</c:v>
                </c:pt>
                <c:pt idx="42">
                  <c:v>155.55000000000001</c:v>
                </c:pt>
                <c:pt idx="43">
                  <c:v>166.08</c:v>
                </c:pt>
                <c:pt idx="44">
                  <c:v>160.13</c:v>
                </c:pt>
                <c:pt idx="45">
                  <c:v>321.22000000000003</c:v>
                </c:pt>
                <c:pt idx="46">
                  <c:v>199.4</c:v>
                </c:pt>
                <c:pt idx="47">
                  <c:v>229.54</c:v>
                </c:pt>
                <c:pt idx="48">
                  <c:v>224.82</c:v>
                </c:pt>
                <c:pt idx="49">
                  <c:v>187.75</c:v>
                </c:pt>
                <c:pt idx="50">
                  <c:v>225.06</c:v>
                </c:pt>
                <c:pt idx="51">
                  <c:v>230.97</c:v>
                </c:pt>
                <c:pt idx="52">
                  <c:v>227.54574162679424</c:v>
                </c:pt>
                <c:pt idx="53">
                  <c:v>191.1573202931576</c:v>
                </c:pt>
                <c:pt idx="54">
                  <c:v>263.87880392561851</c:v>
                </c:pt>
                <c:pt idx="55">
                  <c:v>258.1737484755302</c:v>
                </c:pt>
                <c:pt idx="56">
                  <c:v>253.11522032829163</c:v>
                </c:pt>
                <c:pt idx="57">
                  <c:v>247.04676026493323</c:v>
                </c:pt>
                <c:pt idx="58">
                  <c:v>218.48824962612895</c:v>
                </c:pt>
                <c:pt idx="59">
                  <c:v>205.55413731912586</c:v>
                </c:pt>
                <c:pt idx="60">
                  <c:v>222.10070739799346</c:v>
                </c:pt>
                <c:pt idx="61">
                  <c:v>211.08383784672242</c:v>
                </c:pt>
                <c:pt idx="62">
                  <c:v>203.01157266763488</c:v>
                </c:pt>
                <c:pt idx="63">
                  <c:v>770.65962239869202</c:v>
                </c:pt>
                <c:pt idx="64">
                  <c:v>17.684537338240176</c:v>
                </c:pt>
                <c:pt idx="65">
                  <c:v>138.59226866222585</c:v>
                </c:pt>
                <c:pt idx="66">
                  <c:v>124.05963015784124</c:v>
                </c:pt>
                <c:pt idx="67">
                  <c:v>217.62754396281042</c:v>
                </c:pt>
                <c:pt idx="68">
                  <c:v>155.26264592751568</c:v>
                </c:pt>
                <c:pt idx="69">
                  <c:v>209.72094849552312</c:v>
                </c:pt>
                <c:pt idx="70">
                  <c:v>62.149468762776209</c:v>
                </c:pt>
                <c:pt idx="71">
                  <c:v>114.11622367527153</c:v>
                </c:pt>
                <c:pt idx="72">
                  <c:v>138.05055774234916</c:v>
                </c:pt>
                <c:pt idx="73">
                  <c:v>223.93480422697672</c:v>
                </c:pt>
                <c:pt idx="74">
                  <c:v>47.984712785091382</c:v>
                </c:pt>
                <c:pt idx="75">
                  <c:v>66.509190779078466</c:v>
                </c:pt>
                <c:pt idx="76">
                  <c:v>98.736110946074049</c:v>
                </c:pt>
                <c:pt idx="77">
                  <c:v>63.791059355421027</c:v>
                </c:pt>
                <c:pt idx="78">
                  <c:v>186.69379316112628</c:v>
                </c:pt>
                <c:pt idx="79">
                  <c:v>9.6898517970796121</c:v>
                </c:pt>
                <c:pt idx="80">
                  <c:v>70.996385070336544</c:v>
                </c:pt>
                <c:pt idx="81">
                  <c:v>63.880295236671238</c:v>
                </c:pt>
                <c:pt idx="82">
                  <c:v>144.49365512406655</c:v>
                </c:pt>
                <c:pt idx="83">
                  <c:v>48.778502422800607</c:v>
                </c:pt>
                <c:pt idx="84">
                  <c:v>88.213966215054569</c:v>
                </c:pt>
                <c:pt idx="85">
                  <c:v>32.179908262375143</c:v>
                </c:pt>
                <c:pt idx="86">
                  <c:v>174.21316516985797</c:v>
                </c:pt>
                <c:pt idx="87">
                  <c:v>25.733942816770593</c:v>
                </c:pt>
                <c:pt idx="88">
                  <c:v>71.78435509892897</c:v>
                </c:pt>
                <c:pt idx="89">
                  <c:v>139.04455537029779</c:v>
                </c:pt>
                <c:pt idx="90">
                  <c:v>92.492309528665402</c:v>
                </c:pt>
                <c:pt idx="91">
                  <c:v>150.89248258259366</c:v>
                </c:pt>
                <c:pt idx="92">
                  <c:v>94.254178064729246</c:v>
                </c:pt>
                <c:pt idx="93">
                  <c:v>120.37777523049765</c:v>
                </c:pt>
                <c:pt idx="94">
                  <c:v>138.18409645268633</c:v>
                </c:pt>
                <c:pt idx="95">
                  <c:v>145.76939490988258</c:v>
                </c:pt>
                <c:pt idx="96">
                  <c:v>160.34327984891243</c:v>
                </c:pt>
                <c:pt idx="97">
                  <c:v>321.48121685077206</c:v>
                </c:pt>
                <c:pt idx="98">
                  <c:v>149.34448525600328</c:v>
                </c:pt>
                <c:pt idx="99">
                  <c:v>217.14927243140011</c:v>
                </c:pt>
                <c:pt idx="100">
                  <c:v>196.93534861606639</c:v>
                </c:pt>
                <c:pt idx="101">
                  <c:v>155.87972931859716</c:v>
                </c:pt>
                <c:pt idx="102">
                  <c:v>218.04506478279765</c:v>
                </c:pt>
                <c:pt idx="103">
                  <c:v>219.11000352341705</c:v>
                </c:pt>
                <c:pt idx="104">
                  <c:v>232.94563058003561</c:v>
                </c:pt>
                <c:pt idx="105">
                  <c:v>258.55182538374908</c:v>
                </c:pt>
                <c:pt idx="106">
                  <c:v>246.73260311121919</c:v>
                </c:pt>
                <c:pt idx="107">
                  <c:v>184.96398750236668</c:v>
                </c:pt>
                <c:pt idx="108">
                  <c:v>197.32688469327269</c:v>
                </c:pt>
                <c:pt idx="109">
                  <c:v>152.02571418221424</c:v>
                </c:pt>
                <c:pt idx="110">
                  <c:v>265.93071909713547</c:v>
                </c:pt>
                <c:pt idx="111">
                  <c:v>154.4126322785167</c:v>
                </c:pt>
                <c:pt idx="112">
                  <c:v>192.37571617234994</c:v>
                </c:pt>
                <c:pt idx="113">
                  <c:v>236.4998285599105</c:v>
                </c:pt>
                <c:pt idx="114">
                  <c:v>120.78580359368517</c:v>
                </c:pt>
                <c:pt idx="115">
                  <c:v>141.73319043744146</c:v>
                </c:pt>
                <c:pt idx="116">
                  <c:v>140.47947664276165</c:v>
                </c:pt>
                <c:pt idx="117">
                  <c:v>109.59336735080508</c:v>
                </c:pt>
                <c:pt idx="118">
                  <c:v>272.56950000076694</c:v>
                </c:pt>
                <c:pt idx="119">
                  <c:v>116.35280342286669</c:v>
                </c:pt>
                <c:pt idx="120">
                  <c:v>150.78397982377487</c:v>
                </c:pt>
                <c:pt idx="121">
                  <c:v>135.64825360640037</c:v>
                </c:pt>
                <c:pt idx="122">
                  <c:v>146.40785891323372</c:v>
                </c:pt>
                <c:pt idx="123">
                  <c:v>149.379050751883</c:v>
                </c:pt>
                <c:pt idx="124">
                  <c:v>72.835618880893605</c:v>
                </c:pt>
                <c:pt idx="125">
                  <c:v>141.93416453656641</c:v>
                </c:pt>
                <c:pt idx="126">
                  <c:v>55.271286803951682</c:v>
                </c:pt>
                <c:pt idx="127">
                  <c:v>174.71094853580183</c:v>
                </c:pt>
                <c:pt idx="128">
                  <c:v>56.264259757329604</c:v>
                </c:pt>
                <c:pt idx="129">
                  <c:v>70.47017271791006</c:v>
                </c:pt>
                <c:pt idx="130">
                  <c:v>93.387139480080037</c:v>
                </c:pt>
                <c:pt idx="131">
                  <c:v>101.58666114445603</c:v>
                </c:pt>
                <c:pt idx="132">
                  <c:v>89.990258229666978</c:v>
                </c:pt>
                <c:pt idx="133">
                  <c:v>47.882383421837766</c:v>
                </c:pt>
                <c:pt idx="134">
                  <c:v>82.620818257891372</c:v>
                </c:pt>
                <c:pt idx="135">
                  <c:v>84.359254963244553</c:v>
                </c:pt>
                <c:pt idx="136">
                  <c:v>80.428619132269503</c:v>
                </c:pt>
                <c:pt idx="137">
                  <c:v>99.340139650898507</c:v>
                </c:pt>
                <c:pt idx="138">
                  <c:v>79.415183401844828</c:v>
                </c:pt>
                <c:pt idx="139">
                  <c:v>72.909455234613375</c:v>
                </c:pt>
                <c:pt idx="140">
                  <c:v>86.244870360999812</c:v>
                </c:pt>
                <c:pt idx="141">
                  <c:v>60.690441032880258</c:v>
                </c:pt>
                <c:pt idx="142">
                  <c:v>74.315304011027735</c:v>
                </c:pt>
                <c:pt idx="143">
                  <c:v>108.54906643129641</c:v>
                </c:pt>
                <c:pt idx="144">
                  <c:v>113.34467792933771</c:v>
                </c:pt>
                <c:pt idx="145">
                  <c:v>126.09990249336157</c:v>
                </c:pt>
                <c:pt idx="146">
                  <c:v>132.40261103148327</c:v>
                </c:pt>
                <c:pt idx="147">
                  <c:v>196.67504150534981</c:v>
                </c:pt>
                <c:pt idx="148">
                  <c:v>165.19820108109758</c:v>
                </c:pt>
                <c:pt idx="149">
                  <c:v>186.47739028661599</c:v>
                </c:pt>
                <c:pt idx="150">
                  <c:v>172.41804748546056</c:v>
                </c:pt>
                <c:pt idx="151">
                  <c:v>159.21183127359879</c:v>
                </c:pt>
                <c:pt idx="152">
                  <c:v>161.81433958063042</c:v>
                </c:pt>
                <c:pt idx="153">
                  <c:v>188.81524953586791</c:v>
                </c:pt>
                <c:pt idx="154">
                  <c:v>207.5787416510307</c:v>
                </c:pt>
                <c:pt idx="155">
                  <c:v>163.91971376001987</c:v>
                </c:pt>
                <c:pt idx="156">
                  <c:v>168.36905465159697</c:v>
                </c:pt>
                <c:pt idx="157">
                  <c:v>164.07409450282933</c:v>
                </c:pt>
                <c:pt idx="158">
                  <c:v>141.28295896836073</c:v>
                </c:pt>
                <c:pt idx="159">
                  <c:v>161.35299788494322</c:v>
                </c:pt>
                <c:pt idx="160">
                  <c:v>161.43499864877458</c:v>
                </c:pt>
                <c:pt idx="161">
                  <c:v>174.09446392841244</c:v>
                </c:pt>
                <c:pt idx="162">
                  <c:v>139.11048181876237</c:v>
                </c:pt>
                <c:pt idx="163">
                  <c:v>192.63011434303624</c:v>
                </c:pt>
                <c:pt idx="164">
                  <c:v>179.33756715970082</c:v>
                </c:pt>
                <c:pt idx="165">
                  <c:v>124.6020956485763</c:v>
                </c:pt>
                <c:pt idx="166">
                  <c:v>217.96608368835479</c:v>
                </c:pt>
                <c:pt idx="167">
                  <c:v>140.15252535861146</c:v>
                </c:pt>
                <c:pt idx="168">
                  <c:v>130.3891090864781</c:v>
                </c:pt>
                <c:pt idx="169">
                  <c:v>167.25248067301538</c:v>
                </c:pt>
                <c:pt idx="170">
                  <c:v>174.75575110866109</c:v>
                </c:pt>
                <c:pt idx="171">
                  <c:v>126.96670388019513</c:v>
                </c:pt>
                <c:pt idx="172">
                  <c:v>155.16810577977694</c:v>
                </c:pt>
                <c:pt idx="173">
                  <c:v>164.31710832264676</c:v>
                </c:pt>
                <c:pt idx="174">
                  <c:v>66.574193663585234</c:v>
                </c:pt>
                <c:pt idx="175">
                  <c:v>93.757147239229326</c:v>
                </c:pt>
                <c:pt idx="176">
                  <c:v>100.42142878100414</c:v>
                </c:pt>
                <c:pt idx="177">
                  <c:v>88.930962104243392</c:v>
                </c:pt>
                <c:pt idx="178">
                  <c:v>88.252408729700022</c:v>
                </c:pt>
                <c:pt idx="179">
                  <c:v>90.623715368239928</c:v>
                </c:pt>
                <c:pt idx="180">
                  <c:v>85.174195613442237</c:v>
                </c:pt>
                <c:pt idx="181">
                  <c:v>85.176503608826295</c:v>
                </c:pt>
                <c:pt idx="182">
                  <c:v>83.947349420176437</c:v>
                </c:pt>
                <c:pt idx="183">
                  <c:v>50.241417081862146</c:v>
                </c:pt>
                <c:pt idx="184">
                  <c:v>33.22040991572571</c:v>
                </c:pt>
                <c:pt idx="185">
                  <c:v>102.31558979415348</c:v>
                </c:pt>
                <c:pt idx="186">
                  <c:v>81.152966767788712</c:v>
                </c:pt>
                <c:pt idx="187">
                  <c:v>65.748253566121676</c:v>
                </c:pt>
                <c:pt idx="188">
                  <c:v>80.581868200045633</c:v>
                </c:pt>
                <c:pt idx="189">
                  <c:v>97.13782580594345</c:v>
                </c:pt>
                <c:pt idx="190">
                  <c:v>76.432474823444394</c:v>
                </c:pt>
                <c:pt idx="191">
                  <c:v>72.025216428577664</c:v>
                </c:pt>
                <c:pt idx="192">
                  <c:v>79.855175602416836</c:v>
                </c:pt>
                <c:pt idx="193">
                  <c:v>129.07753803268199</c:v>
                </c:pt>
                <c:pt idx="194">
                  <c:v>130.92859768384253</c:v>
                </c:pt>
                <c:pt idx="195">
                  <c:v>131.94005401830546</c:v>
                </c:pt>
                <c:pt idx="196">
                  <c:v>132.38601942363124</c:v>
                </c:pt>
                <c:pt idx="197">
                  <c:v>157.63973321831114</c:v>
                </c:pt>
                <c:pt idx="198">
                  <c:v>139.04223563549303</c:v>
                </c:pt>
                <c:pt idx="199">
                  <c:v>147.08433755021599</c:v>
                </c:pt>
                <c:pt idx="200">
                  <c:v>169.85931520741792</c:v>
                </c:pt>
                <c:pt idx="201">
                  <c:v>151.99107093372686</c:v>
                </c:pt>
                <c:pt idx="202">
                  <c:v>177.25992187109543</c:v>
                </c:pt>
                <c:pt idx="203">
                  <c:v>206.39826522498495</c:v>
                </c:pt>
                <c:pt idx="204">
                  <c:v>162.52173012270717</c:v>
                </c:pt>
                <c:pt idx="205">
                  <c:v>196.38474784223865</c:v>
                </c:pt>
                <c:pt idx="206">
                  <c:v>93.536511367975564</c:v>
                </c:pt>
                <c:pt idx="207">
                  <c:v>177.90909360845825</c:v>
                </c:pt>
                <c:pt idx="208">
                  <c:v>152.27125576735457</c:v>
                </c:pt>
                <c:pt idx="209">
                  <c:v>140.45064134452781</c:v>
                </c:pt>
                <c:pt idx="210">
                  <c:v>178.39539931234836</c:v>
                </c:pt>
                <c:pt idx="211">
                  <c:v>148.23208796998443</c:v>
                </c:pt>
                <c:pt idx="212">
                  <c:v>119.31525339530322</c:v>
                </c:pt>
                <c:pt idx="213">
                  <c:v>184.99347049183243</c:v>
                </c:pt>
                <c:pt idx="214">
                  <c:v>130.32182156459251</c:v>
                </c:pt>
                <c:pt idx="215">
                  <c:v>121.41202374553964</c:v>
                </c:pt>
                <c:pt idx="216">
                  <c:v>133.03270235253251</c:v>
                </c:pt>
                <c:pt idx="217">
                  <c:v>225.04150661416921</c:v>
                </c:pt>
                <c:pt idx="218">
                  <c:v>123.74320010616908</c:v>
                </c:pt>
                <c:pt idx="219">
                  <c:v>117.73966326513143</c:v>
                </c:pt>
                <c:pt idx="220">
                  <c:v>126.61929968911937</c:v>
                </c:pt>
                <c:pt idx="221">
                  <c:v>139.32250992087037</c:v>
                </c:pt>
                <c:pt idx="222">
                  <c:v>165.14706363705068</c:v>
                </c:pt>
                <c:pt idx="223">
                  <c:v>67.452523408754502</c:v>
                </c:pt>
                <c:pt idx="224">
                  <c:v>145.47446591854816</c:v>
                </c:pt>
                <c:pt idx="225">
                  <c:v>113.04737858747399</c:v>
                </c:pt>
                <c:pt idx="226">
                  <c:v>77.712317328093405</c:v>
                </c:pt>
                <c:pt idx="227">
                  <c:v>91.779363833006741</c:v>
                </c:pt>
                <c:pt idx="228">
                  <c:v>75.256000045897437</c:v>
                </c:pt>
                <c:pt idx="229">
                  <c:v>96.103884603011636</c:v>
                </c:pt>
                <c:pt idx="230">
                  <c:v>99.97962442910638</c:v>
                </c:pt>
                <c:pt idx="231">
                  <c:v>46.799659365417483</c:v>
                </c:pt>
                <c:pt idx="232">
                  <c:v>54.714329791066703</c:v>
                </c:pt>
                <c:pt idx="233">
                  <c:v>51.763911739894759</c:v>
                </c:pt>
                <c:pt idx="234">
                  <c:v>46.07484310328055</c:v>
                </c:pt>
                <c:pt idx="235">
                  <c:v>157.51761021766967</c:v>
                </c:pt>
                <c:pt idx="236">
                  <c:v>147.10678577418906</c:v>
                </c:pt>
                <c:pt idx="237">
                  <c:v>51.470888211071028</c:v>
                </c:pt>
                <c:pt idx="238">
                  <c:v>45.992045113409191</c:v>
                </c:pt>
                <c:pt idx="239">
                  <c:v>62.219221896233009</c:v>
                </c:pt>
                <c:pt idx="240">
                  <c:v>105.78378353267746</c:v>
                </c:pt>
                <c:pt idx="241">
                  <c:v>55.441197392480753</c:v>
                </c:pt>
                <c:pt idx="242">
                  <c:v>65.150411865582711</c:v>
                </c:pt>
                <c:pt idx="243">
                  <c:v>58.88629752816518</c:v>
                </c:pt>
                <c:pt idx="244">
                  <c:v>64.48286374759752</c:v>
                </c:pt>
                <c:pt idx="245">
                  <c:v>68.016278110152626</c:v>
                </c:pt>
                <c:pt idx="246">
                  <c:v>67.863668732786834</c:v>
                </c:pt>
                <c:pt idx="247">
                  <c:v>80.581708754837621</c:v>
                </c:pt>
                <c:pt idx="248">
                  <c:v>85.239731308732857</c:v>
                </c:pt>
                <c:pt idx="249">
                  <c:v>88.425546977856953</c:v>
                </c:pt>
                <c:pt idx="250">
                  <c:v>137.52546731567102</c:v>
                </c:pt>
                <c:pt idx="251">
                  <c:v>157.62512510752845</c:v>
                </c:pt>
                <c:pt idx="252">
                  <c:v>116.67581346380632</c:v>
                </c:pt>
                <c:pt idx="253">
                  <c:v>280.63590888596309</c:v>
                </c:pt>
                <c:pt idx="254">
                  <c:v>157.2913413193902</c:v>
                </c:pt>
                <c:pt idx="255">
                  <c:v>215.75417046669486</c:v>
                </c:pt>
                <c:pt idx="256">
                  <c:v>178.43936192342844</c:v>
                </c:pt>
                <c:pt idx="257">
                  <c:v>175.25172829368631</c:v>
                </c:pt>
                <c:pt idx="258">
                  <c:v>189.06688867354413</c:v>
                </c:pt>
                <c:pt idx="259">
                  <c:v>221.68857249681639</c:v>
                </c:pt>
                <c:pt idx="260">
                  <c:v>195.3241820450007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6350"/>
          </c:spPr>
          <c:marker>
            <c:symbol val="none"/>
          </c:marker>
          <c:xVal>
            <c:numRef>
              <c:f>'ARIMA_Residuals-EntireDS'!$B$9:$B$269</c:f>
              <c:numCache>
                <c:formatCode>m/d/yyyy</c:formatCode>
                <c:ptCount val="261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  <c:pt idx="209">
                  <c:v>42372</c:v>
                </c:pt>
                <c:pt idx="210">
                  <c:v>42379</c:v>
                </c:pt>
                <c:pt idx="211">
                  <c:v>42386</c:v>
                </c:pt>
                <c:pt idx="212">
                  <c:v>42393</c:v>
                </c:pt>
                <c:pt idx="213">
                  <c:v>42400</c:v>
                </c:pt>
                <c:pt idx="214">
                  <c:v>42407</c:v>
                </c:pt>
                <c:pt idx="215">
                  <c:v>42414</c:v>
                </c:pt>
                <c:pt idx="216">
                  <c:v>42421</c:v>
                </c:pt>
                <c:pt idx="217">
                  <c:v>42428</c:v>
                </c:pt>
                <c:pt idx="218">
                  <c:v>42435</c:v>
                </c:pt>
                <c:pt idx="219">
                  <c:v>42442</c:v>
                </c:pt>
                <c:pt idx="220">
                  <c:v>42449</c:v>
                </c:pt>
                <c:pt idx="221">
                  <c:v>42456</c:v>
                </c:pt>
                <c:pt idx="222">
                  <c:v>42463</c:v>
                </c:pt>
                <c:pt idx="223">
                  <c:v>42470</c:v>
                </c:pt>
                <c:pt idx="224">
                  <c:v>42477</c:v>
                </c:pt>
                <c:pt idx="225">
                  <c:v>42484</c:v>
                </c:pt>
                <c:pt idx="226">
                  <c:v>42491</c:v>
                </c:pt>
                <c:pt idx="227">
                  <c:v>42498</c:v>
                </c:pt>
                <c:pt idx="228">
                  <c:v>42505</c:v>
                </c:pt>
                <c:pt idx="229">
                  <c:v>42512</c:v>
                </c:pt>
                <c:pt idx="230">
                  <c:v>42519</c:v>
                </c:pt>
                <c:pt idx="231">
                  <c:v>42526</c:v>
                </c:pt>
                <c:pt idx="232">
                  <c:v>42533</c:v>
                </c:pt>
                <c:pt idx="233">
                  <c:v>42540</c:v>
                </c:pt>
                <c:pt idx="234">
                  <c:v>42547</c:v>
                </c:pt>
                <c:pt idx="235">
                  <c:v>42554</c:v>
                </c:pt>
                <c:pt idx="236">
                  <c:v>42561</c:v>
                </c:pt>
                <c:pt idx="237">
                  <c:v>42568</c:v>
                </c:pt>
                <c:pt idx="238">
                  <c:v>42575</c:v>
                </c:pt>
                <c:pt idx="239">
                  <c:v>42582</c:v>
                </c:pt>
                <c:pt idx="240">
                  <c:v>42589</c:v>
                </c:pt>
                <c:pt idx="241">
                  <c:v>42596</c:v>
                </c:pt>
                <c:pt idx="242">
                  <c:v>42603</c:v>
                </c:pt>
                <c:pt idx="243">
                  <c:v>42610</c:v>
                </c:pt>
                <c:pt idx="244">
                  <c:v>42617</c:v>
                </c:pt>
                <c:pt idx="245">
                  <c:v>42624</c:v>
                </c:pt>
                <c:pt idx="246">
                  <c:v>42631</c:v>
                </c:pt>
                <c:pt idx="247">
                  <c:v>42638</c:v>
                </c:pt>
                <c:pt idx="248">
                  <c:v>42645</c:v>
                </c:pt>
                <c:pt idx="249">
                  <c:v>42652</c:v>
                </c:pt>
                <c:pt idx="250">
                  <c:v>42659</c:v>
                </c:pt>
                <c:pt idx="251">
                  <c:v>42666</c:v>
                </c:pt>
                <c:pt idx="252">
                  <c:v>42673</c:v>
                </c:pt>
                <c:pt idx="253">
                  <c:v>42680</c:v>
                </c:pt>
                <c:pt idx="254">
                  <c:v>42687</c:v>
                </c:pt>
                <c:pt idx="255">
                  <c:v>42694</c:v>
                </c:pt>
                <c:pt idx="256">
                  <c:v>42701</c:v>
                </c:pt>
                <c:pt idx="257">
                  <c:v>42708</c:v>
                </c:pt>
                <c:pt idx="258">
                  <c:v>42715</c:v>
                </c:pt>
                <c:pt idx="259">
                  <c:v>42722</c:v>
                </c:pt>
                <c:pt idx="260">
                  <c:v>42729</c:v>
                </c:pt>
              </c:numCache>
            </c:numRef>
          </c:xVal>
          <c:yVal>
            <c:numRef>
              <c:f>'ARIMA_Residuals-EntireDS'!$C$9:$C$269</c:f>
              <c:numCache>
                <c:formatCode>General</c:formatCode>
                <c:ptCount val="261"/>
                <c:pt idx="0">
                  <c:v>234.23</c:v>
                </c:pt>
                <c:pt idx="1">
                  <c:v>190.54</c:v>
                </c:pt>
                <c:pt idx="2">
                  <c:v>235.91</c:v>
                </c:pt>
                <c:pt idx="3">
                  <c:v>245.49</c:v>
                </c:pt>
                <c:pt idx="4">
                  <c:v>262.64</c:v>
                </c:pt>
                <c:pt idx="5">
                  <c:v>265.57</c:v>
                </c:pt>
                <c:pt idx="6">
                  <c:v>255.32</c:v>
                </c:pt>
                <c:pt idx="7">
                  <c:v>207.95</c:v>
                </c:pt>
                <c:pt idx="8">
                  <c:v>231.67</c:v>
                </c:pt>
                <c:pt idx="9">
                  <c:v>229.34</c:v>
                </c:pt>
                <c:pt idx="10">
                  <c:v>205.63</c:v>
                </c:pt>
                <c:pt idx="11">
                  <c:v>793.1</c:v>
                </c:pt>
                <c:pt idx="12">
                  <c:v>249.75</c:v>
                </c:pt>
                <c:pt idx="13">
                  <c:v>183.7</c:v>
                </c:pt>
                <c:pt idx="14">
                  <c:v>154.55000000000001</c:v>
                </c:pt>
                <c:pt idx="15">
                  <c:v>188.7</c:v>
                </c:pt>
                <c:pt idx="16">
                  <c:v>176.96</c:v>
                </c:pt>
                <c:pt idx="17">
                  <c:v>222.3</c:v>
                </c:pt>
                <c:pt idx="18">
                  <c:v>97.3</c:v>
                </c:pt>
                <c:pt idx="19">
                  <c:v>105.49</c:v>
                </c:pt>
                <c:pt idx="20">
                  <c:v>120.33</c:v>
                </c:pt>
                <c:pt idx="21">
                  <c:v>234.23</c:v>
                </c:pt>
                <c:pt idx="22">
                  <c:v>82.56</c:v>
                </c:pt>
                <c:pt idx="23">
                  <c:v>73.62</c:v>
                </c:pt>
                <c:pt idx="24">
                  <c:v>70.239999999999995</c:v>
                </c:pt>
                <c:pt idx="25">
                  <c:v>63.41</c:v>
                </c:pt>
                <c:pt idx="26">
                  <c:v>189.48</c:v>
                </c:pt>
                <c:pt idx="27">
                  <c:v>49.48</c:v>
                </c:pt>
                <c:pt idx="28">
                  <c:v>57.71</c:v>
                </c:pt>
                <c:pt idx="29">
                  <c:v>51.83</c:v>
                </c:pt>
                <c:pt idx="30">
                  <c:v>140.87</c:v>
                </c:pt>
                <c:pt idx="31">
                  <c:v>74.28</c:v>
                </c:pt>
                <c:pt idx="32">
                  <c:v>89.61</c:v>
                </c:pt>
                <c:pt idx="33">
                  <c:v>37.880000000000003</c:v>
                </c:pt>
                <c:pt idx="34">
                  <c:v>156.52000000000001</c:v>
                </c:pt>
                <c:pt idx="35">
                  <c:v>55.81</c:v>
                </c:pt>
                <c:pt idx="36">
                  <c:v>70.650000000000006</c:v>
                </c:pt>
                <c:pt idx="37">
                  <c:v>138.28</c:v>
                </c:pt>
                <c:pt idx="38">
                  <c:v>122.63</c:v>
                </c:pt>
                <c:pt idx="39">
                  <c:v>179.64</c:v>
                </c:pt>
                <c:pt idx="40">
                  <c:v>134.51</c:v>
                </c:pt>
                <c:pt idx="41">
                  <c:v>141.63</c:v>
                </c:pt>
                <c:pt idx="42">
                  <c:v>155.55000000000001</c:v>
                </c:pt>
                <c:pt idx="43">
                  <c:v>166.08</c:v>
                </c:pt>
                <c:pt idx="44">
                  <c:v>160.13</c:v>
                </c:pt>
                <c:pt idx="45">
                  <c:v>321.22000000000003</c:v>
                </c:pt>
                <c:pt idx="46">
                  <c:v>199.4</c:v>
                </c:pt>
                <c:pt idx="47">
                  <c:v>229.54</c:v>
                </c:pt>
                <c:pt idx="48">
                  <c:v>224.82</c:v>
                </c:pt>
                <c:pt idx="49">
                  <c:v>187.75</c:v>
                </c:pt>
                <c:pt idx="50">
                  <c:v>225.06</c:v>
                </c:pt>
                <c:pt idx="51">
                  <c:v>230.97</c:v>
                </c:pt>
                <c:pt idx="52">
                  <c:v>248.87</c:v>
                </c:pt>
                <c:pt idx="53">
                  <c:v>285.06</c:v>
                </c:pt>
                <c:pt idx="54">
                  <c:v>285.79000000000002</c:v>
                </c:pt>
                <c:pt idx="55">
                  <c:v>230.51</c:v>
                </c:pt>
                <c:pt idx="56">
                  <c:v>221.38</c:v>
                </c:pt>
                <c:pt idx="57">
                  <c:v>170.84</c:v>
                </c:pt>
                <c:pt idx="58">
                  <c:v>261.16000000000003</c:v>
                </c:pt>
                <c:pt idx="59">
                  <c:v>192.84</c:v>
                </c:pt>
                <c:pt idx="60">
                  <c:v>191.19</c:v>
                </c:pt>
                <c:pt idx="61">
                  <c:v>234.53</c:v>
                </c:pt>
                <c:pt idx="62">
                  <c:v>152.93</c:v>
                </c:pt>
                <c:pt idx="63">
                  <c:v>128.19</c:v>
                </c:pt>
                <c:pt idx="64">
                  <c:v>130.85</c:v>
                </c:pt>
                <c:pt idx="65">
                  <c:v>107.49</c:v>
                </c:pt>
                <c:pt idx="66">
                  <c:v>251.87</c:v>
                </c:pt>
                <c:pt idx="67">
                  <c:v>138.16999999999999</c:v>
                </c:pt>
                <c:pt idx="68">
                  <c:v>153.06</c:v>
                </c:pt>
                <c:pt idx="69">
                  <c:v>132.47999999999999</c:v>
                </c:pt>
                <c:pt idx="70">
                  <c:v>135.33000000000001</c:v>
                </c:pt>
                <c:pt idx="71">
                  <c:v>170.08</c:v>
                </c:pt>
                <c:pt idx="72">
                  <c:v>103.1</c:v>
                </c:pt>
                <c:pt idx="73">
                  <c:v>146.09</c:v>
                </c:pt>
                <c:pt idx="74">
                  <c:v>74.63</c:v>
                </c:pt>
                <c:pt idx="75">
                  <c:v>169.68</c:v>
                </c:pt>
                <c:pt idx="76">
                  <c:v>84.19</c:v>
                </c:pt>
                <c:pt idx="77">
                  <c:v>68.11</c:v>
                </c:pt>
                <c:pt idx="78">
                  <c:v>86.11</c:v>
                </c:pt>
                <c:pt idx="79">
                  <c:v>101.12</c:v>
                </c:pt>
                <c:pt idx="80">
                  <c:v>105.74</c:v>
                </c:pt>
                <c:pt idx="81">
                  <c:v>75.25</c:v>
                </c:pt>
                <c:pt idx="82">
                  <c:v>79.23</c:v>
                </c:pt>
                <c:pt idx="83">
                  <c:v>83.04</c:v>
                </c:pt>
                <c:pt idx="84">
                  <c:v>85.8</c:v>
                </c:pt>
                <c:pt idx="85">
                  <c:v>102.39</c:v>
                </c:pt>
                <c:pt idx="86">
                  <c:v>81.52</c:v>
                </c:pt>
                <c:pt idx="87">
                  <c:v>71.959999999999994</c:v>
                </c:pt>
                <c:pt idx="88">
                  <c:v>85.72</c:v>
                </c:pt>
                <c:pt idx="89">
                  <c:v>63.1</c:v>
                </c:pt>
                <c:pt idx="90">
                  <c:v>51.51</c:v>
                </c:pt>
                <c:pt idx="91">
                  <c:v>74.91</c:v>
                </c:pt>
                <c:pt idx="92">
                  <c:v>85.28</c:v>
                </c:pt>
                <c:pt idx="93">
                  <c:v>103.75</c:v>
                </c:pt>
                <c:pt idx="94">
                  <c:v>109.07</c:v>
                </c:pt>
                <c:pt idx="95">
                  <c:v>179.54</c:v>
                </c:pt>
                <c:pt idx="96">
                  <c:v>173.73</c:v>
                </c:pt>
                <c:pt idx="97">
                  <c:v>187.87</c:v>
                </c:pt>
                <c:pt idx="98">
                  <c:v>176.05</c:v>
                </c:pt>
                <c:pt idx="99">
                  <c:v>160.94</c:v>
                </c:pt>
                <c:pt idx="100">
                  <c:v>144.58000000000001</c:v>
                </c:pt>
                <c:pt idx="101">
                  <c:v>180.1</c:v>
                </c:pt>
                <c:pt idx="102">
                  <c:v>203.26</c:v>
                </c:pt>
                <c:pt idx="103">
                  <c:v>197.3</c:v>
                </c:pt>
                <c:pt idx="104">
                  <c:v>184.29</c:v>
                </c:pt>
                <c:pt idx="105">
                  <c:v>183.83</c:v>
                </c:pt>
                <c:pt idx="106">
                  <c:v>165.61</c:v>
                </c:pt>
                <c:pt idx="107">
                  <c:v>173.1</c:v>
                </c:pt>
                <c:pt idx="108">
                  <c:v>179.27</c:v>
                </c:pt>
                <c:pt idx="109">
                  <c:v>197.61</c:v>
                </c:pt>
                <c:pt idx="110">
                  <c:v>161.77000000000001</c:v>
                </c:pt>
                <c:pt idx="111">
                  <c:v>209.14</c:v>
                </c:pt>
                <c:pt idx="112">
                  <c:v>209.78</c:v>
                </c:pt>
                <c:pt idx="113">
                  <c:v>153.49</c:v>
                </c:pt>
                <c:pt idx="114">
                  <c:v>205.32</c:v>
                </c:pt>
                <c:pt idx="115">
                  <c:v>169.15</c:v>
                </c:pt>
                <c:pt idx="116">
                  <c:v>149.83000000000001</c:v>
                </c:pt>
                <c:pt idx="117">
                  <c:v>180.78</c:v>
                </c:pt>
                <c:pt idx="118">
                  <c:v>200.99</c:v>
                </c:pt>
                <c:pt idx="119">
                  <c:v>144.36000000000001</c:v>
                </c:pt>
                <c:pt idx="120">
                  <c:v>175.15</c:v>
                </c:pt>
                <c:pt idx="121">
                  <c:v>177.67</c:v>
                </c:pt>
                <c:pt idx="122">
                  <c:v>87.71</c:v>
                </c:pt>
                <c:pt idx="123">
                  <c:v>94.53</c:v>
                </c:pt>
                <c:pt idx="124">
                  <c:v>103.8</c:v>
                </c:pt>
                <c:pt idx="125">
                  <c:v>102.39</c:v>
                </c:pt>
                <c:pt idx="126">
                  <c:v>102.16</c:v>
                </c:pt>
                <c:pt idx="127">
                  <c:v>100.96</c:v>
                </c:pt>
                <c:pt idx="128">
                  <c:v>103.92</c:v>
                </c:pt>
                <c:pt idx="129">
                  <c:v>102.2</c:v>
                </c:pt>
                <c:pt idx="130">
                  <c:v>100.31</c:v>
                </c:pt>
                <c:pt idx="131">
                  <c:v>67.959999999999994</c:v>
                </c:pt>
                <c:pt idx="132">
                  <c:v>38.65</c:v>
                </c:pt>
                <c:pt idx="133">
                  <c:v>97.99</c:v>
                </c:pt>
                <c:pt idx="134">
                  <c:v>95.92</c:v>
                </c:pt>
                <c:pt idx="135">
                  <c:v>80.19</c:v>
                </c:pt>
                <c:pt idx="136">
                  <c:v>89.73</c:v>
                </c:pt>
                <c:pt idx="137">
                  <c:v>109.08</c:v>
                </c:pt>
                <c:pt idx="138">
                  <c:v>97.13</c:v>
                </c:pt>
                <c:pt idx="139">
                  <c:v>86.33</c:v>
                </c:pt>
                <c:pt idx="140">
                  <c:v>91.52</c:v>
                </c:pt>
                <c:pt idx="141">
                  <c:v>142.54</c:v>
                </c:pt>
                <c:pt idx="142">
                  <c:v>162.59</c:v>
                </c:pt>
                <c:pt idx="143">
                  <c:v>169.71</c:v>
                </c:pt>
                <c:pt idx="144">
                  <c:v>163.38999999999999</c:v>
                </c:pt>
                <c:pt idx="145">
                  <c:v>184.73</c:v>
                </c:pt>
                <c:pt idx="146">
                  <c:v>171.95</c:v>
                </c:pt>
                <c:pt idx="147">
                  <c:v>167.46</c:v>
                </c:pt>
                <c:pt idx="148">
                  <c:v>182.5</c:v>
                </c:pt>
                <c:pt idx="149">
                  <c:v>190.1</c:v>
                </c:pt>
                <c:pt idx="150">
                  <c:v>183.84</c:v>
                </c:pt>
                <c:pt idx="151">
                  <c:v>224.11</c:v>
                </c:pt>
                <c:pt idx="152">
                  <c:v>182.87</c:v>
                </c:pt>
                <c:pt idx="153">
                  <c:v>205.55</c:v>
                </c:pt>
                <c:pt idx="154">
                  <c:v>118.61</c:v>
                </c:pt>
                <c:pt idx="155">
                  <c:v>163.63999999999999</c:v>
                </c:pt>
                <c:pt idx="156">
                  <c:v>139.43</c:v>
                </c:pt>
                <c:pt idx="157">
                  <c:v>125.62</c:v>
                </c:pt>
                <c:pt idx="158">
                  <c:v>144.13999999999999</c:v>
                </c:pt>
                <c:pt idx="159">
                  <c:v>133.85</c:v>
                </c:pt>
                <c:pt idx="160">
                  <c:v>123.43</c:v>
                </c:pt>
                <c:pt idx="161">
                  <c:v>144.27000000000001</c:v>
                </c:pt>
                <c:pt idx="162">
                  <c:v>126.39</c:v>
                </c:pt>
                <c:pt idx="163">
                  <c:v>133.07</c:v>
                </c:pt>
                <c:pt idx="164">
                  <c:v>138.25</c:v>
                </c:pt>
                <c:pt idx="165">
                  <c:v>203.26</c:v>
                </c:pt>
                <c:pt idx="166">
                  <c:v>133.47</c:v>
                </c:pt>
                <c:pt idx="167">
                  <c:v>125.21</c:v>
                </c:pt>
                <c:pt idx="168">
                  <c:v>123.16</c:v>
                </c:pt>
                <c:pt idx="169">
                  <c:v>117</c:v>
                </c:pt>
                <c:pt idx="170">
                  <c:v>163.03</c:v>
                </c:pt>
                <c:pt idx="171">
                  <c:v>98.84</c:v>
                </c:pt>
                <c:pt idx="172">
                  <c:v>148.99</c:v>
                </c:pt>
                <c:pt idx="173">
                  <c:v>128.78</c:v>
                </c:pt>
                <c:pt idx="174">
                  <c:v>98.29</c:v>
                </c:pt>
                <c:pt idx="175">
                  <c:v>97.5</c:v>
                </c:pt>
                <c:pt idx="176">
                  <c:v>77.33</c:v>
                </c:pt>
                <c:pt idx="177">
                  <c:v>74.61</c:v>
                </c:pt>
                <c:pt idx="178">
                  <c:v>84.81</c:v>
                </c:pt>
                <c:pt idx="179">
                  <c:v>59.05</c:v>
                </c:pt>
                <c:pt idx="180">
                  <c:v>67.040000000000006</c:v>
                </c:pt>
                <c:pt idx="181">
                  <c:v>67.25</c:v>
                </c:pt>
                <c:pt idx="182">
                  <c:v>61.4</c:v>
                </c:pt>
                <c:pt idx="183">
                  <c:v>64.94</c:v>
                </c:pt>
                <c:pt idx="184">
                  <c:v>64.12</c:v>
                </c:pt>
                <c:pt idx="185">
                  <c:v>67.7</c:v>
                </c:pt>
                <c:pt idx="186">
                  <c:v>66.58</c:v>
                </c:pt>
                <c:pt idx="187">
                  <c:v>66.31</c:v>
                </c:pt>
                <c:pt idx="188">
                  <c:v>67.69</c:v>
                </c:pt>
                <c:pt idx="189">
                  <c:v>61.47</c:v>
                </c:pt>
                <c:pt idx="190">
                  <c:v>68.19</c:v>
                </c:pt>
                <c:pt idx="191">
                  <c:v>65.099999999999994</c:v>
                </c:pt>
                <c:pt idx="192">
                  <c:v>65.040000000000006</c:v>
                </c:pt>
                <c:pt idx="193">
                  <c:v>62.91</c:v>
                </c:pt>
                <c:pt idx="194">
                  <c:v>65.12</c:v>
                </c:pt>
                <c:pt idx="195">
                  <c:v>92</c:v>
                </c:pt>
                <c:pt idx="196">
                  <c:v>97.11</c:v>
                </c:pt>
                <c:pt idx="197">
                  <c:v>101.46</c:v>
                </c:pt>
                <c:pt idx="198">
                  <c:v>125.28</c:v>
                </c:pt>
                <c:pt idx="199">
                  <c:v>143.38</c:v>
                </c:pt>
                <c:pt idx="200">
                  <c:v>84.04</c:v>
                </c:pt>
                <c:pt idx="201">
                  <c:v>183.72</c:v>
                </c:pt>
                <c:pt idx="202">
                  <c:v>144.94999999999999</c:v>
                </c:pt>
                <c:pt idx="203">
                  <c:v>177.52</c:v>
                </c:pt>
                <c:pt idx="204">
                  <c:v>168.94</c:v>
                </c:pt>
                <c:pt idx="205">
                  <c:v>145.16</c:v>
                </c:pt>
                <c:pt idx="206">
                  <c:v>173.12</c:v>
                </c:pt>
                <c:pt idx="207">
                  <c:v>213.98</c:v>
                </c:pt>
                <c:pt idx="208">
                  <c:v>195.58</c:v>
                </c:pt>
                <c:pt idx="209">
                  <c:v>238.5</c:v>
                </c:pt>
                <c:pt idx="210">
                  <c:v>198.98</c:v>
                </c:pt>
                <c:pt idx="211">
                  <c:v>134.66999999999999</c:v>
                </c:pt>
                <c:pt idx="212">
                  <c:v>255.2</c:v>
                </c:pt>
                <c:pt idx="213">
                  <c:v>168.59</c:v>
                </c:pt>
                <c:pt idx="214">
                  <c:v>105.18</c:v>
                </c:pt>
                <c:pt idx="215">
                  <c:v>130.66999999999999</c:v>
                </c:pt>
                <c:pt idx="216">
                  <c:v>214.7</c:v>
                </c:pt>
                <c:pt idx="217">
                  <c:v>187.69</c:v>
                </c:pt>
                <c:pt idx="218">
                  <c:v>124.49</c:v>
                </c:pt>
                <c:pt idx="219">
                  <c:v>148.15</c:v>
                </c:pt>
                <c:pt idx="220">
                  <c:v>201.19</c:v>
                </c:pt>
                <c:pt idx="221">
                  <c:v>136.02000000000001</c:v>
                </c:pt>
                <c:pt idx="222">
                  <c:v>84.2</c:v>
                </c:pt>
                <c:pt idx="223">
                  <c:v>101.41</c:v>
                </c:pt>
                <c:pt idx="224">
                  <c:v>115.88</c:v>
                </c:pt>
                <c:pt idx="225">
                  <c:v>81.52</c:v>
                </c:pt>
                <c:pt idx="226">
                  <c:v>94.42</c:v>
                </c:pt>
                <c:pt idx="227">
                  <c:v>104.28</c:v>
                </c:pt>
                <c:pt idx="228">
                  <c:v>152.94</c:v>
                </c:pt>
                <c:pt idx="229">
                  <c:v>131.75</c:v>
                </c:pt>
                <c:pt idx="230">
                  <c:v>61.87</c:v>
                </c:pt>
                <c:pt idx="231">
                  <c:v>35.89</c:v>
                </c:pt>
                <c:pt idx="232">
                  <c:v>34.65</c:v>
                </c:pt>
                <c:pt idx="233">
                  <c:v>35.33</c:v>
                </c:pt>
                <c:pt idx="234">
                  <c:v>344.61</c:v>
                </c:pt>
                <c:pt idx="235">
                  <c:v>320.14</c:v>
                </c:pt>
                <c:pt idx="236">
                  <c:v>29.56</c:v>
                </c:pt>
                <c:pt idx="237">
                  <c:v>20.41</c:v>
                </c:pt>
                <c:pt idx="238">
                  <c:v>67.47</c:v>
                </c:pt>
                <c:pt idx="239">
                  <c:v>190.4</c:v>
                </c:pt>
                <c:pt idx="240">
                  <c:v>62.92</c:v>
                </c:pt>
                <c:pt idx="241">
                  <c:v>65.430000000000007</c:v>
                </c:pt>
                <c:pt idx="242">
                  <c:v>62.88</c:v>
                </c:pt>
                <c:pt idx="243">
                  <c:v>76.31</c:v>
                </c:pt>
                <c:pt idx="244">
                  <c:v>92.79</c:v>
                </c:pt>
                <c:pt idx="245">
                  <c:v>83.76</c:v>
                </c:pt>
                <c:pt idx="246">
                  <c:v>44.61</c:v>
                </c:pt>
                <c:pt idx="247">
                  <c:v>70.17</c:v>
                </c:pt>
                <c:pt idx="248">
                  <c:v>71.88</c:v>
                </c:pt>
                <c:pt idx="249">
                  <c:v>150.06</c:v>
                </c:pt>
                <c:pt idx="250">
                  <c:v>179.72</c:v>
                </c:pt>
                <c:pt idx="251">
                  <c:v>251.53</c:v>
                </c:pt>
                <c:pt idx="252">
                  <c:v>379.92</c:v>
                </c:pt>
                <c:pt idx="253">
                  <c:v>232.6</c:v>
                </c:pt>
                <c:pt idx="254">
                  <c:v>269.45</c:v>
                </c:pt>
                <c:pt idx="255">
                  <c:v>218.1</c:v>
                </c:pt>
                <c:pt idx="256">
                  <c:v>269.66000000000003</c:v>
                </c:pt>
                <c:pt idx="257">
                  <c:v>204.57</c:v>
                </c:pt>
                <c:pt idx="258">
                  <c:v>208.47</c:v>
                </c:pt>
                <c:pt idx="259">
                  <c:v>226.07</c:v>
                </c:pt>
                <c:pt idx="260">
                  <c:v>303.19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486552"/>
        <c:axId val="612483808"/>
      </c:scatterChart>
      <c:valAx>
        <c:axId val="612486552"/>
        <c:scaling>
          <c:orientation val="minMax"/>
          <c:min val="4090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612483808"/>
        <c:crosses val="autoZero"/>
        <c:crossBetween val="midCat"/>
      </c:valAx>
      <c:valAx>
        <c:axId val="612483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248655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ACF Plot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</c:v>
          </c:tx>
          <c:spPr>
            <a:ln w="6350"/>
          </c:spPr>
          <c:invertIfNegative val="0"/>
          <c:cat>
            <c:numRef>
              <c:f>'ARIMA_Residuals-EntireDS'!$BB$3:$BB$263</c:f>
              <c:numCache>
                <c:formatCode>General</c:formatCode>
                <c:ptCount val="2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</c:numCache>
            </c:numRef>
          </c:cat>
          <c:val>
            <c:numRef>
              <c:f>'ARIMA_Residuals-EntireDS'!$BC$3:$BC$263</c:f>
              <c:numCache>
                <c:formatCode>General</c:formatCode>
                <c:ptCount val="261"/>
                <c:pt idx="0">
                  <c:v>1</c:v>
                </c:pt>
                <c:pt idx="1">
                  <c:v>-1.7238265817792298E-2</c:v>
                </c:pt>
                <c:pt idx="2">
                  <c:v>3.9186531257454638E-2</c:v>
                </c:pt>
                <c:pt idx="3">
                  <c:v>-1.6695021944997154E-2</c:v>
                </c:pt>
                <c:pt idx="4">
                  <c:v>0.13522059181853688</c:v>
                </c:pt>
                <c:pt idx="5">
                  <c:v>0.10186499480997561</c:v>
                </c:pt>
                <c:pt idx="6">
                  <c:v>0.13583765134825593</c:v>
                </c:pt>
                <c:pt idx="7">
                  <c:v>-9.8855463323889079E-4</c:v>
                </c:pt>
                <c:pt idx="8">
                  <c:v>6.4248707809587371E-2</c:v>
                </c:pt>
                <c:pt idx="9">
                  <c:v>3.9118211861417507E-2</c:v>
                </c:pt>
                <c:pt idx="10">
                  <c:v>5.1050409185836743E-3</c:v>
                </c:pt>
                <c:pt idx="11">
                  <c:v>7.8132185904669603E-3</c:v>
                </c:pt>
                <c:pt idx="12">
                  <c:v>-0.12011319865497823</c:v>
                </c:pt>
                <c:pt idx="13">
                  <c:v>6.6317134835748817E-2</c:v>
                </c:pt>
                <c:pt idx="14">
                  <c:v>-1.4799124539801315E-2</c:v>
                </c:pt>
                <c:pt idx="15">
                  <c:v>6.9769544785658971E-2</c:v>
                </c:pt>
                <c:pt idx="16">
                  <c:v>-6.1459186038810301E-2</c:v>
                </c:pt>
                <c:pt idx="17">
                  <c:v>5.79003509476873E-2</c:v>
                </c:pt>
                <c:pt idx="18">
                  <c:v>2.4354351747272957E-3</c:v>
                </c:pt>
                <c:pt idx="19">
                  <c:v>8.5729951552940664E-2</c:v>
                </c:pt>
                <c:pt idx="20">
                  <c:v>-8.735297848616351E-2</c:v>
                </c:pt>
                <c:pt idx="21">
                  <c:v>2.3602160213540536E-2</c:v>
                </c:pt>
                <c:pt idx="22">
                  <c:v>4.1058543852758748E-2</c:v>
                </c:pt>
                <c:pt idx="23">
                  <c:v>5.7312311570028585E-2</c:v>
                </c:pt>
                <c:pt idx="24">
                  <c:v>-1.9648162235996039E-2</c:v>
                </c:pt>
                <c:pt idx="25">
                  <c:v>7.0295272321629458E-3</c:v>
                </c:pt>
                <c:pt idx="26">
                  <c:v>9.1000098151588632E-2</c:v>
                </c:pt>
                <c:pt idx="27">
                  <c:v>3.7893195824895157E-2</c:v>
                </c:pt>
                <c:pt idx="28">
                  <c:v>4.5370541435171254E-2</c:v>
                </c:pt>
                <c:pt idx="29">
                  <c:v>9.2395459204522631E-3</c:v>
                </c:pt>
                <c:pt idx="30">
                  <c:v>-1.7353019958869922E-2</c:v>
                </c:pt>
                <c:pt idx="31">
                  <c:v>7.8854030934553E-3</c:v>
                </c:pt>
                <c:pt idx="32">
                  <c:v>4.8943825666914707E-2</c:v>
                </c:pt>
                <c:pt idx="33">
                  <c:v>-2.3394867422717951E-2</c:v>
                </c:pt>
                <c:pt idx="34">
                  <c:v>7.69348682973863E-2</c:v>
                </c:pt>
                <c:pt idx="35">
                  <c:v>-5.4113621726710553E-2</c:v>
                </c:pt>
                <c:pt idx="36">
                  <c:v>4.3703971712219875E-2</c:v>
                </c:pt>
                <c:pt idx="37">
                  <c:v>3.1660513609907681E-2</c:v>
                </c:pt>
                <c:pt idx="38">
                  <c:v>-7.1024452149617473E-2</c:v>
                </c:pt>
                <c:pt idx="39">
                  <c:v>-3.7713030055889059E-2</c:v>
                </c:pt>
                <c:pt idx="40">
                  <c:v>7.2863579385879559E-3</c:v>
                </c:pt>
                <c:pt idx="41">
                  <c:v>2.8539534597944526E-2</c:v>
                </c:pt>
                <c:pt idx="42">
                  <c:v>2.1067776088428875E-2</c:v>
                </c:pt>
                <c:pt idx="43">
                  <c:v>3.7666044981626144E-2</c:v>
                </c:pt>
                <c:pt idx="44">
                  <c:v>3.6338625282375616E-3</c:v>
                </c:pt>
                <c:pt idx="45">
                  <c:v>7.6417797789222796E-3</c:v>
                </c:pt>
                <c:pt idx="46">
                  <c:v>-5.1455431889899435E-2</c:v>
                </c:pt>
                <c:pt idx="47">
                  <c:v>-5.7456662719773234E-3</c:v>
                </c:pt>
                <c:pt idx="48">
                  <c:v>-2.5950728589218104E-2</c:v>
                </c:pt>
                <c:pt idx="49">
                  <c:v>-6.093093412562068E-2</c:v>
                </c:pt>
                <c:pt idx="50">
                  <c:v>4.4947332176611482E-2</c:v>
                </c:pt>
                <c:pt idx="51">
                  <c:v>-2.8683872846568478E-2</c:v>
                </c:pt>
                <c:pt idx="52">
                  <c:v>-0.17887247587549948</c:v>
                </c:pt>
                <c:pt idx="53">
                  <c:v>-1.8564446184033183E-2</c:v>
                </c:pt>
                <c:pt idx="54">
                  <c:v>-7.0841505923199072E-2</c:v>
                </c:pt>
                <c:pt idx="55">
                  <c:v>-1.9266854706162656E-2</c:v>
                </c:pt>
                <c:pt idx="56">
                  <c:v>-4.0313020751916014E-2</c:v>
                </c:pt>
                <c:pt idx="57">
                  <c:v>-7.3574769104328877E-2</c:v>
                </c:pt>
                <c:pt idx="58">
                  <c:v>-3.26360781344242E-2</c:v>
                </c:pt>
                <c:pt idx="59">
                  <c:v>-1.484466266424507E-2</c:v>
                </c:pt>
                <c:pt idx="60">
                  <c:v>1.1229551316128048E-2</c:v>
                </c:pt>
                <c:pt idx="61">
                  <c:v>-3.7340456319759331E-2</c:v>
                </c:pt>
                <c:pt idx="62">
                  <c:v>5.4999850348573008E-3</c:v>
                </c:pt>
                <c:pt idx="63">
                  <c:v>-8.5817168483496627E-3</c:v>
                </c:pt>
                <c:pt idx="64">
                  <c:v>5.1867709749077229E-2</c:v>
                </c:pt>
                <c:pt idx="65">
                  <c:v>-3.255845835218181E-2</c:v>
                </c:pt>
                <c:pt idx="66">
                  <c:v>-1.476709044101729E-2</c:v>
                </c:pt>
                <c:pt idx="67">
                  <c:v>3.239854241252528E-2</c:v>
                </c:pt>
                <c:pt idx="68">
                  <c:v>2.1489436849053127E-2</c:v>
                </c:pt>
                <c:pt idx="69">
                  <c:v>4.1035730549040139E-2</c:v>
                </c:pt>
                <c:pt idx="70">
                  <c:v>8.9212718079250686E-3</c:v>
                </c:pt>
                <c:pt idx="71">
                  <c:v>-2.3885058999843375E-2</c:v>
                </c:pt>
                <c:pt idx="72">
                  <c:v>-3.1349049062683455E-3</c:v>
                </c:pt>
                <c:pt idx="73">
                  <c:v>-9.6087385060926161E-3</c:v>
                </c:pt>
                <c:pt idx="74">
                  <c:v>-2.4175324515908671E-2</c:v>
                </c:pt>
                <c:pt idx="75">
                  <c:v>-4.5638176744413859E-3</c:v>
                </c:pt>
                <c:pt idx="76">
                  <c:v>4.897195352048825E-3</c:v>
                </c:pt>
                <c:pt idx="77">
                  <c:v>7.1058869851659988E-3</c:v>
                </c:pt>
                <c:pt idx="78">
                  <c:v>-4.3586164464888701E-2</c:v>
                </c:pt>
                <c:pt idx="79">
                  <c:v>-8.5173012783871863E-2</c:v>
                </c:pt>
                <c:pt idx="80">
                  <c:v>-4.2329358357145408E-2</c:v>
                </c:pt>
                <c:pt idx="81">
                  <c:v>-6.5344034087346237E-2</c:v>
                </c:pt>
                <c:pt idx="82">
                  <c:v>-1.2107086273871673E-2</c:v>
                </c:pt>
                <c:pt idx="83">
                  <c:v>-3.2437548699801186E-2</c:v>
                </c:pt>
                <c:pt idx="84">
                  <c:v>1.0781056845649128E-2</c:v>
                </c:pt>
                <c:pt idx="85">
                  <c:v>-3.5457884442473699E-2</c:v>
                </c:pt>
                <c:pt idx="86">
                  <c:v>-1.0982036674798518E-2</c:v>
                </c:pt>
                <c:pt idx="87">
                  <c:v>2.5324873311585516E-2</c:v>
                </c:pt>
                <c:pt idx="88">
                  <c:v>-5.737163553976414E-2</c:v>
                </c:pt>
                <c:pt idx="89">
                  <c:v>-3.92406841957292E-3</c:v>
                </c:pt>
                <c:pt idx="90">
                  <c:v>2.5093184413230073E-2</c:v>
                </c:pt>
                <c:pt idx="91">
                  <c:v>5.8917375620677025E-2</c:v>
                </c:pt>
                <c:pt idx="92">
                  <c:v>4.3503486129949101E-2</c:v>
                </c:pt>
                <c:pt idx="93">
                  <c:v>3.558205317568159E-2</c:v>
                </c:pt>
                <c:pt idx="94">
                  <c:v>1.5889545215812109E-2</c:v>
                </c:pt>
                <c:pt idx="95">
                  <c:v>3.0107345978340378E-2</c:v>
                </c:pt>
                <c:pt idx="96">
                  <c:v>-1.3657080976890936E-2</c:v>
                </c:pt>
                <c:pt idx="97">
                  <c:v>3.7620278231113899E-2</c:v>
                </c:pt>
                <c:pt idx="98">
                  <c:v>1.3376990435795185E-2</c:v>
                </c:pt>
                <c:pt idx="99">
                  <c:v>4.2399124275751536E-2</c:v>
                </c:pt>
                <c:pt idx="100">
                  <c:v>5.1203606499699066E-2</c:v>
                </c:pt>
                <c:pt idx="101">
                  <c:v>6.1057822348513376E-2</c:v>
                </c:pt>
                <c:pt idx="102">
                  <c:v>-8.4728169722297297E-2</c:v>
                </c:pt>
                <c:pt idx="103">
                  <c:v>4.012989755592105E-2</c:v>
                </c:pt>
                <c:pt idx="104">
                  <c:v>2.7576488625199257E-2</c:v>
                </c:pt>
                <c:pt idx="105">
                  <c:v>1.0245277153589149E-2</c:v>
                </c:pt>
                <c:pt idx="106">
                  <c:v>5.2124705920164771E-2</c:v>
                </c:pt>
                <c:pt idx="107">
                  <c:v>7.2692484069804178E-4</c:v>
                </c:pt>
                <c:pt idx="108">
                  <c:v>4.1193422745362814E-2</c:v>
                </c:pt>
                <c:pt idx="109">
                  <c:v>4.2791703210237564E-2</c:v>
                </c:pt>
                <c:pt idx="110">
                  <c:v>1.9050612814751608E-2</c:v>
                </c:pt>
                <c:pt idx="111">
                  <c:v>1.7097169109334332E-2</c:v>
                </c:pt>
                <c:pt idx="112">
                  <c:v>-1.7765423610745783E-2</c:v>
                </c:pt>
                <c:pt idx="113">
                  <c:v>1.9404494451495682E-2</c:v>
                </c:pt>
                <c:pt idx="114">
                  <c:v>5.4944699998401673E-2</c:v>
                </c:pt>
                <c:pt idx="115">
                  <c:v>-9.6222414651608527E-3</c:v>
                </c:pt>
                <c:pt idx="116">
                  <c:v>-9.6745936650711832E-4</c:v>
                </c:pt>
                <c:pt idx="117">
                  <c:v>1.5916618057953712E-2</c:v>
                </c:pt>
                <c:pt idx="118">
                  <c:v>2.7355393418719232E-2</c:v>
                </c:pt>
                <c:pt idx="119">
                  <c:v>1.2866591989404718E-2</c:v>
                </c:pt>
                <c:pt idx="120">
                  <c:v>1.4806748455457589E-5</c:v>
                </c:pt>
                <c:pt idx="121">
                  <c:v>-4.6880312990449702E-2</c:v>
                </c:pt>
                <c:pt idx="122">
                  <c:v>1.1067920219914717E-2</c:v>
                </c:pt>
                <c:pt idx="123">
                  <c:v>1.0723134716873724E-2</c:v>
                </c:pt>
                <c:pt idx="124">
                  <c:v>-8.343830033762694E-3</c:v>
                </c:pt>
                <c:pt idx="125">
                  <c:v>4.3822774449445694E-3</c:v>
                </c:pt>
                <c:pt idx="126">
                  <c:v>1.412909358449508E-2</c:v>
                </c:pt>
                <c:pt idx="127">
                  <c:v>-5.7996080669542793E-4</c:v>
                </c:pt>
                <c:pt idx="128">
                  <c:v>-6.4253537970857142E-3</c:v>
                </c:pt>
                <c:pt idx="129">
                  <c:v>-7.3065688233078879E-2</c:v>
                </c:pt>
                <c:pt idx="130">
                  <c:v>1.0900693764261015E-2</c:v>
                </c:pt>
                <c:pt idx="131">
                  <c:v>4.1418901148247547E-2</c:v>
                </c:pt>
                <c:pt idx="132">
                  <c:v>2.9646151926248653E-2</c:v>
                </c:pt>
                <c:pt idx="133">
                  <c:v>4.5418315602399513E-2</c:v>
                </c:pt>
                <c:pt idx="134">
                  <c:v>-2.2666165830897152E-2</c:v>
                </c:pt>
                <c:pt idx="135">
                  <c:v>1.9716759529307785E-2</c:v>
                </c:pt>
                <c:pt idx="136">
                  <c:v>7.6434970402673814E-3</c:v>
                </c:pt>
                <c:pt idx="137">
                  <c:v>3.9066874041341008E-2</c:v>
                </c:pt>
                <c:pt idx="138">
                  <c:v>-2.7252344720698599E-2</c:v>
                </c:pt>
                <c:pt idx="139">
                  <c:v>-6.4194435539962165E-3</c:v>
                </c:pt>
                <c:pt idx="140">
                  <c:v>4.454142086563101E-2</c:v>
                </c:pt>
                <c:pt idx="141">
                  <c:v>1.5573046957393984E-3</c:v>
                </c:pt>
                <c:pt idx="142">
                  <c:v>-1.3565634865765567E-2</c:v>
                </c:pt>
                <c:pt idx="143">
                  <c:v>-3.9543922974514839E-2</c:v>
                </c:pt>
                <c:pt idx="144">
                  <c:v>-5.3783671405354179E-2</c:v>
                </c:pt>
                <c:pt idx="145">
                  <c:v>-4.5266250296767896E-2</c:v>
                </c:pt>
                <c:pt idx="146">
                  <c:v>-6.9660795499248113E-2</c:v>
                </c:pt>
                <c:pt idx="147">
                  <c:v>-5.6717944187002559E-2</c:v>
                </c:pt>
                <c:pt idx="148">
                  <c:v>-1.2564045030846502E-2</c:v>
                </c:pt>
                <c:pt idx="149">
                  <c:v>-8.3968757665390886E-2</c:v>
                </c:pt>
                <c:pt idx="150">
                  <c:v>-1.6801042858188956E-2</c:v>
                </c:pt>
                <c:pt idx="151">
                  <c:v>-2.3095828480735345E-4</c:v>
                </c:pt>
                <c:pt idx="152">
                  <c:v>-5.7479169388285942E-2</c:v>
                </c:pt>
                <c:pt idx="153">
                  <c:v>-8.1252867751158114E-2</c:v>
                </c:pt>
                <c:pt idx="154">
                  <c:v>4.4225901249712797E-2</c:v>
                </c:pt>
                <c:pt idx="155">
                  <c:v>-1.7737661433635733E-2</c:v>
                </c:pt>
                <c:pt idx="156">
                  <c:v>-2.9710092916647217E-2</c:v>
                </c:pt>
                <c:pt idx="157">
                  <c:v>-7.7193096830255478E-2</c:v>
                </c:pt>
                <c:pt idx="158">
                  <c:v>-4.019078518193565E-3</c:v>
                </c:pt>
                <c:pt idx="159">
                  <c:v>6.5563008520596849E-2</c:v>
                </c:pt>
                <c:pt idx="160">
                  <c:v>-1.2313038626750612E-2</c:v>
                </c:pt>
                <c:pt idx="161">
                  <c:v>-6.7704821626743433E-2</c:v>
                </c:pt>
                <c:pt idx="162">
                  <c:v>5.5882417953980943E-4</c:v>
                </c:pt>
                <c:pt idx="163">
                  <c:v>-2.781301669204091E-2</c:v>
                </c:pt>
                <c:pt idx="164">
                  <c:v>4.5181046102059745E-2</c:v>
                </c:pt>
                <c:pt idx="165">
                  <c:v>-5.5953670184910938E-2</c:v>
                </c:pt>
                <c:pt idx="166">
                  <c:v>-8.0286531230156402E-2</c:v>
                </c:pt>
                <c:pt idx="167">
                  <c:v>2.0630037495385202E-2</c:v>
                </c:pt>
                <c:pt idx="168">
                  <c:v>2.8015226019326295E-2</c:v>
                </c:pt>
                <c:pt idx="169">
                  <c:v>3.5304336407584805E-2</c:v>
                </c:pt>
                <c:pt idx="170">
                  <c:v>-4.2236848309962362E-4</c:v>
                </c:pt>
                <c:pt idx="171">
                  <c:v>-0.15653691274308637</c:v>
                </c:pt>
                <c:pt idx="172">
                  <c:v>-0.12908237165189429</c:v>
                </c:pt>
                <c:pt idx="173">
                  <c:v>0.10311515849031834</c:v>
                </c:pt>
                <c:pt idx="174">
                  <c:v>-1.4624864315216984E-2</c:v>
                </c:pt>
                <c:pt idx="175">
                  <c:v>2.7803411486056646E-2</c:v>
                </c:pt>
                <c:pt idx="176">
                  <c:v>-7.1551276467523572E-2</c:v>
                </c:pt>
                <c:pt idx="177">
                  <c:v>4.071642056200115E-2</c:v>
                </c:pt>
                <c:pt idx="178">
                  <c:v>-4.1422763790971213E-2</c:v>
                </c:pt>
                <c:pt idx="179">
                  <c:v>-1.1274155259202051E-2</c:v>
                </c:pt>
                <c:pt idx="180">
                  <c:v>-1.0799024777117018E-3</c:v>
                </c:pt>
                <c:pt idx="181">
                  <c:v>4.6498907235505919E-2</c:v>
                </c:pt>
                <c:pt idx="182">
                  <c:v>-1.1616397783579247E-2</c:v>
                </c:pt>
                <c:pt idx="183">
                  <c:v>-1.1585587200534356E-2</c:v>
                </c:pt>
                <c:pt idx="184">
                  <c:v>-9.4764684373356653E-4</c:v>
                </c:pt>
                <c:pt idx="185">
                  <c:v>1.3999182652747409E-2</c:v>
                </c:pt>
                <c:pt idx="186">
                  <c:v>1.9163261369643293E-2</c:v>
                </c:pt>
                <c:pt idx="187">
                  <c:v>-5.1577171146143463E-2</c:v>
                </c:pt>
                <c:pt idx="188">
                  <c:v>-2.070411968935806E-2</c:v>
                </c:pt>
                <c:pt idx="189">
                  <c:v>-0.16479426415867951</c:v>
                </c:pt>
                <c:pt idx="190">
                  <c:v>4.4360445584509307E-2</c:v>
                </c:pt>
                <c:pt idx="191">
                  <c:v>-6.0216436088854595E-2</c:v>
                </c:pt>
                <c:pt idx="192">
                  <c:v>-6.2152392359134554E-3</c:v>
                </c:pt>
                <c:pt idx="193">
                  <c:v>-5.8889648431465595E-2</c:v>
                </c:pt>
                <c:pt idx="194">
                  <c:v>-9.9763060706026477E-3</c:v>
                </c:pt>
                <c:pt idx="195">
                  <c:v>-3.7927817561680864E-2</c:v>
                </c:pt>
                <c:pt idx="196">
                  <c:v>8.9386355953715423E-3</c:v>
                </c:pt>
                <c:pt idx="197">
                  <c:v>-6.9462215947717815E-2</c:v>
                </c:pt>
                <c:pt idx="198">
                  <c:v>9.3156109717612168E-3</c:v>
                </c:pt>
                <c:pt idx="199">
                  <c:v>1.6635296683800569E-2</c:v>
                </c:pt>
                <c:pt idx="200">
                  <c:v>-3.9328900873020949E-3</c:v>
                </c:pt>
                <c:pt idx="201">
                  <c:v>2.8429685488301814E-3</c:v>
                </c:pt>
                <c:pt idx="202">
                  <c:v>6.4118865333962095E-3</c:v>
                </c:pt>
                <c:pt idx="203">
                  <c:v>1.084151029056578E-4</c:v>
                </c:pt>
                <c:pt idx="204">
                  <c:v>1.176269824640408E-3</c:v>
                </c:pt>
                <c:pt idx="205">
                  <c:v>-6.2316746517259466E-4</c:v>
                </c:pt>
                <c:pt idx="206">
                  <c:v>2.593574141457521E-3</c:v>
                </c:pt>
                <c:pt idx="207">
                  <c:v>8.8614043885562183E-3</c:v>
                </c:pt>
                <c:pt idx="208">
                  <c:v>1.8343478989733587E-3</c:v>
                </c:pt>
                <c:pt idx="209">
                  <c:v>-2.0234976259781023E-4</c:v>
                </c:pt>
                <c:pt idx="210">
                  <c:v>-1.8929692167714114E-4</c:v>
                </c:pt>
                <c:pt idx="211">
                  <c:v>-1.8657238719099086E-4</c:v>
                </c:pt>
                <c:pt idx="212">
                  <c:v>-1.8840059995962037E-4</c:v>
                </c:pt>
                <c:pt idx="213">
                  <c:v>-1.7030320082874132E-4</c:v>
                </c:pt>
                <c:pt idx="214">
                  <c:v>-1.7251025257077242E-4</c:v>
                </c:pt>
                <c:pt idx="215">
                  <c:v>-1.7588238079376743E-4</c:v>
                </c:pt>
                <c:pt idx="216">
                  <c:v>-1.7466801494537762E-4</c:v>
                </c:pt>
                <c:pt idx="217">
                  <c:v>-1.6379937946933072E-4</c:v>
                </c:pt>
                <c:pt idx="218">
                  <c:v>-1.68799414007006E-4</c:v>
                </c:pt>
                <c:pt idx="219">
                  <c:v>-1.687198356397483E-4</c:v>
                </c:pt>
                <c:pt idx="220">
                  <c:v>-1.6468524461301593E-4</c:v>
                </c:pt>
                <c:pt idx="221">
                  <c:v>-1.5476279207044061E-4</c:v>
                </c:pt>
                <c:pt idx="222">
                  <c:v>-1.5522310453498431E-4</c:v>
                </c:pt>
                <c:pt idx="223">
                  <c:v>-1.660356954392967E-4</c:v>
                </c:pt>
                <c:pt idx="224">
                  <c:v>-1.6152816744917798E-4</c:v>
                </c:pt>
                <c:pt idx="225">
                  <c:v>-1.6549396273495129E-4</c:v>
                </c:pt>
                <c:pt idx="226">
                  <c:v>-1.6971747152657611E-4</c:v>
                </c:pt>
                <c:pt idx="227">
                  <c:v>-1.6750984302888516E-4</c:v>
                </c:pt>
                <c:pt idx="228">
                  <c:v>-1.6586313625388351E-4</c:v>
                </c:pt>
                <c:pt idx="229">
                  <c:v>-1.5552559027293421E-4</c:v>
                </c:pt>
                <c:pt idx="230">
                  <c:v>-1.5079291759121036E-4</c:v>
                </c:pt>
                <c:pt idx="231">
                  <c:v>-1.5589403129458043E-4</c:v>
                </c:pt>
                <c:pt idx="232">
                  <c:v>-1.573685981454749E-4</c:v>
                </c:pt>
                <c:pt idx="233">
                  <c:v>-1.6006374896182125E-4</c:v>
                </c:pt>
                <c:pt idx="234">
                  <c:v>-1.6227485940804873E-4</c:v>
                </c:pt>
                <c:pt idx="235">
                  <c:v>-1.2249142751509656E-4</c:v>
                </c:pt>
                <c:pt idx="236">
                  <c:v>-1.0082912249255861E-4</c:v>
                </c:pt>
                <c:pt idx="237">
                  <c:v>-1.1652152139688613E-4</c:v>
                </c:pt>
                <c:pt idx="238">
                  <c:v>-1.2068283344662937E-4</c:v>
                </c:pt>
                <c:pt idx="239">
                  <c:v>-1.1783918884946524E-4</c:v>
                </c:pt>
                <c:pt idx="240">
                  <c:v>-1.0076895290255353E-4</c:v>
                </c:pt>
                <c:pt idx="241">
                  <c:v>-1.0650393435879953E-4</c:v>
                </c:pt>
                <c:pt idx="242">
                  <c:v>-1.0519212809075528E-4</c:v>
                </c:pt>
                <c:pt idx="243">
                  <c:v>-1.0551483185083612E-4</c:v>
                </c:pt>
                <c:pt idx="244">
                  <c:v>-1.032117370778886E-4</c:v>
                </c:pt>
                <c:pt idx="245">
                  <c:v>-9.9457563877868599E-5</c:v>
                </c:pt>
                <c:pt idx="246">
                  <c:v>-9.7378459403348345E-5</c:v>
                </c:pt>
                <c:pt idx="247">
                  <c:v>-1.0049884190927557E-4</c:v>
                </c:pt>
                <c:pt idx="248">
                  <c:v>-1.0190701745359082E-4</c:v>
                </c:pt>
                <c:pt idx="249">
                  <c:v>-1.0370825019076729E-4</c:v>
                </c:pt>
                <c:pt idx="250">
                  <c:v>-9.5510575852059829E-5</c:v>
                </c:pt>
                <c:pt idx="251">
                  <c:v>-8.9904808589276954E-5</c:v>
                </c:pt>
                <c:pt idx="252">
                  <c:v>-7.7404547957246207E-5</c:v>
                </c:pt>
                <c:pt idx="253">
                  <c:v>-4.232642936826703E-5</c:v>
                </c:pt>
                <c:pt idx="254">
                  <c:v>-4.8751005641147828E-5</c:v>
                </c:pt>
                <c:pt idx="255">
                  <c:v>-3.3816984451423744E-5</c:v>
                </c:pt>
                <c:pt idx="256">
                  <c:v>-3.3524208902019977E-5</c:v>
                </c:pt>
                <c:pt idx="257">
                  <c:v>-2.1381835147902783E-5</c:v>
                </c:pt>
                <c:pt idx="258">
                  <c:v>-1.7492848168187768E-5</c:v>
                </c:pt>
                <c:pt idx="259">
                  <c:v>-1.4925840594812753E-5</c:v>
                </c:pt>
                <c:pt idx="260">
                  <c:v>-1.4361660600834038E-5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2488120"/>
        <c:axId val="612486944"/>
      </c:barChart>
      <c:scatterChart>
        <c:scatterStyle val="smoothMarker"/>
        <c:varyColors val="0"/>
        <c:ser>
          <c:idx val="1"/>
          <c:order val="1"/>
          <c:tx>
            <c:v>UCI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262</c:v>
              </c:pt>
            </c:numLit>
          </c:xVal>
          <c:yVal>
            <c:numLit>
              <c:formatCode>General</c:formatCode>
              <c:ptCount val="2"/>
              <c:pt idx="0">
                <c:v>0.121321</c:v>
              </c:pt>
              <c:pt idx="1">
                <c:v>0.121321</c:v>
              </c:pt>
            </c:numLit>
          </c:yVal>
          <c:smooth val="1"/>
        </c:ser>
        <c:ser>
          <c:idx val="2"/>
          <c:order val="2"/>
          <c:tx>
            <c:v>LCI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262</c:v>
              </c:pt>
            </c:numLit>
          </c:xVal>
          <c:yVal>
            <c:numLit>
              <c:formatCode>General</c:formatCode>
              <c:ptCount val="2"/>
              <c:pt idx="0">
                <c:v>-0.121321</c:v>
              </c:pt>
              <c:pt idx="1">
                <c:v>-0.121321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488120"/>
        <c:axId val="612486944"/>
      </c:scatterChart>
      <c:catAx>
        <c:axId val="612488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Lags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2486944"/>
        <c:crosses val="autoZero"/>
        <c:auto val="1"/>
        <c:lblAlgn val="ctr"/>
        <c:lblOffset val="100"/>
        <c:noMultiLvlLbl val="0"/>
      </c:catAx>
      <c:valAx>
        <c:axId val="612486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ACF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248812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PACF Plot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PACF</c:v>
          </c:tx>
          <c:spPr>
            <a:ln w="6350"/>
          </c:spPr>
          <c:invertIfNegative val="0"/>
          <c:cat>
            <c:numRef>
              <c:f>'ARIMA_Residuals-EntireDS'!$BB$3:$BB$263</c:f>
              <c:numCache>
                <c:formatCode>General</c:formatCode>
                <c:ptCount val="2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</c:numCache>
            </c:numRef>
          </c:cat>
          <c:val>
            <c:numRef>
              <c:f>'ARIMA_Residuals-EntireDS'!$BD$3:$BD$263</c:f>
              <c:numCache>
                <c:formatCode>General</c:formatCode>
                <c:ptCount val="261"/>
                <c:pt idx="0">
                  <c:v>1</c:v>
                </c:pt>
                <c:pt idx="1">
                  <c:v>-1.7238265817792298E-2</c:v>
                </c:pt>
                <c:pt idx="2">
                  <c:v>3.890093316509402E-2</c:v>
                </c:pt>
                <c:pt idx="3">
                  <c:v>-1.5403086805936515E-2</c:v>
                </c:pt>
                <c:pt idx="4">
                  <c:v>0.13344722455416438</c:v>
                </c:pt>
                <c:pt idx="5">
                  <c:v>0.10929190203686157</c:v>
                </c:pt>
                <c:pt idx="6">
                  <c:v>0.1345710377734175</c:v>
                </c:pt>
                <c:pt idx="7">
                  <c:v>5.4834444133368999E-3</c:v>
                </c:pt>
                <c:pt idx="8">
                  <c:v>4.4851518167376044E-2</c:v>
                </c:pt>
                <c:pt idx="9">
                  <c:v>2.0445900020455241E-2</c:v>
                </c:pt>
                <c:pt idx="10">
                  <c:v>-4.3454890467512615E-2</c:v>
                </c:pt>
                <c:pt idx="11">
                  <c:v>-2.3636619695856072E-2</c:v>
                </c:pt>
                <c:pt idx="12">
                  <c:v>-0.16054343460746265</c:v>
                </c:pt>
                <c:pt idx="13">
                  <c:v>3.5411469736421113E-2</c:v>
                </c:pt>
                <c:pt idx="14">
                  <c:v>-2.6502757973556217E-2</c:v>
                </c:pt>
                <c:pt idx="15">
                  <c:v>6.4260592841139677E-2</c:v>
                </c:pt>
                <c:pt idx="16">
                  <c:v>-1.554117926471859E-2</c:v>
                </c:pt>
                <c:pt idx="17">
                  <c:v>7.649634615837532E-2</c:v>
                </c:pt>
                <c:pt idx="18">
                  <c:v>5.0860353977525877E-2</c:v>
                </c:pt>
                <c:pt idx="19">
                  <c:v>7.0270903025955914E-2</c:v>
                </c:pt>
                <c:pt idx="20">
                  <c:v>-6.6665781814296485E-2</c:v>
                </c:pt>
                <c:pt idx="21">
                  <c:v>-9.9573675112693827E-3</c:v>
                </c:pt>
                <c:pt idx="22">
                  <c:v>3.085738885150438E-2</c:v>
                </c:pt>
                <c:pt idx="23">
                  <c:v>6.259752305576835E-3</c:v>
                </c:pt>
                <c:pt idx="24">
                  <c:v>-4.5303664597673148E-2</c:v>
                </c:pt>
                <c:pt idx="25">
                  <c:v>4.8453341326086261E-3</c:v>
                </c:pt>
                <c:pt idx="26">
                  <c:v>9.9509611817569274E-2</c:v>
                </c:pt>
                <c:pt idx="27">
                  <c:v>4.2456236666330027E-2</c:v>
                </c:pt>
                <c:pt idx="28">
                  <c:v>3.2625815061603794E-2</c:v>
                </c:pt>
                <c:pt idx="29">
                  <c:v>3.9468670264966192E-2</c:v>
                </c:pt>
                <c:pt idx="30">
                  <c:v>-4.4394044864456875E-2</c:v>
                </c:pt>
                <c:pt idx="31">
                  <c:v>-1.0993270545527661E-2</c:v>
                </c:pt>
                <c:pt idx="32">
                  <c:v>-3.4674627373361543E-2</c:v>
                </c:pt>
                <c:pt idx="33">
                  <c:v>-4.3949772941482342E-2</c:v>
                </c:pt>
                <c:pt idx="34">
                  <c:v>5.4109984997732785E-2</c:v>
                </c:pt>
                <c:pt idx="35">
                  <c:v>-4.16739469632132E-2</c:v>
                </c:pt>
                <c:pt idx="36">
                  <c:v>2.5245070020310529E-2</c:v>
                </c:pt>
                <c:pt idx="37">
                  <c:v>6.0158285932900415E-2</c:v>
                </c:pt>
                <c:pt idx="38">
                  <c:v>-5.7168238998693201E-2</c:v>
                </c:pt>
                <c:pt idx="39">
                  <c:v>-2.0104782975534342E-2</c:v>
                </c:pt>
                <c:pt idx="40">
                  <c:v>-1.8969697165284662E-2</c:v>
                </c:pt>
                <c:pt idx="41">
                  <c:v>1.3518977562825663E-2</c:v>
                </c:pt>
                <c:pt idx="42">
                  <c:v>7.9382158330789845E-3</c:v>
                </c:pt>
                <c:pt idx="43">
                  <c:v>5.5952515792434314E-2</c:v>
                </c:pt>
                <c:pt idx="44">
                  <c:v>2.5581546191987891E-2</c:v>
                </c:pt>
                <c:pt idx="45">
                  <c:v>-6.9481393849504074E-3</c:v>
                </c:pt>
                <c:pt idx="46">
                  <c:v>-2.7450789422503778E-2</c:v>
                </c:pt>
                <c:pt idx="47">
                  <c:v>-4.2270606550489115E-2</c:v>
                </c:pt>
                <c:pt idx="48">
                  <c:v>-4.2471779993902566E-2</c:v>
                </c:pt>
                <c:pt idx="49">
                  <c:v>-0.10962230596134966</c:v>
                </c:pt>
                <c:pt idx="50">
                  <c:v>2.5509359203976727E-2</c:v>
                </c:pt>
                <c:pt idx="51">
                  <c:v>-4.1670391501130909E-2</c:v>
                </c:pt>
                <c:pt idx="52">
                  <c:v>-0.18632317033879239</c:v>
                </c:pt>
                <c:pt idx="53">
                  <c:v>6.1841911875479341E-3</c:v>
                </c:pt>
                <c:pt idx="54">
                  <c:v>-4.4972601470247217E-2</c:v>
                </c:pt>
                <c:pt idx="55">
                  <c:v>8.044443029275013E-3</c:v>
                </c:pt>
                <c:pt idx="56">
                  <c:v>1.3508822147121817E-2</c:v>
                </c:pt>
                <c:pt idx="57">
                  <c:v>1.4823356648245305E-3</c:v>
                </c:pt>
                <c:pt idx="58">
                  <c:v>1.8754611536736392E-2</c:v>
                </c:pt>
                <c:pt idx="59">
                  <c:v>-6.0321020140614743E-3</c:v>
                </c:pt>
                <c:pt idx="60">
                  <c:v>3.2544858608393831E-2</c:v>
                </c:pt>
                <c:pt idx="61">
                  <c:v>-2.1981445446563105E-2</c:v>
                </c:pt>
                <c:pt idx="62">
                  <c:v>2.7051405243218016E-2</c:v>
                </c:pt>
                <c:pt idx="63">
                  <c:v>-1.1617144424535231E-2</c:v>
                </c:pt>
                <c:pt idx="64">
                  <c:v>4.5140742180122664E-2</c:v>
                </c:pt>
                <c:pt idx="65">
                  <c:v>-1.5755389150882294E-2</c:v>
                </c:pt>
                <c:pt idx="66">
                  <c:v>-3.3566761375937164E-2</c:v>
                </c:pt>
                <c:pt idx="67">
                  <c:v>7.8442910543534278E-2</c:v>
                </c:pt>
                <c:pt idx="68">
                  <c:v>-2.3163250225578087E-2</c:v>
                </c:pt>
                <c:pt idx="69">
                  <c:v>4.1149689837654074E-2</c:v>
                </c:pt>
                <c:pt idx="70">
                  <c:v>1.2271868591101404E-2</c:v>
                </c:pt>
                <c:pt idx="71">
                  <c:v>-6.5572756303851438E-3</c:v>
                </c:pt>
                <c:pt idx="72">
                  <c:v>-8.8928475472403543E-3</c:v>
                </c:pt>
                <c:pt idx="73">
                  <c:v>-4.7347577697498706E-2</c:v>
                </c:pt>
                <c:pt idx="74">
                  <c:v>-2.3148771513015766E-3</c:v>
                </c:pt>
                <c:pt idx="75">
                  <c:v>1.1420320385823989E-3</c:v>
                </c:pt>
                <c:pt idx="76">
                  <c:v>1.9114896423036917E-2</c:v>
                </c:pt>
                <c:pt idx="77">
                  <c:v>3.1864808497472047E-3</c:v>
                </c:pt>
                <c:pt idx="78">
                  <c:v>5.5572225568147155E-3</c:v>
                </c:pt>
                <c:pt idx="79">
                  <c:v>-6.735173556524722E-2</c:v>
                </c:pt>
                <c:pt idx="80">
                  <c:v>-4.3289349287716607E-3</c:v>
                </c:pt>
                <c:pt idx="81">
                  <c:v>-5.1520699199747173E-2</c:v>
                </c:pt>
                <c:pt idx="82">
                  <c:v>-2.8102199081324431E-2</c:v>
                </c:pt>
                <c:pt idx="83">
                  <c:v>2.1163502856109837E-2</c:v>
                </c:pt>
                <c:pt idx="84">
                  <c:v>2.7208624028629339E-2</c:v>
                </c:pt>
                <c:pt idx="85">
                  <c:v>6.8480842626385003E-3</c:v>
                </c:pt>
                <c:pt idx="86">
                  <c:v>2.6163871117817726E-2</c:v>
                </c:pt>
                <c:pt idx="87">
                  <c:v>4.0459128131900265E-2</c:v>
                </c:pt>
                <c:pt idx="88">
                  <c:v>-2.6429673448170481E-2</c:v>
                </c:pt>
                <c:pt idx="89">
                  <c:v>5.7711244649163978E-3</c:v>
                </c:pt>
                <c:pt idx="90">
                  <c:v>-1.287076253935511E-2</c:v>
                </c:pt>
                <c:pt idx="91">
                  <c:v>3.6614928723038877E-2</c:v>
                </c:pt>
                <c:pt idx="92">
                  <c:v>4.6449547261572494E-2</c:v>
                </c:pt>
                <c:pt idx="93">
                  <c:v>2.4810679232052539E-2</c:v>
                </c:pt>
                <c:pt idx="94">
                  <c:v>5.097241539844552E-2</c:v>
                </c:pt>
                <c:pt idx="95">
                  <c:v>3.196859749054929E-2</c:v>
                </c:pt>
                <c:pt idx="96">
                  <c:v>-1.4915799496496402E-2</c:v>
                </c:pt>
                <c:pt idx="97">
                  <c:v>2.3376794000511996E-2</c:v>
                </c:pt>
                <c:pt idx="98">
                  <c:v>-2.2098218154325368E-2</c:v>
                </c:pt>
                <c:pt idx="99">
                  <c:v>2.6067232863876615E-2</c:v>
                </c:pt>
                <c:pt idx="100">
                  <c:v>4.1117687427385419E-2</c:v>
                </c:pt>
                <c:pt idx="101">
                  <c:v>1.6851088206306746E-2</c:v>
                </c:pt>
                <c:pt idx="102">
                  <c:v>-6.8276956862948143E-2</c:v>
                </c:pt>
                <c:pt idx="103">
                  <c:v>2.6131582080616317E-3</c:v>
                </c:pt>
                <c:pt idx="104">
                  <c:v>-3.8442338088553506E-3</c:v>
                </c:pt>
                <c:pt idx="105">
                  <c:v>-1.4097638089904347E-2</c:v>
                </c:pt>
                <c:pt idx="106">
                  <c:v>3.5494552116056233E-2</c:v>
                </c:pt>
                <c:pt idx="107">
                  <c:v>2.9944449274445645E-2</c:v>
                </c:pt>
                <c:pt idx="108">
                  <c:v>5.137211491021678E-2</c:v>
                </c:pt>
                <c:pt idx="109">
                  <c:v>2.9176254820821208E-2</c:v>
                </c:pt>
                <c:pt idx="110">
                  <c:v>-1.6438215667308853E-2</c:v>
                </c:pt>
                <c:pt idx="111">
                  <c:v>2.1999868492554212E-2</c:v>
                </c:pt>
                <c:pt idx="112">
                  <c:v>-6.9455234597619514E-2</c:v>
                </c:pt>
                <c:pt idx="113">
                  <c:v>1.8929433311131909E-3</c:v>
                </c:pt>
                <c:pt idx="114">
                  <c:v>1.0249983317644016E-2</c:v>
                </c:pt>
                <c:pt idx="115">
                  <c:v>-5.6683755260289797E-3</c:v>
                </c:pt>
                <c:pt idx="116">
                  <c:v>1.7976998756007223E-2</c:v>
                </c:pt>
                <c:pt idx="117">
                  <c:v>-1.7459740686338974E-4</c:v>
                </c:pt>
                <c:pt idx="118">
                  <c:v>7.8146851113708483E-3</c:v>
                </c:pt>
                <c:pt idx="119">
                  <c:v>4.7241132935789739E-3</c:v>
                </c:pt>
                <c:pt idx="120">
                  <c:v>-9.800659453142414E-3</c:v>
                </c:pt>
                <c:pt idx="121">
                  <c:v>-3.5703723541325581E-2</c:v>
                </c:pt>
                <c:pt idx="122">
                  <c:v>5.9179642316274268E-3</c:v>
                </c:pt>
                <c:pt idx="123">
                  <c:v>-9.0944981572318052E-3</c:v>
                </c:pt>
                <c:pt idx="124">
                  <c:v>-2.0719679875384152E-2</c:v>
                </c:pt>
                <c:pt idx="125">
                  <c:v>1.8585150681378244E-2</c:v>
                </c:pt>
                <c:pt idx="126">
                  <c:v>-1.6146460889239898E-2</c:v>
                </c:pt>
                <c:pt idx="127">
                  <c:v>-9.1761417003997005E-3</c:v>
                </c:pt>
                <c:pt idx="128">
                  <c:v>-1.7650164394147488E-2</c:v>
                </c:pt>
                <c:pt idx="129">
                  <c:v>-9.1622931782996048E-2</c:v>
                </c:pt>
                <c:pt idx="130">
                  <c:v>9.2098210852354571E-4</c:v>
                </c:pt>
                <c:pt idx="131">
                  <c:v>1.0476940291440784E-2</c:v>
                </c:pt>
                <c:pt idx="132">
                  <c:v>6.7760909020341221E-3</c:v>
                </c:pt>
                <c:pt idx="133">
                  <c:v>4.2496461895246716E-2</c:v>
                </c:pt>
                <c:pt idx="134">
                  <c:v>-3.4273949323167692E-2</c:v>
                </c:pt>
                <c:pt idx="135">
                  <c:v>3.7097588152345245E-3</c:v>
                </c:pt>
                <c:pt idx="136">
                  <c:v>-1.6856979806239875E-3</c:v>
                </c:pt>
                <c:pt idx="137">
                  <c:v>-2.6604878912367041E-2</c:v>
                </c:pt>
                <c:pt idx="138">
                  <c:v>-1.6992623215560089E-2</c:v>
                </c:pt>
                <c:pt idx="139">
                  <c:v>-1.8512170783438037E-3</c:v>
                </c:pt>
                <c:pt idx="140">
                  <c:v>7.5218799179036363E-3</c:v>
                </c:pt>
                <c:pt idx="141">
                  <c:v>-1.2454258807478901E-2</c:v>
                </c:pt>
                <c:pt idx="142">
                  <c:v>-1.7284003410897458E-2</c:v>
                </c:pt>
                <c:pt idx="143">
                  <c:v>-1.6494117627066728E-2</c:v>
                </c:pt>
                <c:pt idx="144">
                  <c:v>-3.4189226096996463E-2</c:v>
                </c:pt>
                <c:pt idx="145">
                  <c:v>-4.8854473041242137E-2</c:v>
                </c:pt>
                <c:pt idx="146">
                  <c:v>-5.1336857403309198E-2</c:v>
                </c:pt>
                <c:pt idx="147">
                  <c:v>-2.7258766944433407E-2</c:v>
                </c:pt>
                <c:pt idx="148">
                  <c:v>1.3681629281723943E-2</c:v>
                </c:pt>
                <c:pt idx="149">
                  <c:v>-4.0892797063485739E-2</c:v>
                </c:pt>
                <c:pt idx="150">
                  <c:v>1.4306693065686833E-2</c:v>
                </c:pt>
                <c:pt idx="151">
                  <c:v>3.9883232780018964E-2</c:v>
                </c:pt>
                <c:pt idx="152">
                  <c:v>1.8401908844520899E-2</c:v>
                </c:pt>
                <c:pt idx="153">
                  <c:v>-5.4235174748706295E-2</c:v>
                </c:pt>
                <c:pt idx="154">
                  <c:v>3.4702168541180793E-2</c:v>
                </c:pt>
                <c:pt idx="155">
                  <c:v>5.3091375912892952E-2</c:v>
                </c:pt>
                <c:pt idx="156">
                  <c:v>-5.180207946749131E-2</c:v>
                </c:pt>
                <c:pt idx="157">
                  <c:v>-6.5604822301764412E-2</c:v>
                </c:pt>
                <c:pt idx="158">
                  <c:v>-1.7139054078724532E-3</c:v>
                </c:pt>
                <c:pt idx="159">
                  <c:v>3.5545104248655562E-2</c:v>
                </c:pt>
                <c:pt idx="160">
                  <c:v>8.9464621156130943E-3</c:v>
                </c:pt>
                <c:pt idx="161">
                  <c:v>-7.2015966236852996E-2</c:v>
                </c:pt>
                <c:pt idx="162">
                  <c:v>4.8094472784122884E-2</c:v>
                </c:pt>
                <c:pt idx="163">
                  <c:v>1.3228387334407206E-2</c:v>
                </c:pt>
                <c:pt idx="164">
                  <c:v>5.2909429681374548E-2</c:v>
                </c:pt>
                <c:pt idx="165">
                  <c:v>-4.4096563994349684E-2</c:v>
                </c:pt>
                <c:pt idx="166">
                  <c:v>-6.1639718539331582E-2</c:v>
                </c:pt>
                <c:pt idx="167">
                  <c:v>3.5512532480146759E-3</c:v>
                </c:pt>
                <c:pt idx="168">
                  <c:v>1.5427526701440925E-2</c:v>
                </c:pt>
                <c:pt idx="169">
                  <c:v>3.9272582697921762E-2</c:v>
                </c:pt>
                <c:pt idx="170">
                  <c:v>5.5582973660958497E-2</c:v>
                </c:pt>
                <c:pt idx="171">
                  <c:v>-6.9200428034270803E-2</c:v>
                </c:pt>
                <c:pt idx="172">
                  <c:v>-9.4832753222915275E-2</c:v>
                </c:pt>
                <c:pt idx="173">
                  <c:v>7.5145489811797681E-2</c:v>
                </c:pt>
                <c:pt idx="174">
                  <c:v>-3.2085372523579709E-3</c:v>
                </c:pt>
                <c:pt idx="175">
                  <c:v>6.9131443389538735E-2</c:v>
                </c:pt>
                <c:pt idx="176">
                  <c:v>-1.8216697069324439E-2</c:v>
                </c:pt>
                <c:pt idx="177">
                  <c:v>3.6316045428939306E-2</c:v>
                </c:pt>
                <c:pt idx="178">
                  <c:v>-1.350722286157984E-2</c:v>
                </c:pt>
                <c:pt idx="179">
                  <c:v>1.9623059206600207E-2</c:v>
                </c:pt>
                <c:pt idx="180">
                  <c:v>6.2670867511017317E-2</c:v>
                </c:pt>
                <c:pt idx="181">
                  <c:v>-2.3585868455546482E-3</c:v>
                </c:pt>
                <c:pt idx="182">
                  <c:v>1.3433685025717405E-2</c:v>
                </c:pt>
                <c:pt idx="183">
                  <c:v>-6.7327039535221705E-2</c:v>
                </c:pt>
                <c:pt idx="184">
                  <c:v>-3.8691747019886685E-3</c:v>
                </c:pt>
                <c:pt idx="185">
                  <c:v>1.2450579524320679E-2</c:v>
                </c:pt>
                <c:pt idx="186">
                  <c:v>-2.2845844795795168E-3</c:v>
                </c:pt>
                <c:pt idx="187">
                  <c:v>-5.0483447517982779E-3</c:v>
                </c:pt>
                <c:pt idx="188">
                  <c:v>-3.6252977249312077E-2</c:v>
                </c:pt>
                <c:pt idx="189">
                  <c:v>-0.10336117665554888</c:v>
                </c:pt>
                <c:pt idx="190">
                  <c:v>6.7378084871624307E-3</c:v>
                </c:pt>
                <c:pt idx="191">
                  <c:v>-6.2797593472873545E-2</c:v>
                </c:pt>
                <c:pt idx="192">
                  <c:v>-3.1279806116649905E-2</c:v>
                </c:pt>
                <c:pt idx="193">
                  <c:v>7.8538359996711115E-3</c:v>
                </c:pt>
                <c:pt idx="194">
                  <c:v>2.2931642322118365E-2</c:v>
                </c:pt>
                <c:pt idx="195">
                  <c:v>-3.3714225418913946E-2</c:v>
                </c:pt>
                <c:pt idx="196">
                  <c:v>-1.97951341036296E-2</c:v>
                </c:pt>
                <c:pt idx="197">
                  <c:v>-2.4944698917787793E-3</c:v>
                </c:pt>
                <c:pt idx="198">
                  <c:v>-1.5747738073547853E-2</c:v>
                </c:pt>
                <c:pt idx="199">
                  <c:v>7.2556499348356532E-4</c:v>
                </c:pt>
                <c:pt idx="200">
                  <c:v>-3.2981833704456967E-2</c:v>
                </c:pt>
                <c:pt idx="201">
                  <c:v>-7.0833786539542115E-2</c:v>
                </c:pt>
                <c:pt idx="202">
                  <c:v>1.1464978732849332E-2</c:v>
                </c:pt>
                <c:pt idx="203">
                  <c:v>-2.9557788497509799E-2</c:v>
                </c:pt>
                <c:pt idx="204">
                  <c:v>-8.1793442080035795E-3</c:v>
                </c:pt>
                <c:pt idx="205">
                  <c:v>-1.3739587450628768E-2</c:v>
                </c:pt>
                <c:pt idx="206">
                  <c:v>5.6302589123928617E-2</c:v>
                </c:pt>
                <c:pt idx="207">
                  <c:v>-3.4668544818062141E-2</c:v>
                </c:pt>
                <c:pt idx="208">
                  <c:v>4.0339504300640254E-2</c:v>
                </c:pt>
                <c:pt idx="209">
                  <c:v>-7.5100316676048828E-2</c:v>
                </c:pt>
                <c:pt idx="210">
                  <c:v>-2.0850953682102158E-2</c:v>
                </c:pt>
                <c:pt idx="211">
                  <c:v>8.5930613792252215E-3</c:v>
                </c:pt>
                <c:pt idx="212">
                  <c:v>-1.750398818848279E-2</c:v>
                </c:pt>
                <c:pt idx="213">
                  <c:v>3.1091924724183827E-2</c:v>
                </c:pt>
                <c:pt idx="214">
                  <c:v>1.4183113470383939E-2</c:v>
                </c:pt>
                <c:pt idx="215">
                  <c:v>5.5476672769765138E-2</c:v>
                </c:pt>
                <c:pt idx="216">
                  <c:v>5.0465637251396016E-2</c:v>
                </c:pt>
                <c:pt idx="217">
                  <c:v>-3.4420694542224878E-2</c:v>
                </c:pt>
                <c:pt idx="218">
                  <c:v>-3.7501346056942443E-3</c:v>
                </c:pt>
                <c:pt idx="219">
                  <c:v>-2.3636155399189107E-3</c:v>
                </c:pt>
                <c:pt idx="220">
                  <c:v>2.1903534923578397E-3</c:v>
                </c:pt>
                <c:pt idx="221">
                  <c:v>-3.060610982713167E-3</c:v>
                </c:pt>
                <c:pt idx="222">
                  <c:v>1.9840218676563704E-2</c:v>
                </c:pt>
                <c:pt idx="223">
                  <c:v>-5.4568361224450093E-2</c:v>
                </c:pt>
                <c:pt idx="224">
                  <c:v>-5.2848649372467339E-2</c:v>
                </c:pt>
                <c:pt idx="225">
                  <c:v>3.1763391151094253E-3</c:v>
                </c:pt>
                <c:pt idx="226">
                  <c:v>-7.9037544107167963E-3</c:v>
                </c:pt>
                <c:pt idx="227">
                  <c:v>-4.2543278337854578E-3</c:v>
                </c:pt>
                <c:pt idx="228">
                  <c:v>-1.9368023135553591E-2</c:v>
                </c:pt>
                <c:pt idx="229">
                  <c:v>1.9546063335803582E-2</c:v>
                </c:pt>
                <c:pt idx="230">
                  <c:v>8.4914034416584978E-3</c:v>
                </c:pt>
                <c:pt idx="231">
                  <c:v>-8.0229159923007609E-3</c:v>
                </c:pt>
                <c:pt idx="232">
                  <c:v>4.5922134302860844E-2</c:v>
                </c:pt>
                <c:pt idx="233">
                  <c:v>4.1040170827002988E-2</c:v>
                </c:pt>
                <c:pt idx="234">
                  <c:v>1.5971751611904686E-2</c:v>
                </c:pt>
                <c:pt idx="235">
                  <c:v>1.4828290589851967E-2</c:v>
                </c:pt>
                <c:pt idx="236">
                  <c:v>2.7823724695454553E-2</c:v>
                </c:pt>
                <c:pt idx="237">
                  <c:v>-2.6063727664037025E-2</c:v>
                </c:pt>
                <c:pt idx="238">
                  <c:v>1.3688813884271508E-2</c:v>
                </c:pt>
                <c:pt idx="239">
                  <c:v>-1.0515047152834529E-2</c:v>
                </c:pt>
                <c:pt idx="240">
                  <c:v>-2.5550994601772348E-2</c:v>
                </c:pt>
                <c:pt idx="241">
                  <c:v>-3.7399675045414908E-2</c:v>
                </c:pt>
                <c:pt idx="242">
                  <c:v>-1.3309180408959516E-2</c:v>
                </c:pt>
                <c:pt idx="243">
                  <c:v>-3.1530524472868776E-3</c:v>
                </c:pt>
                <c:pt idx="244">
                  <c:v>-1.6744724462597199E-2</c:v>
                </c:pt>
                <c:pt idx="245">
                  <c:v>-1.4029741944231421E-3</c:v>
                </c:pt>
                <c:pt idx="246">
                  <c:v>7.9351576299688809E-3</c:v>
                </c:pt>
                <c:pt idx="247">
                  <c:v>7.3504690553896374E-3</c:v>
                </c:pt>
                <c:pt idx="248">
                  <c:v>3.4162975004290849E-3</c:v>
                </c:pt>
                <c:pt idx="249">
                  <c:v>-1.3206887766317975E-2</c:v>
                </c:pt>
                <c:pt idx="250">
                  <c:v>-4.8708478894349079E-3</c:v>
                </c:pt>
                <c:pt idx="251">
                  <c:v>-4.7074288664147633E-3</c:v>
                </c:pt>
                <c:pt idx="252">
                  <c:v>2.0955098001295348E-2</c:v>
                </c:pt>
                <c:pt idx="253">
                  <c:v>1.0561916866479233E-2</c:v>
                </c:pt>
                <c:pt idx="254">
                  <c:v>1.405225122339568E-2</c:v>
                </c:pt>
                <c:pt idx="255">
                  <c:v>1.3824305059893519E-2</c:v>
                </c:pt>
                <c:pt idx="256">
                  <c:v>2.9630892798096192E-2</c:v>
                </c:pt>
                <c:pt idx="257">
                  <c:v>1.286211220693839E-2</c:v>
                </c:pt>
                <c:pt idx="258">
                  <c:v>1.8996852237485352E-2</c:v>
                </c:pt>
                <c:pt idx="259">
                  <c:v>-1.1442068883945942E-2</c:v>
                </c:pt>
                <c:pt idx="260">
                  <c:v>1.9460474228381913E-2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2489688"/>
        <c:axId val="612488512"/>
      </c:barChart>
      <c:scatterChart>
        <c:scatterStyle val="smoothMarker"/>
        <c:varyColors val="0"/>
        <c:ser>
          <c:idx val="1"/>
          <c:order val="1"/>
          <c:tx>
            <c:v>UCI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262</c:v>
              </c:pt>
            </c:numLit>
          </c:xVal>
          <c:yVal>
            <c:numLit>
              <c:formatCode>General</c:formatCode>
              <c:ptCount val="2"/>
              <c:pt idx="0">
                <c:v>0.121321</c:v>
              </c:pt>
              <c:pt idx="1">
                <c:v>0.121321</c:v>
              </c:pt>
            </c:numLit>
          </c:yVal>
          <c:smooth val="1"/>
        </c:ser>
        <c:ser>
          <c:idx val="2"/>
          <c:order val="2"/>
          <c:tx>
            <c:v>LCI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262</c:v>
              </c:pt>
            </c:numLit>
          </c:xVal>
          <c:yVal>
            <c:numLit>
              <c:formatCode>General</c:formatCode>
              <c:ptCount val="2"/>
              <c:pt idx="0">
                <c:v>-0.121321</c:v>
              </c:pt>
              <c:pt idx="1">
                <c:v>-0.121321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489688"/>
        <c:axId val="612488512"/>
      </c:scatterChart>
      <c:catAx>
        <c:axId val="612489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Lags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2488512"/>
        <c:crosses val="autoZero"/>
        <c:auto val="1"/>
        <c:lblAlgn val="ctr"/>
        <c:lblOffset val="100"/>
        <c:noMultiLvlLbl val="0"/>
      </c:catAx>
      <c:valAx>
        <c:axId val="612488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PACF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248968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Time Plot of Actual Vs Forecast (Training Data)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Forecast</c:v>
          </c:tx>
          <c:spPr>
            <a:ln w="6350"/>
          </c:spPr>
          <c:marker>
            <c:symbol val="none"/>
          </c:marker>
          <c:xVal>
            <c:numRef>
              <c:f>'HoltWinterNoTrendOp-EntireDS'!$B$31:$B$291</c:f>
              <c:numCache>
                <c:formatCode>m/d/yyyy</c:formatCode>
                <c:ptCount val="261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  <c:pt idx="209">
                  <c:v>42372</c:v>
                </c:pt>
                <c:pt idx="210">
                  <c:v>42379</c:v>
                </c:pt>
                <c:pt idx="211">
                  <c:v>42386</c:v>
                </c:pt>
                <c:pt idx="212">
                  <c:v>42393</c:v>
                </c:pt>
                <c:pt idx="213">
                  <c:v>42400</c:v>
                </c:pt>
                <c:pt idx="214">
                  <c:v>42407</c:v>
                </c:pt>
                <c:pt idx="215">
                  <c:v>42414</c:v>
                </c:pt>
                <c:pt idx="216">
                  <c:v>42421</c:v>
                </c:pt>
                <c:pt idx="217">
                  <c:v>42428</c:v>
                </c:pt>
                <c:pt idx="218">
                  <c:v>42435</c:v>
                </c:pt>
                <c:pt idx="219">
                  <c:v>42442</c:v>
                </c:pt>
                <c:pt idx="220">
                  <c:v>42449</c:v>
                </c:pt>
                <c:pt idx="221">
                  <c:v>42456</c:v>
                </c:pt>
                <c:pt idx="222">
                  <c:v>42463</c:v>
                </c:pt>
                <c:pt idx="223">
                  <c:v>42470</c:v>
                </c:pt>
                <c:pt idx="224">
                  <c:v>42477</c:v>
                </c:pt>
                <c:pt idx="225">
                  <c:v>42484</c:v>
                </c:pt>
                <c:pt idx="226">
                  <c:v>42491</c:v>
                </c:pt>
                <c:pt idx="227">
                  <c:v>42498</c:v>
                </c:pt>
                <c:pt idx="228">
                  <c:v>42505</c:v>
                </c:pt>
                <c:pt idx="229">
                  <c:v>42512</c:v>
                </c:pt>
                <c:pt idx="230">
                  <c:v>42519</c:v>
                </c:pt>
                <c:pt idx="231">
                  <c:v>42526</c:v>
                </c:pt>
                <c:pt idx="232">
                  <c:v>42533</c:v>
                </c:pt>
                <c:pt idx="233">
                  <c:v>42540</c:v>
                </c:pt>
                <c:pt idx="234">
                  <c:v>42547</c:v>
                </c:pt>
                <c:pt idx="235">
                  <c:v>42554</c:v>
                </c:pt>
                <c:pt idx="236">
                  <c:v>42561</c:v>
                </c:pt>
                <c:pt idx="237">
                  <c:v>42568</c:v>
                </c:pt>
                <c:pt idx="238">
                  <c:v>42575</c:v>
                </c:pt>
                <c:pt idx="239">
                  <c:v>42582</c:v>
                </c:pt>
                <c:pt idx="240">
                  <c:v>42589</c:v>
                </c:pt>
                <c:pt idx="241">
                  <c:v>42596</c:v>
                </c:pt>
                <c:pt idx="242">
                  <c:v>42603</c:v>
                </c:pt>
                <c:pt idx="243">
                  <c:v>42610</c:v>
                </c:pt>
                <c:pt idx="244">
                  <c:v>42617</c:v>
                </c:pt>
                <c:pt idx="245">
                  <c:v>42624</c:v>
                </c:pt>
                <c:pt idx="246">
                  <c:v>42631</c:v>
                </c:pt>
                <c:pt idx="247">
                  <c:v>42638</c:v>
                </c:pt>
                <c:pt idx="248">
                  <c:v>42645</c:v>
                </c:pt>
                <c:pt idx="249">
                  <c:v>42652</c:v>
                </c:pt>
                <c:pt idx="250">
                  <c:v>42659</c:v>
                </c:pt>
                <c:pt idx="251">
                  <c:v>42666</c:v>
                </c:pt>
                <c:pt idx="252">
                  <c:v>42673</c:v>
                </c:pt>
                <c:pt idx="253">
                  <c:v>42680</c:v>
                </c:pt>
                <c:pt idx="254">
                  <c:v>42687</c:v>
                </c:pt>
                <c:pt idx="255">
                  <c:v>42694</c:v>
                </c:pt>
                <c:pt idx="256">
                  <c:v>42701</c:v>
                </c:pt>
                <c:pt idx="257">
                  <c:v>42708</c:v>
                </c:pt>
                <c:pt idx="258">
                  <c:v>42715</c:v>
                </c:pt>
                <c:pt idx="259">
                  <c:v>42722</c:v>
                </c:pt>
                <c:pt idx="260">
                  <c:v>42729</c:v>
                </c:pt>
              </c:numCache>
            </c:numRef>
          </c:xVal>
          <c:yVal>
            <c:numRef>
              <c:f>'HoltWinterNoTrendOp-EntireDS'!$D$31:$D$291</c:f>
              <c:numCache>
                <c:formatCode>General</c:formatCode>
                <c:ptCount val="261"/>
                <c:pt idx="0">
                  <c:v>193.57375000000002</c:v>
                </c:pt>
                <c:pt idx="1">
                  <c:v>192.16300338373975</c:v>
                </c:pt>
                <c:pt idx="2">
                  <c:v>206.44773885828016</c:v>
                </c:pt>
                <c:pt idx="3">
                  <c:v>195.19916996799159</c:v>
                </c:pt>
                <c:pt idx="4">
                  <c:v>203.04754086536116</c:v>
                </c:pt>
                <c:pt idx="5">
                  <c:v>208.31711884851927</c:v>
                </c:pt>
                <c:pt idx="6">
                  <c:v>224.14514055051626</c:v>
                </c:pt>
                <c:pt idx="7">
                  <c:v>209.01746946886263</c:v>
                </c:pt>
                <c:pt idx="8">
                  <c:v>217.59151231878246</c:v>
                </c:pt>
                <c:pt idx="9">
                  <c:v>234.99941560066884</c:v>
                </c:pt>
                <c:pt idx="10">
                  <c:v>195.72691282880973</c:v>
                </c:pt>
                <c:pt idx="11">
                  <c:v>359.00914336855988</c:v>
                </c:pt>
                <c:pt idx="12">
                  <c:v>240.94035790361767</c:v>
                </c:pt>
                <c:pt idx="13">
                  <c:v>221.91506105925828</c:v>
                </c:pt>
                <c:pt idx="14">
                  <c:v>273.55584096774749</c:v>
                </c:pt>
                <c:pt idx="15">
                  <c:v>195.15606164035006</c:v>
                </c:pt>
                <c:pt idx="16">
                  <c:v>220.57789696204688</c:v>
                </c:pt>
                <c:pt idx="17">
                  <c:v>217.00208014720096</c:v>
                </c:pt>
                <c:pt idx="18">
                  <c:v>141.89226149368568</c:v>
                </c:pt>
                <c:pt idx="19">
                  <c:v>151.28096135706775</c:v>
                </c:pt>
                <c:pt idx="20">
                  <c:v>125.50754853142561</c:v>
                </c:pt>
                <c:pt idx="21">
                  <c:v>172.55833244763471</c:v>
                </c:pt>
                <c:pt idx="22">
                  <c:v>114.12555800025106</c:v>
                </c:pt>
                <c:pt idx="23">
                  <c:v>128.42328438826064</c:v>
                </c:pt>
                <c:pt idx="24">
                  <c:v>96.804536136929016</c:v>
                </c:pt>
                <c:pt idx="25">
                  <c:v>85.649940269101876</c:v>
                </c:pt>
                <c:pt idx="26">
                  <c:v>125.30330543727365</c:v>
                </c:pt>
                <c:pt idx="27">
                  <c:v>85.75278134503472</c:v>
                </c:pt>
                <c:pt idx="28">
                  <c:v>75.541797497702959</c:v>
                </c:pt>
                <c:pt idx="29">
                  <c:v>81.473579815278015</c:v>
                </c:pt>
                <c:pt idx="30">
                  <c:v>105.61372478576058</c:v>
                </c:pt>
                <c:pt idx="31">
                  <c:v>85.671135925965217</c:v>
                </c:pt>
                <c:pt idx="32">
                  <c:v>93.225915357733584</c:v>
                </c:pt>
                <c:pt idx="33">
                  <c:v>85.868199057196136</c:v>
                </c:pt>
                <c:pt idx="34">
                  <c:v>108.42210903209238</c:v>
                </c:pt>
                <c:pt idx="35">
                  <c:v>76.001497872893395</c:v>
                </c:pt>
                <c:pt idx="36">
                  <c:v>83.864055007187233</c:v>
                </c:pt>
                <c:pt idx="37">
                  <c:v>111.45517940639269</c:v>
                </c:pt>
                <c:pt idx="38">
                  <c:v>113.45679769765579</c:v>
                </c:pt>
                <c:pt idx="39">
                  <c:v>150.42659609485381</c:v>
                </c:pt>
                <c:pt idx="40">
                  <c:v>143.06064541266639</c:v>
                </c:pt>
                <c:pt idx="41">
                  <c:v>157.95154387870087</c:v>
                </c:pt>
                <c:pt idx="42">
                  <c:v>165.24926133233311</c:v>
                </c:pt>
                <c:pt idx="43">
                  <c:v>193.52843991519634</c:v>
                </c:pt>
                <c:pt idx="44">
                  <c:v>172.36910884669928</c:v>
                </c:pt>
                <c:pt idx="45">
                  <c:v>259.03016871111305</c:v>
                </c:pt>
                <c:pt idx="46">
                  <c:v>211.44424510371846</c:v>
                </c:pt>
                <c:pt idx="47">
                  <c:v>237.30615041712034</c:v>
                </c:pt>
                <c:pt idx="48">
                  <c:v>214.11984915478919</c:v>
                </c:pt>
                <c:pt idx="49">
                  <c:v>214.71092199326344</c:v>
                </c:pt>
                <c:pt idx="50">
                  <c:v>211.6006271048781</c:v>
                </c:pt>
                <c:pt idx="51">
                  <c:v>240.21079006157845</c:v>
                </c:pt>
                <c:pt idx="52">
                  <c:v>239.45568864910189</c:v>
                </c:pt>
                <c:pt idx="53">
                  <c:v>233.71412269907171</c:v>
                </c:pt>
                <c:pt idx="54">
                  <c:v>255.16186115868129</c:v>
                </c:pt>
                <c:pt idx="55">
                  <c:v>244.1600968880268</c:v>
                </c:pt>
                <c:pt idx="56">
                  <c:v>243.56892397074773</c:v>
                </c:pt>
                <c:pt idx="57">
                  <c:v>237.98120254341455</c:v>
                </c:pt>
                <c:pt idx="58">
                  <c:v>237.19500869669469</c:v>
                </c:pt>
                <c:pt idx="59">
                  <c:v>220.96838975113982</c:v>
                </c:pt>
                <c:pt idx="60">
                  <c:v>226.02027324072716</c:v>
                </c:pt>
                <c:pt idx="61">
                  <c:v>236.85389535733614</c:v>
                </c:pt>
                <c:pt idx="62">
                  <c:v>198.09266105312568</c:v>
                </c:pt>
                <c:pt idx="63">
                  <c:v>355.94844073649165</c:v>
                </c:pt>
                <c:pt idx="64">
                  <c:v>148.21435718296595</c:v>
                </c:pt>
                <c:pt idx="65">
                  <c:v>125.50941976041464</c:v>
                </c:pt>
                <c:pt idx="66">
                  <c:v>179.47130303503567</c:v>
                </c:pt>
                <c:pt idx="67">
                  <c:v>126.95621989154398</c:v>
                </c:pt>
                <c:pt idx="68">
                  <c:v>154.55721919281368</c:v>
                </c:pt>
                <c:pt idx="69">
                  <c:v>156.78447434132232</c:v>
                </c:pt>
                <c:pt idx="70">
                  <c:v>77.527615023025675</c:v>
                </c:pt>
                <c:pt idx="71">
                  <c:v>100.4919648415852</c:v>
                </c:pt>
                <c:pt idx="72">
                  <c:v>90.20138729888032</c:v>
                </c:pt>
                <c:pt idx="73">
                  <c:v>139.94549477381597</c:v>
                </c:pt>
                <c:pt idx="74">
                  <c:v>73.735369785500524</c:v>
                </c:pt>
                <c:pt idx="75">
                  <c:v>92.235571458249154</c:v>
                </c:pt>
                <c:pt idx="76">
                  <c:v>78.282254246996672</c:v>
                </c:pt>
                <c:pt idx="77">
                  <c:v>71.453706033653646</c:v>
                </c:pt>
                <c:pt idx="78">
                  <c:v>113.99575329166805</c:v>
                </c:pt>
                <c:pt idx="79">
                  <c:v>61.790162443796248</c:v>
                </c:pt>
                <c:pt idx="80">
                  <c:v>61.688218923703658</c:v>
                </c:pt>
                <c:pt idx="81">
                  <c:v>75.77556397349565</c:v>
                </c:pt>
                <c:pt idx="82">
                  <c:v>104.06492540650652</c:v>
                </c:pt>
                <c:pt idx="83">
                  <c:v>75.94581039194901</c:v>
                </c:pt>
                <c:pt idx="84">
                  <c:v>85.986768959836922</c:v>
                </c:pt>
                <c:pt idx="85">
                  <c:v>78.887516635520569</c:v>
                </c:pt>
                <c:pt idx="86">
                  <c:v>111.34868052008943</c:v>
                </c:pt>
                <c:pt idx="87">
                  <c:v>68.290206844677442</c:v>
                </c:pt>
                <c:pt idx="88">
                  <c:v>79.348445610617546</c:v>
                </c:pt>
                <c:pt idx="89">
                  <c:v>109.71445618797802</c:v>
                </c:pt>
                <c:pt idx="90">
                  <c:v>101.89745875167975</c:v>
                </c:pt>
                <c:pt idx="91">
                  <c:v>131.05620323157132</c:v>
                </c:pt>
                <c:pt idx="92">
                  <c:v>112.2016011694206</c:v>
                </c:pt>
                <c:pt idx="93">
                  <c:v>124.62150888267243</c:v>
                </c:pt>
                <c:pt idx="94">
                  <c:v>131.34505363395053</c:v>
                </c:pt>
                <c:pt idx="95">
                  <c:v>157.87771821683378</c:v>
                </c:pt>
                <c:pt idx="96">
                  <c:v>143.29941530184533</c:v>
                </c:pt>
                <c:pt idx="97">
                  <c:v>235.94926524364166</c:v>
                </c:pt>
                <c:pt idx="98">
                  <c:v>173.40947235900791</c:v>
                </c:pt>
                <c:pt idx="99">
                  <c:v>201.23800098482988</c:v>
                </c:pt>
                <c:pt idx="100">
                  <c:v>173.81860517968954</c:v>
                </c:pt>
                <c:pt idx="101">
                  <c:v>168.94580615788379</c:v>
                </c:pt>
                <c:pt idx="102">
                  <c:v>171.06971751905974</c:v>
                </c:pt>
                <c:pt idx="103">
                  <c:v>202.0637730942862</c:v>
                </c:pt>
                <c:pt idx="104">
                  <c:v>201.98502610683059</c:v>
                </c:pt>
                <c:pt idx="105">
                  <c:v>192.83341030394433</c:v>
                </c:pt>
                <c:pt idx="106">
                  <c:v>206.18513521310925</c:v>
                </c:pt>
                <c:pt idx="107">
                  <c:v>185.54349627521941</c:v>
                </c:pt>
                <c:pt idx="108">
                  <c:v>185.07457307064723</c:v>
                </c:pt>
                <c:pt idx="109">
                  <c:v>181.46104240288309</c:v>
                </c:pt>
                <c:pt idx="110">
                  <c:v>192.12507085538269</c:v>
                </c:pt>
                <c:pt idx="111">
                  <c:v>168.46327229635841</c:v>
                </c:pt>
                <c:pt idx="112">
                  <c:v>182.61135828701356</c:v>
                </c:pt>
                <c:pt idx="113">
                  <c:v>201.81195660473742</c:v>
                </c:pt>
                <c:pt idx="114">
                  <c:v>156.76027168841435</c:v>
                </c:pt>
                <c:pt idx="115">
                  <c:v>326.23875458308885</c:v>
                </c:pt>
                <c:pt idx="116">
                  <c:v>128.80886726778914</c:v>
                </c:pt>
                <c:pt idx="117">
                  <c:v>111.19223073020225</c:v>
                </c:pt>
                <c:pt idx="118">
                  <c:v>177.17387383790179</c:v>
                </c:pt>
                <c:pt idx="119">
                  <c:v>117.94436259133536</c:v>
                </c:pt>
                <c:pt idx="120">
                  <c:v>147.50538804477105</c:v>
                </c:pt>
                <c:pt idx="121">
                  <c:v>153.49689827225734</c:v>
                </c:pt>
                <c:pt idx="122">
                  <c:v>81.033124686475389</c:v>
                </c:pt>
                <c:pt idx="123">
                  <c:v>97.268675844155268</c:v>
                </c:pt>
                <c:pt idx="124">
                  <c:v>77.134296541341826</c:v>
                </c:pt>
                <c:pt idx="125">
                  <c:v>128.67449248480972</c:v>
                </c:pt>
                <c:pt idx="126">
                  <c:v>58.139966241308429</c:v>
                </c:pt>
                <c:pt idx="127">
                  <c:v>82.69878556475777</c:v>
                </c:pt>
                <c:pt idx="128">
                  <c:v>60.579231972046642</c:v>
                </c:pt>
                <c:pt idx="129">
                  <c:v>58.674614979073709</c:v>
                </c:pt>
                <c:pt idx="130">
                  <c:v>107.32446804386908</c:v>
                </c:pt>
                <c:pt idx="131">
                  <c:v>58.184548949892218</c:v>
                </c:pt>
                <c:pt idx="132">
                  <c:v>54.183600884217782</c:v>
                </c:pt>
                <c:pt idx="133">
                  <c:v>60.170668672355873</c:v>
                </c:pt>
                <c:pt idx="134">
                  <c:v>93.438272165090467</c:v>
                </c:pt>
                <c:pt idx="135">
                  <c:v>69.083551103726847</c:v>
                </c:pt>
                <c:pt idx="136">
                  <c:v>79.624449851499094</c:v>
                </c:pt>
                <c:pt idx="137">
                  <c:v>73.99513253593733</c:v>
                </c:pt>
                <c:pt idx="138">
                  <c:v>107.7565076859112</c:v>
                </c:pt>
                <c:pt idx="139">
                  <c:v>67.393121196395782</c:v>
                </c:pt>
                <c:pt idx="140">
                  <c:v>80.488241874209734</c:v>
                </c:pt>
                <c:pt idx="141">
                  <c:v>111.23787847484701</c:v>
                </c:pt>
                <c:pt idx="142">
                  <c:v>113.73852871363434</c:v>
                </c:pt>
                <c:pt idx="143">
                  <c:v>156.03419057979141</c:v>
                </c:pt>
                <c:pt idx="144">
                  <c:v>146.56964663353926</c:v>
                </c:pt>
                <c:pt idx="145">
                  <c:v>164.81797311550719</c:v>
                </c:pt>
                <c:pt idx="146">
                  <c:v>176.94456765636517</c:v>
                </c:pt>
                <c:pt idx="147">
                  <c:v>205.96363336520042</c:v>
                </c:pt>
                <c:pt idx="148">
                  <c:v>183.4441193746747</c:v>
                </c:pt>
                <c:pt idx="149">
                  <c:v>271.58521379591446</c:v>
                </c:pt>
                <c:pt idx="150">
                  <c:v>204.83911937498181</c:v>
                </c:pt>
                <c:pt idx="151">
                  <c:v>229.34222936064242</c:v>
                </c:pt>
                <c:pt idx="152">
                  <c:v>206.62266740878329</c:v>
                </c:pt>
                <c:pt idx="153">
                  <c:v>202.65623275999059</c:v>
                </c:pt>
                <c:pt idx="154">
                  <c:v>203.77762386724868</c:v>
                </c:pt>
                <c:pt idx="155">
                  <c:v>219.04256786535066</c:v>
                </c:pt>
                <c:pt idx="156">
                  <c:v>212.19020004712428</c:v>
                </c:pt>
                <c:pt idx="157">
                  <c:v>195.77356267823876</c:v>
                </c:pt>
                <c:pt idx="158">
                  <c:v>200.87502170006238</c:v>
                </c:pt>
                <c:pt idx="159">
                  <c:v>178.21452906710419</c:v>
                </c:pt>
                <c:pt idx="160">
                  <c:v>173.54118786122376</c:v>
                </c:pt>
                <c:pt idx="161">
                  <c:v>164.14826677221203</c:v>
                </c:pt>
                <c:pt idx="162">
                  <c:v>169.82809156753473</c:v>
                </c:pt>
                <c:pt idx="163">
                  <c:v>144.74537570683637</c:v>
                </c:pt>
                <c:pt idx="164">
                  <c:v>151.89004625236134</c:v>
                </c:pt>
                <c:pt idx="165">
                  <c:v>165.34398803596636</c:v>
                </c:pt>
                <c:pt idx="166">
                  <c:v>132.15906100754103</c:v>
                </c:pt>
                <c:pt idx="167">
                  <c:v>294.46074198563321</c:v>
                </c:pt>
                <c:pt idx="168">
                  <c:v>96.2059374185027</c:v>
                </c:pt>
                <c:pt idx="169">
                  <c:v>79.591122085876577</c:v>
                </c:pt>
                <c:pt idx="170">
                  <c:v>141.10222013048286</c:v>
                </c:pt>
                <c:pt idx="171">
                  <c:v>81.633754330347131</c:v>
                </c:pt>
                <c:pt idx="172">
                  <c:v>109.97874489537395</c:v>
                </c:pt>
                <c:pt idx="173">
                  <c:v>117.46249005874985</c:v>
                </c:pt>
                <c:pt idx="174">
                  <c:v>43.216211064045552</c:v>
                </c:pt>
                <c:pt idx="175">
                  <c:v>65.829145921338323</c:v>
                </c:pt>
                <c:pt idx="176">
                  <c:v>50.388740801192512</c:v>
                </c:pt>
                <c:pt idx="177">
                  <c:v>101.73117029777437</c:v>
                </c:pt>
                <c:pt idx="178">
                  <c:v>31.396783051745018</c:v>
                </c:pt>
                <c:pt idx="179">
                  <c:v>57.087465082794779</c:v>
                </c:pt>
                <c:pt idx="180">
                  <c:v>32.917143158700071</c:v>
                </c:pt>
                <c:pt idx="181">
                  <c:v>29.790739839447212</c:v>
                </c:pt>
                <c:pt idx="182">
                  <c:v>77.412373740523662</c:v>
                </c:pt>
                <c:pt idx="183">
                  <c:v>27.153329920785097</c:v>
                </c:pt>
                <c:pt idx="184">
                  <c:v>26.755609046187715</c:v>
                </c:pt>
                <c:pt idx="185">
                  <c:v>39.994816111610817</c:v>
                </c:pt>
                <c:pt idx="186">
                  <c:v>71.764570021611263</c:v>
                </c:pt>
                <c:pt idx="187">
                  <c:v>46.431207463298279</c:v>
                </c:pt>
                <c:pt idx="188">
                  <c:v>58.131183183111773</c:v>
                </c:pt>
                <c:pt idx="189">
                  <c:v>52.539888815991048</c:v>
                </c:pt>
                <c:pt idx="190">
                  <c:v>82.629987370919338</c:v>
                </c:pt>
                <c:pt idx="191">
                  <c:v>41.891629365242352</c:v>
                </c:pt>
                <c:pt idx="192">
                  <c:v>55.518311095331768</c:v>
                </c:pt>
                <c:pt idx="193">
                  <c:v>86.157362102472888</c:v>
                </c:pt>
                <c:pt idx="194">
                  <c:v>81.500585658003132</c:v>
                </c:pt>
                <c:pt idx="195">
                  <c:v>114.98863649932363</c:v>
                </c:pt>
                <c:pt idx="196">
                  <c:v>100.67507607020514</c:v>
                </c:pt>
                <c:pt idx="197">
                  <c:v>116.23329409941157</c:v>
                </c:pt>
                <c:pt idx="198">
                  <c:v>123.6492388644441</c:v>
                </c:pt>
                <c:pt idx="199">
                  <c:v>153.39876095933568</c:v>
                </c:pt>
                <c:pt idx="200">
                  <c:v>134.82350140176123</c:v>
                </c:pt>
                <c:pt idx="201">
                  <c:v>215.99781787626202</c:v>
                </c:pt>
                <c:pt idx="202">
                  <c:v>156.04593184663293</c:v>
                </c:pt>
                <c:pt idx="203">
                  <c:v>181.93230707019399</c:v>
                </c:pt>
                <c:pt idx="204">
                  <c:v>159.23953789024893</c:v>
                </c:pt>
                <c:pt idx="205">
                  <c:v>159.82802233419056</c:v>
                </c:pt>
                <c:pt idx="206">
                  <c:v>158.23044499148298</c:v>
                </c:pt>
                <c:pt idx="207">
                  <c:v>186.89803288479516</c:v>
                </c:pt>
                <c:pt idx="208">
                  <c:v>190.90906215385593</c:v>
                </c:pt>
                <c:pt idx="209">
                  <c:v>184.77391798552679</c:v>
                </c:pt>
                <c:pt idx="210">
                  <c:v>206.36534021046214</c:v>
                </c:pt>
                <c:pt idx="211">
                  <c:v>190.30500740860174</c:v>
                </c:pt>
                <c:pt idx="212">
                  <c:v>184.11139384341789</c:v>
                </c:pt>
                <c:pt idx="213">
                  <c:v>190.92740486168759</c:v>
                </c:pt>
                <c:pt idx="214">
                  <c:v>196.17680915064159</c:v>
                </c:pt>
                <c:pt idx="215">
                  <c:v>164.92677272912346</c:v>
                </c:pt>
                <c:pt idx="216">
                  <c:v>169.06770082987288</c:v>
                </c:pt>
                <c:pt idx="217">
                  <c:v>190.61128285053078</c:v>
                </c:pt>
                <c:pt idx="218">
                  <c:v>151.84798066279959</c:v>
                </c:pt>
                <c:pt idx="219">
                  <c:v>309.59243734316613</c:v>
                </c:pt>
                <c:pt idx="220">
                  <c:v>113.24151743555267</c:v>
                </c:pt>
                <c:pt idx="221">
                  <c:v>104.76286645941727</c:v>
                </c:pt>
                <c:pt idx="222">
                  <c:v>165.38953076691377</c:v>
                </c:pt>
                <c:pt idx="223">
                  <c:v>92.223367451445242</c:v>
                </c:pt>
                <c:pt idx="224">
                  <c:v>119.60118029937188</c:v>
                </c:pt>
                <c:pt idx="225">
                  <c:v>121.29462554775817</c:v>
                </c:pt>
                <c:pt idx="226">
                  <c:v>40.465450334877119</c:v>
                </c:pt>
                <c:pt idx="227">
                  <c:v>62.826374345118239</c:v>
                </c:pt>
                <c:pt idx="228">
                  <c:v>48.662562566220487</c:v>
                </c:pt>
                <c:pt idx="229">
                  <c:v>110.02311939616163</c:v>
                </c:pt>
                <c:pt idx="230">
                  <c:v>46.523996756873316</c:v>
                </c:pt>
                <c:pt idx="231">
                  <c:v>66.938014471477004</c:v>
                </c:pt>
                <c:pt idx="232">
                  <c:v>38.531705091581642</c:v>
                </c:pt>
                <c:pt idx="233">
                  <c:v>30.379390102691303</c:v>
                </c:pt>
                <c:pt idx="234">
                  <c:v>73.452668006584133</c:v>
                </c:pt>
                <c:pt idx="235">
                  <c:v>61.520001410075139</c:v>
                </c:pt>
                <c:pt idx="236">
                  <c:v>90.410296381736572</c:v>
                </c:pt>
                <c:pt idx="237">
                  <c:v>90.58020762560804</c:v>
                </c:pt>
                <c:pt idx="238">
                  <c:v>109.22286824550622</c:v>
                </c:pt>
                <c:pt idx="239">
                  <c:v>79.150236406816845</c:v>
                </c:pt>
                <c:pt idx="240">
                  <c:v>102.92339074329027</c:v>
                </c:pt>
                <c:pt idx="241">
                  <c:v>90.755708047262317</c:v>
                </c:pt>
                <c:pt idx="242">
                  <c:v>116.19892239949976</c:v>
                </c:pt>
                <c:pt idx="243">
                  <c:v>70.470518319315318</c:v>
                </c:pt>
                <c:pt idx="244">
                  <c:v>81.732938437256394</c:v>
                </c:pt>
                <c:pt idx="245">
                  <c:v>112.43062212898752</c:v>
                </c:pt>
                <c:pt idx="246">
                  <c:v>107.08492678773797</c:v>
                </c:pt>
                <c:pt idx="247">
                  <c:v>134.4300846598571</c:v>
                </c:pt>
                <c:pt idx="248">
                  <c:v>114.72850282372983</c:v>
                </c:pt>
                <c:pt idx="249">
                  <c:v>125.02682631620564</c:v>
                </c:pt>
                <c:pt idx="250">
                  <c:v>137.79503088515321</c:v>
                </c:pt>
                <c:pt idx="251">
                  <c:v>172.83736120704876</c:v>
                </c:pt>
                <c:pt idx="252">
                  <c:v>165.84780848742977</c:v>
                </c:pt>
                <c:pt idx="253">
                  <c:v>282.23273824715289</c:v>
                </c:pt>
                <c:pt idx="254">
                  <c:v>220.07274313040585</c:v>
                </c:pt>
                <c:pt idx="255">
                  <c:v>254.00946180174384</c:v>
                </c:pt>
                <c:pt idx="256">
                  <c:v>227.20156816938558</c:v>
                </c:pt>
                <c:pt idx="257">
                  <c:v>232.0270198719258</c:v>
                </c:pt>
                <c:pt idx="258">
                  <c:v>228.86399147833453</c:v>
                </c:pt>
                <c:pt idx="259">
                  <c:v>252.90575481412282</c:v>
                </c:pt>
                <c:pt idx="260">
                  <c:v>249.66631810372644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6350"/>
          </c:spPr>
          <c:marker>
            <c:symbol val="none"/>
          </c:marker>
          <c:xVal>
            <c:numRef>
              <c:f>'HoltWinterNoTrendOp-EntireDS'!$B$31:$B$291</c:f>
              <c:numCache>
                <c:formatCode>m/d/yyyy</c:formatCode>
                <c:ptCount val="261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  <c:pt idx="209">
                  <c:v>42372</c:v>
                </c:pt>
                <c:pt idx="210">
                  <c:v>42379</c:v>
                </c:pt>
                <c:pt idx="211">
                  <c:v>42386</c:v>
                </c:pt>
                <c:pt idx="212">
                  <c:v>42393</c:v>
                </c:pt>
                <c:pt idx="213">
                  <c:v>42400</c:v>
                </c:pt>
                <c:pt idx="214">
                  <c:v>42407</c:v>
                </c:pt>
                <c:pt idx="215">
                  <c:v>42414</c:v>
                </c:pt>
                <c:pt idx="216">
                  <c:v>42421</c:v>
                </c:pt>
                <c:pt idx="217">
                  <c:v>42428</c:v>
                </c:pt>
                <c:pt idx="218">
                  <c:v>42435</c:v>
                </c:pt>
                <c:pt idx="219">
                  <c:v>42442</c:v>
                </c:pt>
                <c:pt idx="220">
                  <c:v>42449</c:v>
                </c:pt>
                <c:pt idx="221">
                  <c:v>42456</c:v>
                </c:pt>
                <c:pt idx="222">
                  <c:v>42463</c:v>
                </c:pt>
                <c:pt idx="223">
                  <c:v>42470</c:v>
                </c:pt>
                <c:pt idx="224">
                  <c:v>42477</c:v>
                </c:pt>
                <c:pt idx="225">
                  <c:v>42484</c:v>
                </c:pt>
                <c:pt idx="226">
                  <c:v>42491</c:v>
                </c:pt>
                <c:pt idx="227">
                  <c:v>42498</c:v>
                </c:pt>
                <c:pt idx="228">
                  <c:v>42505</c:v>
                </c:pt>
                <c:pt idx="229">
                  <c:v>42512</c:v>
                </c:pt>
                <c:pt idx="230">
                  <c:v>42519</c:v>
                </c:pt>
                <c:pt idx="231">
                  <c:v>42526</c:v>
                </c:pt>
                <c:pt idx="232">
                  <c:v>42533</c:v>
                </c:pt>
                <c:pt idx="233">
                  <c:v>42540</c:v>
                </c:pt>
                <c:pt idx="234">
                  <c:v>42547</c:v>
                </c:pt>
                <c:pt idx="235">
                  <c:v>42554</c:v>
                </c:pt>
                <c:pt idx="236">
                  <c:v>42561</c:v>
                </c:pt>
                <c:pt idx="237">
                  <c:v>42568</c:v>
                </c:pt>
                <c:pt idx="238">
                  <c:v>42575</c:v>
                </c:pt>
                <c:pt idx="239">
                  <c:v>42582</c:v>
                </c:pt>
                <c:pt idx="240">
                  <c:v>42589</c:v>
                </c:pt>
                <c:pt idx="241">
                  <c:v>42596</c:v>
                </c:pt>
                <c:pt idx="242">
                  <c:v>42603</c:v>
                </c:pt>
                <c:pt idx="243">
                  <c:v>42610</c:v>
                </c:pt>
                <c:pt idx="244">
                  <c:v>42617</c:v>
                </c:pt>
                <c:pt idx="245">
                  <c:v>42624</c:v>
                </c:pt>
                <c:pt idx="246">
                  <c:v>42631</c:v>
                </c:pt>
                <c:pt idx="247">
                  <c:v>42638</c:v>
                </c:pt>
                <c:pt idx="248">
                  <c:v>42645</c:v>
                </c:pt>
                <c:pt idx="249">
                  <c:v>42652</c:v>
                </c:pt>
                <c:pt idx="250">
                  <c:v>42659</c:v>
                </c:pt>
                <c:pt idx="251">
                  <c:v>42666</c:v>
                </c:pt>
                <c:pt idx="252">
                  <c:v>42673</c:v>
                </c:pt>
                <c:pt idx="253">
                  <c:v>42680</c:v>
                </c:pt>
                <c:pt idx="254">
                  <c:v>42687</c:v>
                </c:pt>
                <c:pt idx="255">
                  <c:v>42694</c:v>
                </c:pt>
                <c:pt idx="256">
                  <c:v>42701</c:v>
                </c:pt>
                <c:pt idx="257">
                  <c:v>42708</c:v>
                </c:pt>
                <c:pt idx="258">
                  <c:v>42715</c:v>
                </c:pt>
                <c:pt idx="259">
                  <c:v>42722</c:v>
                </c:pt>
                <c:pt idx="260">
                  <c:v>42729</c:v>
                </c:pt>
              </c:numCache>
            </c:numRef>
          </c:xVal>
          <c:yVal>
            <c:numRef>
              <c:f>'HoltWinterNoTrendOp-EntireDS'!$C$31:$C$291</c:f>
              <c:numCache>
                <c:formatCode>General</c:formatCode>
                <c:ptCount val="261"/>
                <c:pt idx="0">
                  <c:v>234.23</c:v>
                </c:pt>
                <c:pt idx="1">
                  <c:v>190.54</c:v>
                </c:pt>
                <c:pt idx="2">
                  <c:v>235.91</c:v>
                </c:pt>
                <c:pt idx="3">
                  <c:v>245.49</c:v>
                </c:pt>
                <c:pt idx="4">
                  <c:v>262.64</c:v>
                </c:pt>
                <c:pt idx="5">
                  <c:v>265.57</c:v>
                </c:pt>
                <c:pt idx="6">
                  <c:v>255.32</c:v>
                </c:pt>
                <c:pt idx="7">
                  <c:v>207.95</c:v>
                </c:pt>
                <c:pt idx="8">
                  <c:v>231.67</c:v>
                </c:pt>
                <c:pt idx="9">
                  <c:v>229.34</c:v>
                </c:pt>
                <c:pt idx="10">
                  <c:v>205.63</c:v>
                </c:pt>
                <c:pt idx="11">
                  <c:v>793.1</c:v>
                </c:pt>
                <c:pt idx="12">
                  <c:v>249.75</c:v>
                </c:pt>
                <c:pt idx="13">
                  <c:v>183.7</c:v>
                </c:pt>
                <c:pt idx="14">
                  <c:v>154.55000000000001</c:v>
                </c:pt>
                <c:pt idx="15">
                  <c:v>188.7</c:v>
                </c:pt>
                <c:pt idx="16">
                  <c:v>176.96</c:v>
                </c:pt>
                <c:pt idx="17">
                  <c:v>222.3</c:v>
                </c:pt>
                <c:pt idx="18">
                  <c:v>97.3</c:v>
                </c:pt>
                <c:pt idx="19">
                  <c:v>105.49</c:v>
                </c:pt>
                <c:pt idx="20">
                  <c:v>120.33</c:v>
                </c:pt>
                <c:pt idx="21">
                  <c:v>234.23</c:v>
                </c:pt>
                <c:pt idx="22">
                  <c:v>82.56</c:v>
                </c:pt>
                <c:pt idx="23">
                  <c:v>73.62</c:v>
                </c:pt>
                <c:pt idx="24">
                  <c:v>70.239999999999995</c:v>
                </c:pt>
                <c:pt idx="25">
                  <c:v>63.41</c:v>
                </c:pt>
                <c:pt idx="26">
                  <c:v>189.48</c:v>
                </c:pt>
                <c:pt idx="27">
                  <c:v>49.48</c:v>
                </c:pt>
                <c:pt idx="28">
                  <c:v>57.71</c:v>
                </c:pt>
                <c:pt idx="29">
                  <c:v>51.83</c:v>
                </c:pt>
                <c:pt idx="30">
                  <c:v>140.87</c:v>
                </c:pt>
                <c:pt idx="31">
                  <c:v>74.28</c:v>
                </c:pt>
                <c:pt idx="32">
                  <c:v>89.61</c:v>
                </c:pt>
                <c:pt idx="33">
                  <c:v>37.880000000000003</c:v>
                </c:pt>
                <c:pt idx="34">
                  <c:v>156.52000000000001</c:v>
                </c:pt>
                <c:pt idx="35">
                  <c:v>55.81</c:v>
                </c:pt>
                <c:pt idx="36">
                  <c:v>70.650000000000006</c:v>
                </c:pt>
                <c:pt idx="37">
                  <c:v>138.28</c:v>
                </c:pt>
                <c:pt idx="38">
                  <c:v>122.63</c:v>
                </c:pt>
                <c:pt idx="39">
                  <c:v>179.64</c:v>
                </c:pt>
                <c:pt idx="40">
                  <c:v>134.51</c:v>
                </c:pt>
                <c:pt idx="41">
                  <c:v>141.63</c:v>
                </c:pt>
                <c:pt idx="42">
                  <c:v>155.55000000000001</c:v>
                </c:pt>
                <c:pt idx="43">
                  <c:v>166.08</c:v>
                </c:pt>
                <c:pt idx="44">
                  <c:v>160.13</c:v>
                </c:pt>
                <c:pt idx="45">
                  <c:v>321.22000000000003</c:v>
                </c:pt>
                <c:pt idx="46">
                  <c:v>199.4</c:v>
                </c:pt>
                <c:pt idx="47">
                  <c:v>229.54</c:v>
                </c:pt>
                <c:pt idx="48">
                  <c:v>224.82</c:v>
                </c:pt>
                <c:pt idx="49">
                  <c:v>187.75</c:v>
                </c:pt>
                <c:pt idx="50">
                  <c:v>225.06</c:v>
                </c:pt>
                <c:pt idx="51">
                  <c:v>230.97</c:v>
                </c:pt>
                <c:pt idx="52">
                  <c:v>248.87</c:v>
                </c:pt>
                <c:pt idx="53">
                  <c:v>285.06</c:v>
                </c:pt>
                <c:pt idx="54">
                  <c:v>285.79000000000002</c:v>
                </c:pt>
                <c:pt idx="55">
                  <c:v>230.51</c:v>
                </c:pt>
                <c:pt idx="56">
                  <c:v>221.38</c:v>
                </c:pt>
                <c:pt idx="57">
                  <c:v>170.84</c:v>
                </c:pt>
                <c:pt idx="58">
                  <c:v>261.16000000000003</c:v>
                </c:pt>
                <c:pt idx="59">
                  <c:v>192.84</c:v>
                </c:pt>
                <c:pt idx="60">
                  <c:v>191.19</c:v>
                </c:pt>
                <c:pt idx="61">
                  <c:v>234.53</c:v>
                </c:pt>
                <c:pt idx="62">
                  <c:v>152.93</c:v>
                </c:pt>
                <c:pt idx="63">
                  <c:v>128.19</c:v>
                </c:pt>
                <c:pt idx="64">
                  <c:v>130.85</c:v>
                </c:pt>
                <c:pt idx="65">
                  <c:v>107.49</c:v>
                </c:pt>
                <c:pt idx="66">
                  <c:v>251.87</c:v>
                </c:pt>
                <c:pt idx="67">
                  <c:v>138.16999999999999</c:v>
                </c:pt>
                <c:pt idx="68">
                  <c:v>153.06</c:v>
                </c:pt>
                <c:pt idx="69">
                  <c:v>132.47999999999999</c:v>
                </c:pt>
                <c:pt idx="70">
                  <c:v>135.33000000000001</c:v>
                </c:pt>
                <c:pt idx="71">
                  <c:v>170.08</c:v>
                </c:pt>
                <c:pt idx="72">
                  <c:v>103.1</c:v>
                </c:pt>
                <c:pt idx="73">
                  <c:v>146.09</c:v>
                </c:pt>
                <c:pt idx="74">
                  <c:v>74.63</c:v>
                </c:pt>
                <c:pt idx="75">
                  <c:v>169.68</c:v>
                </c:pt>
                <c:pt idx="76">
                  <c:v>84.19</c:v>
                </c:pt>
                <c:pt idx="77">
                  <c:v>68.11</c:v>
                </c:pt>
                <c:pt idx="78">
                  <c:v>86.11</c:v>
                </c:pt>
                <c:pt idx="79">
                  <c:v>101.12</c:v>
                </c:pt>
                <c:pt idx="80">
                  <c:v>105.74</c:v>
                </c:pt>
                <c:pt idx="81">
                  <c:v>75.25</c:v>
                </c:pt>
                <c:pt idx="82">
                  <c:v>79.23</c:v>
                </c:pt>
                <c:pt idx="83">
                  <c:v>83.04</c:v>
                </c:pt>
                <c:pt idx="84">
                  <c:v>85.8</c:v>
                </c:pt>
                <c:pt idx="85">
                  <c:v>102.39</c:v>
                </c:pt>
                <c:pt idx="86">
                  <c:v>81.52</c:v>
                </c:pt>
                <c:pt idx="87">
                  <c:v>71.959999999999994</c:v>
                </c:pt>
                <c:pt idx="88">
                  <c:v>85.72</c:v>
                </c:pt>
                <c:pt idx="89">
                  <c:v>63.1</c:v>
                </c:pt>
                <c:pt idx="90">
                  <c:v>51.51</c:v>
                </c:pt>
                <c:pt idx="91">
                  <c:v>74.91</c:v>
                </c:pt>
                <c:pt idx="92">
                  <c:v>85.28</c:v>
                </c:pt>
                <c:pt idx="93">
                  <c:v>103.75</c:v>
                </c:pt>
                <c:pt idx="94">
                  <c:v>109.07</c:v>
                </c:pt>
                <c:pt idx="95">
                  <c:v>179.54</c:v>
                </c:pt>
                <c:pt idx="96">
                  <c:v>173.73</c:v>
                </c:pt>
                <c:pt idx="97">
                  <c:v>187.87</c:v>
                </c:pt>
                <c:pt idx="98">
                  <c:v>176.05</c:v>
                </c:pt>
                <c:pt idx="99">
                  <c:v>160.94</c:v>
                </c:pt>
                <c:pt idx="100">
                  <c:v>144.58000000000001</c:v>
                </c:pt>
                <c:pt idx="101">
                  <c:v>180.1</c:v>
                </c:pt>
                <c:pt idx="102">
                  <c:v>203.26</c:v>
                </c:pt>
                <c:pt idx="103">
                  <c:v>197.3</c:v>
                </c:pt>
                <c:pt idx="104">
                  <c:v>184.29</c:v>
                </c:pt>
                <c:pt idx="105">
                  <c:v>183.83</c:v>
                </c:pt>
                <c:pt idx="106">
                  <c:v>165.61</c:v>
                </c:pt>
                <c:pt idx="107">
                  <c:v>173.1</c:v>
                </c:pt>
                <c:pt idx="108">
                  <c:v>179.27</c:v>
                </c:pt>
                <c:pt idx="109">
                  <c:v>197.61</c:v>
                </c:pt>
                <c:pt idx="110">
                  <c:v>161.77000000000001</c:v>
                </c:pt>
                <c:pt idx="111">
                  <c:v>209.14</c:v>
                </c:pt>
                <c:pt idx="112">
                  <c:v>209.78</c:v>
                </c:pt>
                <c:pt idx="113">
                  <c:v>153.49</c:v>
                </c:pt>
                <c:pt idx="114">
                  <c:v>205.32</c:v>
                </c:pt>
                <c:pt idx="115">
                  <c:v>169.15</c:v>
                </c:pt>
                <c:pt idx="116">
                  <c:v>149.83000000000001</c:v>
                </c:pt>
                <c:pt idx="117">
                  <c:v>180.78</c:v>
                </c:pt>
                <c:pt idx="118">
                  <c:v>200.99</c:v>
                </c:pt>
                <c:pt idx="119">
                  <c:v>144.36000000000001</c:v>
                </c:pt>
                <c:pt idx="120">
                  <c:v>175.15</c:v>
                </c:pt>
                <c:pt idx="121">
                  <c:v>177.67</c:v>
                </c:pt>
                <c:pt idx="122">
                  <c:v>87.71</c:v>
                </c:pt>
                <c:pt idx="123">
                  <c:v>94.53</c:v>
                </c:pt>
                <c:pt idx="124">
                  <c:v>103.8</c:v>
                </c:pt>
                <c:pt idx="125">
                  <c:v>102.39</c:v>
                </c:pt>
                <c:pt idx="126">
                  <c:v>102.16</c:v>
                </c:pt>
                <c:pt idx="127">
                  <c:v>100.96</c:v>
                </c:pt>
                <c:pt idx="128">
                  <c:v>103.92</c:v>
                </c:pt>
                <c:pt idx="129">
                  <c:v>102.2</c:v>
                </c:pt>
                <c:pt idx="130">
                  <c:v>100.31</c:v>
                </c:pt>
                <c:pt idx="131">
                  <c:v>67.959999999999994</c:v>
                </c:pt>
                <c:pt idx="132">
                  <c:v>38.65</c:v>
                </c:pt>
                <c:pt idx="133">
                  <c:v>97.99</c:v>
                </c:pt>
                <c:pt idx="134">
                  <c:v>95.92</c:v>
                </c:pt>
                <c:pt idx="135">
                  <c:v>80.19</c:v>
                </c:pt>
                <c:pt idx="136">
                  <c:v>89.73</c:v>
                </c:pt>
                <c:pt idx="137">
                  <c:v>109.08</c:v>
                </c:pt>
                <c:pt idx="138">
                  <c:v>97.13</c:v>
                </c:pt>
                <c:pt idx="139">
                  <c:v>86.33</c:v>
                </c:pt>
                <c:pt idx="140">
                  <c:v>91.52</c:v>
                </c:pt>
                <c:pt idx="141">
                  <c:v>142.54</c:v>
                </c:pt>
                <c:pt idx="142">
                  <c:v>162.59</c:v>
                </c:pt>
                <c:pt idx="143">
                  <c:v>169.71</c:v>
                </c:pt>
                <c:pt idx="144">
                  <c:v>163.38999999999999</c:v>
                </c:pt>
                <c:pt idx="145">
                  <c:v>184.73</c:v>
                </c:pt>
                <c:pt idx="146">
                  <c:v>171.95</c:v>
                </c:pt>
                <c:pt idx="147">
                  <c:v>167.46</c:v>
                </c:pt>
                <c:pt idx="148">
                  <c:v>182.5</c:v>
                </c:pt>
                <c:pt idx="149">
                  <c:v>190.1</c:v>
                </c:pt>
                <c:pt idx="150">
                  <c:v>183.84</c:v>
                </c:pt>
                <c:pt idx="151">
                  <c:v>224.11</c:v>
                </c:pt>
                <c:pt idx="152">
                  <c:v>182.87</c:v>
                </c:pt>
                <c:pt idx="153">
                  <c:v>205.55</c:v>
                </c:pt>
                <c:pt idx="154">
                  <c:v>118.61</c:v>
                </c:pt>
                <c:pt idx="155">
                  <c:v>163.63999999999999</c:v>
                </c:pt>
                <c:pt idx="156">
                  <c:v>139.43</c:v>
                </c:pt>
                <c:pt idx="157">
                  <c:v>125.62</c:v>
                </c:pt>
                <c:pt idx="158">
                  <c:v>144.13999999999999</c:v>
                </c:pt>
                <c:pt idx="159">
                  <c:v>133.85</c:v>
                </c:pt>
                <c:pt idx="160">
                  <c:v>123.43</c:v>
                </c:pt>
                <c:pt idx="161">
                  <c:v>144.27000000000001</c:v>
                </c:pt>
                <c:pt idx="162">
                  <c:v>126.39</c:v>
                </c:pt>
                <c:pt idx="163">
                  <c:v>133.07</c:v>
                </c:pt>
                <c:pt idx="164">
                  <c:v>138.25</c:v>
                </c:pt>
                <c:pt idx="165">
                  <c:v>203.26</c:v>
                </c:pt>
                <c:pt idx="166">
                  <c:v>133.47</c:v>
                </c:pt>
                <c:pt idx="167">
                  <c:v>125.21</c:v>
                </c:pt>
                <c:pt idx="168">
                  <c:v>123.16</c:v>
                </c:pt>
                <c:pt idx="169">
                  <c:v>117</c:v>
                </c:pt>
                <c:pt idx="170">
                  <c:v>163.03</c:v>
                </c:pt>
                <c:pt idx="171">
                  <c:v>98.84</c:v>
                </c:pt>
                <c:pt idx="172">
                  <c:v>148.99</c:v>
                </c:pt>
                <c:pt idx="173">
                  <c:v>128.78</c:v>
                </c:pt>
                <c:pt idx="174">
                  <c:v>98.29</c:v>
                </c:pt>
                <c:pt idx="175">
                  <c:v>97.5</c:v>
                </c:pt>
                <c:pt idx="176">
                  <c:v>77.33</c:v>
                </c:pt>
                <c:pt idx="177">
                  <c:v>74.61</c:v>
                </c:pt>
                <c:pt idx="178">
                  <c:v>84.81</c:v>
                </c:pt>
                <c:pt idx="179">
                  <c:v>59.05</c:v>
                </c:pt>
                <c:pt idx="180">
                  <c:v>67.040000000000006</c:v>
                </c:pt>
                <c:pt idx="181">
                  <c:v>67.25</c:v>
                </c:pt>
                <c:pt idx="182">
                  <c:v>61.4</c:v>
                </c:pt>
                <c:pt idx="183">
                  <c:v>64.94</c:v>
                </c:pt>
                <c:pt idx="184">
                  <c:v>64.12</c:v>
                </c:pt>
                <c:pt idx="185">
                  <c:v>67.7</c:v>
                </c:pt>
                <c:pt idx="186">
                  <c:v>66.58</c:v>
                </c:pt>
                <c:pt idx="187">
                  <c:v>66.31</c:v>
                </c:pt>
                <c:pt idx="188">
                  <c:v>67.69</c:v>
                </c:pt>
                <c:pt idx="189">
                  <c:v>61.47</c:v>
                </c:pt>
                <c:pt idx="190">
                  <c:v>68.19</c:v>
                </c:pt>
                <c:pt idx="191">
                  <c:v>65.099999999999994</c:v>
                </c:pt>
                <c:pt idx="192">
                  <c:v>65.040000000000006</c:v>
                </c:pt>
                <c:pt idx="193">
                  <c:v>62.91</c:v>
                </c:pt>
                <c:pt idx="194">
                  <c:v>65.12</c:v>
                </c:pt>
                <c:pt idx="195">
                  <c:v>92</c:v>
                </c:pt>
                <c:pt idx="196">
                  <c:v>97.11</c:v>
                </c:pt>
                <c:pt idx="197">
                  <c:v>101.46</c:v>
                </c:pt>
                <c:pt idx="198">
                  <c:v>125.28</c:v>
                </c:pt>
                <c:pt idx="199">
                  <c:v>143.38</c:v>
                </c:pt>
                <c:pt idx="200">
                  <c:v>84.04</c:v>
                </c:pt>
                <c:pt idx="201">
                  <c:v>183.72</c:v>
                </c:pt>
                <c:pt idx="202">
                  <c:v>144.94999999999999</c:v>
                </c:pt>
                <c:pt idx="203">
                  <c:v>177.52</c:v>
                </c:pt>
                <c:pt idx="204">
                  <c:v>168.94</c:v>
                </c:pt>
                <c:pt idx="205">
                  <c:v>145.16</c:v>
                </c:pt>
                <c:pt idx="206">
                  <c:v>173.12</c:v>
                </c:pt>
                <c:pt idx="207">
                  <c:v>213.98</c:v>
                </c:pt>
                <c:pt idx="208">
                  <c:v>195.58</c:v>
                </c:pt>
                <c:pt idx="209">
                  <c:v>238.5</c:v>
                </c:pt>
                <c:pt idx="210">
                  <c:v>198.98</c:v>
                </c:pt>
                <c:pt idx="211">
                  <c:v>134.66999999999999</c:v>
                </c:pt>
                <c:pt idx="212">
                  <c:v>255.2</c:v>
                </c:pt>
                <c:pt idx="213">
                  <c:v>168.59</c:v>
                </c:pt>
                <c:pt idx="214">
                  <c:v>105.18</c:v>
                </c:pt>
                <c:pt idx="215">
                  <c:v>130.66999999999999</c:v>
                </c:pt>
                <c:pt idx="216">
                  <c:v>214.7</c:v>
                </c:pt>
                <c:pt idx="217">
                  <c:v>187.69</c:v>
                </c:pt>
                <c:pt idx="218">
                  <c:v>124.49</c:v>
                </c:pt>
                <c:pt idx="219">
                  <c:v>148.15</c:v>
                </c:pt>
                <c:pt idx="220">
                  <c:v>201.19</c:v>
                </c:pt>
                <c:pt idx="221">
                  <c:v>136.02000000000001</c:v>
                </c:pt>
                <c:pt idx="222">
                  <c:v>84.2</c:v>
                </c:pt>
                <c:pt idx="223">
                  <c:v>101.41</c:v>
                </c:pt>
                <c:pt idx="224">
                  <c:v>115.88</c:v>
                </c:pt>
                <c:pt idx="225">
                  <c:v>81.52</c:v>
                </c:pt>
                <c:pt idx="226">
                  <c:v>94.42</c:v>
                </c:pt>
                <c:pt idx="227">
                  <c:v>104.28</c:v>
                </c:pt>
                <c:pt idx="228">
                  <c:v>152.94</c:v>
                </c:pt>
                <c:pt idx="229">
                  <c:v>131.75</c:v>
                </c:pt>
                <c:pt idx="230">
                  <c:v>61.87</c:v>
                </c:pt>
                <c:pt idx="231">
                  <c:v>35.89</c:v>
                </c:pt>
                <c:pt idx="232">
                  <c:v>34.65</c:v>
                </c:pt>
                <c:pt idx="233">
                  <c:v>35.33</c:v>
                </c:pt>
                <c:pt idx="234">
                  <c:v>344.61</c:v>
                </c:pt>
                <c:pt idx="235">
                  <c:v>320.14</c:v>
                </c:pt>
                <c:pt idx="236">
                  <c:v>29.56</c:v>
                </c:pt>
                <c:pt idx="237">
                  <c:v>20.41</c:v>
                </c:pt>
                <c:pt idx="238">
                  <c:v>67.47</c:v>
                </c:pt>
                <c:pt idx="239">
                  <c:v>190.4</c:v>
                </c:pt>
                <c:pt idx="240">
                  <c:v>62.92</c:v>
                </c:pt>
                <c:pt idx="241">
                  <c:v>65.430000000000007</c:v>
                </c:pt>
                <c:pt idx="242">
                  <c:v>62.88</c:v>
                </c:pt>
                <c:pt idx="243">
                  <c:v>76.31</c:v>
                </c:pt>
                <c:pt idx="244">
                  <c:v>92.79</c:v>
                </c:pt>
                <c:pt idx="245">
                  <c:v>83.76</c:v>
                </c:pt>
                <c:pt idx="246">
                  <c:v>44.61</c:v>
                </c:pt>
                <c:pt idx="247">
                  <c:v>70.17</c:v>
                </c:pt>
                <c:pt idx="248">
                  <c:v>71.88</c:v>
                </c:pt>
                <c:pt idx="249">
                  <c:v>150.06</c:v>
                </c:pt>
                <c:pt idx="250">
                  <c:v>179.72</c:v>
                </c:pt>
                <c:pt idx="251">
                  <c:v>251.53</c:v>
                </c:pt>
                <c:pt idx="252">
                  <c:v>379.92</c:v>
                </c:pt>
                <c:pt idx="253">
                  <c:v>232.6</c:v>
                </c:pt>
                <c:pt idx="254">
                  <c:v>269.45</c:v>
                </c:pt>
                <c:pt idx="255">
                  <c:v>218.1</c:v>
                </c:pt>
                <c:pt idx="256">
                  <c:v>269.66000000000003</c:v>
                </c:pt>
                <c:pt idx="257">
                  <c:v>204.57</c:v>
                </c:pt>
                <c:pt idx="258">
                  <c:v>208.47</c:v>
                </c:pt>
                <c:pt idx="259">
                  <c:v>226.07</c:v>
                </c:pt>
                <c:pt idx="260">
                  <c:v>303.19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484592"/>
        <c:axId val="612482632"/>
      </c:scatterChart>
      <c:valAx>
        <c:axId val="612484592"/>
        <c:scaling>
          <c:orientation val="minMax"/>
          <c:min val="4090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612482632"/>
        <c:crosses val="autoZero"/>
        <c:crossBetween val="midCat"/>
      </c:valAx>
      <c:valAx>
        <c:axId val="612482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248459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'HoltWinterNoTrendOp-EntireDS'!$E$30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'HoltWinterNoTrendOp-EntireDS'!$B$31:$B$291</c:f>
              <c:numCache>
                <c:formatCode>m/d/yyyy</c:formatCode>
                <c:ptCount val="261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  <c:pt idx="209">
                  <c:v>42372</c:v>
                </c:pt>
                <c:pt idx="210">
                  <c:v>42379</c:v>
                </c:pt>
                <c:pt idx="211">
                  <c:v>42386</c:v>
                </c:pt>
                <c:pt idx="212">
                  <c:v>42393</c:v>
                </c:pt>
                <c:pt idx="213">
                  <c:v>42400</c:v>
                </c:pt>
                <c:pt idx="214">
                  <c:v>42407</c:v>
                </c:pt>
                <c:pt idx="215">
                  <c:v>42414</c:v>
                </c:pt>
                <c:pt idx="216">
                  <c:v>42421</c:v>
                </c:pt>
                <c:pt idx="217">
                  <c:v>42428</c:v>
                </c:pt>
                <c:pt idx="218">
                  <c:v>42435</c:v>
                </c:pt>
                <c:pt idx="219">
                  <c:v>42442</c:v>
                </c:pt>
                <c:pt idx="220">
                  <c:v>42449</c:v>
                </c:pt>
                <c:pt idx="221">
                  <c:v>42456</c:v>
                </c:pt>
                <c:pt idx="222">
                  <c:v>42463</c:v>
                </c:pt>
                <c:pt idx="223">
                  <c:v>42470</c:v>
                </c:pt>
                <c:pt idx="224">
                  <c:v>42477</c:v>
                </c:pt>
                <c:pt idx="225">
                  <c:v>42484</c:v>
                </c:pt>
                <c:pt idx="226">
                  <c:v>42491</c:v>
                </c:pt>
                <c:pt idx="227">
                  <c:v>42498</c:v>
                </c:pt>
                <c:pt idx="228">
                  <c:v>42505</c:v>
                </c:pt>
                <c:pt idx="229">
                  <c:v>42512</c:v>
                </c:pt>
                <c:pt idx="230">
                  <c:v>42519</c:v>
                </c:pt>
                <c:pt idx="231">
                  <c:v>42526</c:v>
                </c:pt>
                <c:pt idx="232">
                  <c:v>42533</c:v>
                </c:pt>
                <c:pt idx="233">
                  <c:v>42540</c:v>
                </c:pt>
                <c:pt idx="234">
                  <c:v>42547</c:v>
                </c:pt>
                <c:pt idx="235">
                  <c:v>42554</c:v>
                </c:pt>
                <c:pt idx="236">
                  <c:v>42561</c:v>
                </c:pt>
                <c:pt idx="237">
                  <c:v>42568</c:v>
                </c:pt>
                <c:pt idx="238">
                  <c:v>42575</c:v>
                </c:pt>
                <c:pt idx="239">
                  <c:v>42582</c:v>
                </c:pt>
                <c:pt idx="240">
                  <c:v>42589</c:v>
                </c:pt>
                <c:pt idx="241">
                  <c:v>42596</c:v>
                </c:pt>
                <c:pt idx="242">
                  <c:v>42603</c:v>
                </c:pt>
                <c:pt idx="243">
                  <c:v>42610</c:v>
                </c:pt>
                <c:pt idx="244">
                  <c:v>42617</c:v>
                </c:pt>
                <c:pt idx="245">
                  <c:v>42624</c:v>
                </c:pt>
                <c:pt idx="246">
                  <c:v>42631</c:v>
                </c:pt>
                <c:pt idx="247">
                  <c:v>42638</c:v>
                </c:pt>
                <c:pt idx="248">
                  <c:v>42645</c:v>
                </c:pt>
                <c:pt idx="249">
                  <c:v>42652</c:v>
                </c:pt>
                <c:pt idx="250">
                  <c:v>42659</c:v>
                </c:pt>
                <c:pt idx="251">
                  <c:v>42666</c:v>
                </c:pt>
                <c:pt idx="252">
                  <c:v>42673</c:v>
                </c:pt>
                <c:pt idx="253">
                  <c:v>42680</c:v>
                </c:pt>
                <c:pt idx="254">
                  <c:v>42687</c:v>
                </c:pt>
                <c:pt idx="255">
                  <c:v>42694</c:v>
                </c:pt>
                <c:pt idx="256">
                  <c:v>42701</c:v>
                </c:pt>
                <c:pt idx="257">
                  <c:v>42708</c:v>
                </c:pt>
                <c:pt idx="258">
                  <c:v>42715</c:v>
                </c:pt>
                <c:pt idx="259">
                  <c:v>42722</c:v>
                </c:pt>
                <c:pt idx="260">
                  <c:v>42729</c:v>
                </c:pt>
              </c:numCache>
            </c:numRef>
          </c:cat>
          <c:val>
            <c:numRef>
              <c:f>'HoltWinterNoTrendOp-EntireDS'!$E$31:$E$291</c:f>
              <c:numCache>
                <c:formatCode>General</c:formatCode>
                <c:ptCount val="261"/>
                <c:pt idx="0">
                  <c:v>40.656249999999972</c:v>
                </c:pt>
                <c:pt idx="1">
                  <c:v>-1.6230033837397571</c:v>
                </c:pt>
                <c:pt idx="2">
                  <c:v>29.462261141719836</c:v>
                </c:pt>
                <c:pt idx="3">
                  <c:v>50.290830032008415</c:v>
                </c:pt>
                <c:pt idx="4">
                  <c:v>59.59245913463883</c:v>
                </c:pt>
                <c:pt idx="5">
                  <c:v>57.252881151480722</c:v>
                </c:pt>
                <c:pt idx="6">
                  <c:v>31.174859449483733</c:v>
                </c:pt>
                <c:pt idx="7">
                  <c:v>-1.0674694688626403</c:v>
                </c:pt>
                <c:pt idx="8">
                  <c:v>14.078487681217524</c:v>
                </c:pt>
                <c:pt idx="9">
                  <c:v>-5.6594156006688365</c:v>
                </c:pt>
                <c:pt idx="10">
                  <c:v>9.9030871711902648</c:v>
                </c:pt>
                <c:pt idx="11">
                  <c:v>434.09085663144015</c:v>
                </c:pt>
                <c:pt idx="12">
                  <c:v>8.8096420963823334</c:v>
                </c:pt>
                <c:pt idx="13">
                  <c:v>-38.215061059258289</c:v>
                </c:pt>
                <c:pt idx="14">
                  <c:v>-119.00584096774747</c:v>
                </c:pt>
                <c:pt idx="15">
                  <c:v>-6.4560616403500717</c:v>
                </c:pt>
                <c:pt idx="16">
                  <c:v>-43.617896962046871</c:v>
                </c:pt>
                <c:pt idx="17">
                  <c:v>5.2979198527990548</c:v>
                </c:pt>
                <c:pt idx="18">
                  <c:v>-44.592261493685683</c:v>
                </c:pt>
                <c:pt idx="19">
                  <c:v>-45.790961357067758</c:v>
                </c:pt>
                <c:pt idx="20">
                  <c:v>-5.1775485314256144</c:v>
                </c:pt>
                <c:pt idx="21">
                  <c:v>61.671667552365278</c:v>
                </c:pt>
                <c:pt idx="22">
                  <c:v>-31.565558000251059</c:v>
                </c:pt>
                <c:pt idx="23">
                  <c:v>-54.803284388260636</c:v>
                </c:pt>
                <c:pt idx="24">
                  <c:v>-26.564536136929021</c:v>
                </c:pt>
                <c:pt idx="25">
                  <c:v>-22.239940269101879</c:v>
                </c:pt>
                <c:pt idx="26">
                  <c:v>64.17669456272634</c:v>
                </c:pt>
                <c:pt idx="27">
                  <c:v>-36.272781345034723</c:v>
                </c:pt>
                <c:pt idx="28">
                  <c:v>-17.831797497702958</c:v>
                </c:pt>
                <c:pt idx="29">
                  <c:v>-29.643579815278017</c:v>
                </c:pt>
                <c:pt idx="30">
                  <c:v>35.256275214239423</c:v>
                </c:pt>
                <c:pt idx="31">
                  <c:v>-11.391135925965216</c:v>
                </c:pt>
                <c:pt idx="32">
                  <c:v>-3.6159153577335843</c:v>
                </c:pt>
                <c:pt idx="33">
                  <c:v>-47.988199057196134</c:v>
                </c:pt>
                <c:pt idx="34">
                  <c:v>48.097890967907631</c:v>
                </c:pt>
                <c:pt idx="35">
                  <c:v>-20.191497872893393</c:v>
                </c:pt>
                <c:pt idx="36">
                  <c:v>-13.214055007187227</c:v>
                </c:pt>
                <c:pt idx="37">
                  <c:v>26.824820593607313</c:v>
                </c:pt>
                <c:pt idx="38">
                  <c:v>9.1732023023442082</c:v>
                </c:pt>
                <c:pt idx="39">
                  <c:v>29.21340390514618</c:v>
                </c:pt>
                <c:pt idx="40">
                  <c:v>-8.5506454126663982</c:v>
                </c:pt>
                <c:pt idx="41">
                  <c:v>-16.321543878700879</c:v>
                </c:pt>
                <c:pt idx="42">
                  <c:v>-9.6992613323330943</c:v>
                </c:pt>
                <c:pt idx="43">
                  <c:v>-27.448439915196332</c:v>
                </c:pt>
                <c:pt idx="44">
                  <c:v>-12.239108846699281</c:v>
                </c:pt>
                <c:pt idx="45">
                  <c:v>62.189831288886978</c:v>
                </c:pt>
                <c:pt idx="46">
                  <c:v>-12.044245103718453</c:v>
                </c:pt>
                <c:pt idx="47">
                  <c:v>-7.7661504171203433</c:v>
                </c:pt>
                <c:pt idx="48">
                  <c:v>10.7001508452108</c:v>
                </c:pt>
                <c:pt idx="49">
                  <c:v>-26.96092199326344</c:v>
                </c:pt>
                <c:pt idx="50">
                  <c:v>13.459372895121902</c:v>
                </c:pt>
                <c:pt idx="51">
                  <c:v>-9.2407900615784513</c:v>
                </c:pt>
                <c:pt idx="52">
                  <c:v>9.4143113508981173</c:v>
                </c:pt>
                <c:pt idx="53">
                  <c:v>51.345877300928294</c:v>
                </c:pt>
                <c:pt idx="54">
                  <c:v>30.62813884131873</c:v>
                </c:pt>
                <c:pt idx="55">
                  <c:v>-13.650096888026809</c:v>
                </c:pt>
                <c:pt idx="56">
                  <c:v>-22.188923970747737</c:v>
                </c:pt>
                <c:pt idx="57">
                  <c:v>-67.141202543414551</c:v>
                </c:pt>
                <c:pt idx="58">
                  <c:v>23.964991303305339</c:v>
                </c:pt>
                <c:pt idx="59">
                  <c:v>-28.128389751139821</c:v>
                </c:pt>
                <c:pt idx="60">
                  <c:v>-34.830273240727166</c:v>
                </c:pt>
                <c:pt idx="61">
                  <c:v>-2.3238953573361414</c:v>
                </c:pt>
                <c:pt idx="62">
                  <c:v>-45.162661053125674</c:v>
                </c:pt>
                <c:pt idx="63">
                  <c:v>-227.75844073649165</c:v>
                </c:pt>
                <c:pt idx="64">
                  <c:v>-17.364357182965961</c:v>
                </c:pt>
                <c:pt idx="65">
                  <c:v>-18.01941976041465</c:v>
                </c:pt>
                <c:pt idx="66">
                  <c:v>72.39869696496433</c:v>
                </c:pt>
                <c:pt idx="67">
                  <c:v>11.213780108456007</c:v>
                </c:pt>
                <c:pt idx="68">
                  <c:v>-1.4972191928136738</c:v>
                </c:pt>
                <c:pt idx="69">
                  <c:v>-24.304474341322333</c:v>
                </c:pt>
                <c:pt idx="70">
                  <c:v>57.802384976974338</c:v>
                </c:pt>
                <c:pt idx="71">
                  <c:v>69.588035158414812</c:v>
                </c:pt>
                <c:pt idx="72">
                  <c:v>12.898612701119674</c:v>
                </c:pt>
                <c:pt idx="73">
                  <c:v>6.1445052261840374</c:v>
                </c:pt>
                <c:pt idx="74">
                  <c:v>0.89463021449947178</c:v>
                </c:pt>
                <c:pt idx="75">
                  <c:v>77.444428541750852</c:v>
                </c:pt>
                <c:pt idx="76">
                  <c:v>5.9077457530033257</c:v>
                </c:pt>
                <c:pt idx="77">
                  <c:v>-3.3437060336536462</c:v>
                </c:pt>
                <c:pt idx="78">
                  <c:v>-27.885753291668053</c:v>
                </c:pt>
                <c:pt idx="79">
                  <c:v>39.329837556203756</c:v>
                </c:pt>
                <c:pt idx="80">
                  <c:v>44.051781076296336</c:v>
                </c:pt>
                <c:pt idx="81">
                  <c:v>-0.52556397349565032</c:v>
                </c:pt>
                <c:pt idx="82">
                  <c:v>-24.834925406506514</c:v>
                </c:pt>
                <c:pt idx="83">
                  <c:v>7.0941896080509963</c:v>
                </c:pt>
                <c:pt idx="84">
                  <c:v>-0.18676895983692532</c:v>
                </c:pt>
                <c:pt idx="85">
                  <c:v>23.502483364479431</c:v>
                </c:pt>
                <c:pt idx="86">
                  <c:v>-29.828680520089435</c:v>
                </c:pt>
                <c:pt idx="87">
                  <c:v>3.6697931553225516</c:v>
                </c:pt>
                <c:pt idx="88">
                  <c:v>6.3715543893824531</c:v>
                </c:pt>
                <c:pt idx="89">
                  <c:v>-46.614456187978014</c:v>
                </c:pt>
                <c:pt idx="90">
                  <c:v>-50.387458751679752</c:v>
                </c:pt>
                <c:pt idx="91">
                  <c:v>-56.14620323157132</c:v>
                </c:pt>
                <c:pt idx="92">
                  <c:v>-26.921601169420597</c:v>
                </c:pt>
                <c:pt idx="93">
                  <c:v>-20.87150888267243</c:v>
                </c:pt>
                <c:pt idx="94">
                  <c:v>-22.275053633950535</c:v>
                </c:pt>
                <c:pt idx="95">
                  <c:v>21.662281783166208</c:v>
                </c:pt>
                <c:pt idx="96">
                  <c:v>30.430584698154661</c:v>
                </c:pt>
                <c:pt idx="97">
                  <c:v>-48.079265243641657</c:v>
                </c:pt>
                <c:pt idx="98">
                  <c:v>2.6405276409921044</c:v>
                </c:pt>
                <c:pt idx="99">
                  <c:v>-40.298000984829883</c:v>
                </c:pt>
                <c:pt idx="100">
                  <c:v>-29.238605179689529</c:v>
                </c:pt>
                <c:pt idx="101">
                  <c:v>11.1541938421162</c:v>
                </c:pt>
                <c:pt idx="102">
                  <c:v>32.190282480940255</c:v>
                </c:pt>
                <c:pt idx="103">
                  <c:v>-4.7637730942861936</c:v>
                </c:pt>
                <c:pt idx="104">
                  <c:v>-17.695026106830596</c:v>
                </c:pt>
                <c:pt idx="105">
                  <c:v>-9.003410303944321</c:v>
                </c:pt>
                <c:pt idx="106">
                  <c:v>-40.575135213109235</c:v>
                </c:pt>
                <c:pt idx="107">
                  <c:v>-12.443496275219417</c:v>
                </c:pt>
                <c:pt idx="108">
                  <c:v>-5.8045730706472227</c:v>
                </c:pt>
                <c:pt idx="109">
                  <c:v>16.148957597116919</c:v>
                </c:pt>
                <c:pt idx="110">
                  <c:v>-30.355070855382678</c:v>
                </c:pt>
                <c:pt idx="111">
                  <c:v>40.676727703641575</c:v>
                </c:pt>
                <c:pt idx="112">
                  <c:v>27.168641712986442</c:v>
                </c:pt>
                <c:pt idx="113">
                  <c:v>-48.321956604737409</c:v>
                </c:pt>
                <c:pt idx="114">
                  <c:v>48.559728311585644</c:v>
                </c:pt>
                <c:pt idx="115">
                  <c:v>-157.08875458308884</c:v>
                </c:pt>
                <c:pt idx="116">
                  <c:v>21.021132732210873</c:v>
                </c:pt>
                <c:pt idx="117">
                  <c:v>69.587769269797747</c:v>
                </c:pt>
                <c:pt idx="118">
                  <c:v>23.816126162098215</c:v>
                </c:pt>
                <c:pt idx="119">
                  <c:v>26.415637408664651</c:v>
                </c:pt>
                <c:pt idx="120">
                  <c:v>27.644611955228953</c:v>
                </c:pt>
                <c:pt idx="121">
                  <c:v>24.173101727742647</c:v>
                </c:pt>
                <c:pt idx="122">
                  <c:v>6.6768753135246044</c:v>
                </c:pt>
                <c:pt idx="123">
                  <c:v>-2.7386758441552672</c:v>
                </c:pt>
                <c:pt idx="124">
                  <c:v>26.665703458658172</c:v>
                </c:pt>
                <c:pt idx="125">
                  <c:v>-26.284492484809718</c:v>
                </c:pt>
                <c:pt idx="126">
                  <c:v>44.020033758691568</c:v>
                </c:pt>
                <c:pt idx="127">
                  <c:v>18.261214435242223</c:v>
                </c:pt>
                <c:pt idx="128">
                  <c:v>43.340768027953359</c:v>
                </c:pt>
                <c:pt idx="129">
                  <c:v>43.525385020926294</c:v>
                </c:pt>
                <c:pt idx="130">
                  <c:v>-7.0144680438690727</c:v>
                </c:pt>
                <c:pt idx="131">
                  <c:v>9.775451050107776</c:v>
                </c:pt>
                <c:pt idx="132">
                  <c:v>-15.533600884217783</c:v>
                </c:pt>
                <c:pt idx="133">
                  <c:v>37.819331327644122</c:v>
                </c:pt>
                <c:pt idx="134">
                  <c:v>2.4817278349095346</c:v>
                </c:pt>
                <c:pt idx="135">
                  <c:v>11.10644889627315</c:v>
                </c:pt>
                <c:pt idx="136">
                  <c:v>10.10555014850091</c:v>
                </c:pt>
                <c:pt idx="137">
                  <c:v>35.084867464062668</c:v>
                </c:pt>
                <c:pt idx="138">
                  <c:v>-10.626507685911207</c:v>
                </c:pt>
                <c:pt idx="139">
                  <c:v>18.936878803604216</c:v>
                </c:pt>
                <c:pt idx="140">
                  <c:v>11.031758125790262</c:v>
                </c:pt>
                <c:pt idx="141">
                  <c:v>31.302121525152984</c:v>
                </c:pt>
                <c:pt idx="142">
                  <c:v>48.851471286365665</c:v>
                </c:pt>
                <c:pt idx="143">
                  <c:v>13.675809420208594</c:v>
                </c:pt>
                <c:pt idx="144">
                  <c:v>16.820353366460722</c:v>
                </c:pt>
                <c:pt idx="145">
                  <c:v>19.912026884492803</c:v>
                </c:pt>
                <c:pt idx="146">
                  <c:v>-4.9945676563651773</c:v>
                </c:pt>
                <c:pt idx="147">
                  <c:v>-38.503633365200415</c:v>
                </c:pt>
                <c:pt idx="148">
                  <c:v>-0.94411937467469897</c:v>
                </c:pt>
                <c:pt idx="149">
                  <c:v>-81.485213795914461</c:v>
                </c:pt>
                <c:pt idx="150">
                  <c:v>-20.999119374981802</c:v>
                </c:pt>
                <c:pt idx="151">
                  <c:v>-5.2322293606424068</c:v>
                </c:pt>
                <c:pt idx="152">
                  <c:v>-23.752667408783282</c:v>
                </c:pt>
                <c:pt idx="153">
                  <c:v>2.8937672400094243</c:v>
                </c:pt>
                <c:pt idx="154">
                  <c:v>-85.167623867248679</c:v>
                </c:pt>
                <c:pt idx="155">
                  <c:v>-55.402567865350676</c:v>
                </c:pt>
                <c:pt idx="156">
                  <c:v>-72.760200047124272</c:v>
                </c:pt>
                <c:pt idx="157">
                  <c:v>-70.153562678238757</c:v>
                </c:pt>
                <c:pt idx="158">
                  <c:v>-56.73502170006239</c:v>
                </c:pt>
                <c:pt idx="159">
                  <c:v>-44.364529067104201</c:v>
                </c:pt>
                <c:pt idx="160">
                  <c:v>-50.111187861223755</c:v>
                </c:pt>
                <c:pt idx="161">
                  <c:v>-19.878266772212015</c:v>
                </c:pt>
                <c:pt idx="162">
                  <c:v>-43.438091567534727</c:v>
                </c:pt>
                <c:pt idx="163">
                  <c:v>-11.675375706836377</c:v>
                </c:pt>
                <c:pt idx="164">
                  <c:v>-13.640046252361344</c:v>
                </c:pt>
                <c:pt idx="165">
                  <c:v>37.916011964033629</c:v>
                </c:pt>
                <c:pt idx="166">
                  <c:v>1.3109389924589721</c:v>
                </c:pt>
                <c:pt idx="167">
                  <c:v>-169.25074198563323</c:v>
                </c:pt>
                <c:pt idx="168">
                  <c:v>26.954062581497297</c:v>
                </c:pt>
                <c:pt idx="169">
                  <c:v>37.408877914123423</c:v>
                </c:pt>
                <c:pt idx="170">
                  <c:v>21.927779869517138</c:v>
                </c:pt>
                <c:pt idx="171">
                  <c:v>17.206245669652873</c:v>
                </c:pt>
                <c:pt idx="172">
                  <c:v>39.011255104626059</c:v>
                </c:pt>
                <c:pt idx="173">
                  <c:v>11.317509941250151</c:v>
                </c:pt>
                <c:pt idx="174">
                  <c:v>55.073788935954454</c:v>
                </c:pt>
                <c:pt idx="175">
                  <c:v>31.670854078661677</c:v>
                </c:pt>
                <c:pt idx="176">
                  <c:v>26.941259198807487</c:v>
                </c:pt>
                <c:pt idx="177">
                  <c:v>-27.12117029777437</c:v>
                </c:pt>
                <c:pt idx="178">
                  <c:v>53.413216948254984</c:v>
                </c:pt>
                <c:pt idx="179">
                  <c:v>1.9625349172052182</c:v>
                </c:pt>
                <c:pt idx="180">
                  <c:v>34.122856841299935</c:v>
                </c:pt>
                <c:pt idx="181">
                  <c:v>37.459260160552788</c:v>
                </c:pt>
                <c:pt idx="182">
                  <c:v>-16.012373740523664</c:v>
                </c:pt>
                <c:pt idx="183">
                  <c:v>37.7866700792149</c:v>
                </c:pt>
                <c:pt idx="184">
                  <c:v>37.36439095381229</c:v>
                </c:pt>
                <c:pt idx="185">
                  <c:v>27.705183888389186</c:v>
                </c:pt>
                <c:pt idx="186">
                  <c:v>-5.1845700216112647</c:v>
                </c:pt>
                <c:pt idx="187">
                  <c:v>19.878792536701724</c:v>
                </c:pt>
                <c:pt idx="188">
                  <c:v>9.5588168168882248</c:v>
                </c:pt>
                <c:pt idx="189">
                  <c:v>8.9301111840089504</c:v>
                </c:pt>
                <c:pt idx="190">
                  <c:v>-14.43998737091934</c:v>
                </c:pt>
                <c:pt idx="191">
                  <c:v>23.208370634757642</c:v>
                </c:pt>
                <c:pt idx="192">
                  <c:v>9.5216889046682383</c:v>
                </c:pt>
                <c:pt idx="193">
                  <c:v>-23.247362102472891</c:v>
                </c:pt>
                <c:pt idx="194">
                  <c:v>-16.380585658003127</c:v>
                </c:pt>
                <c:pt idx="195">
                  <c:v>-22.988636499323633</c:v>
                </c:pt>
                <c:pt idx="196">
                  <c:v>-3.5650760702051372</c:v>
                </c:pt>
                <c:pt idx="197">
                  <c:v>-14.773294099411572</c:v>
                </c:pt>
                <c:pt idx="198">
                  <c:v>1.6307611355559004</c:v>
                </c:pt>
                <c:pt idx="199">
                  <c:v>-10.01876095933568</c:v>
                </c:pt>
                <c:pt idx="200">
                  <c:v>-50.783501401761228</c:v>
                </c:pt>
                <c:pt idx="201">
                  <c:v>-32.27781787626202</c:v>
                </c:pt>
                <c:pt idx="202">
                  <c:v>-11.095931846632936</c:v>
                </c:pt>
                <c:pt idx="203">
                  <c:v>-4.4123070701939753</c:v>
                </c:pt>
                <c:pt idx="204">
                  <c:v>9.7004621097510721</c:v>
                </c:pt>
                <c:pt idx="205">
                  <c:v>-14.668022334190567</c:v>
                </c:pt>
                <c:pt idx="206">
                  <c:v>14.889555008517021</c:v>
                </c:pt>
                <c:pt idx="207">
                  <c:v>27.081967115204833</c:v>
                </c:pt>
                <c:pt idx="208">
                  <c:v>4.6709378461440849</c:v>
                </c:pt>
                <c:pt idx="209">
                  <c:v>53.726082014473207</c:v>
                </c:pt>
                <c:pt idx="210">
                  <c:v>-7.3853402104621466</c:v>
                </c:pt>
                <c:pt idx="211">
                  <c:v>-55.635007408601751</c:v>
                </c:pt>
                <c:pt idx="212">
                  <c:v>71.088606156582102</c:v>
                </c:pt>
                <c:pt idx="213">
                  <c:v>-22.337404861687588</c:v>
                </c:pt>
                <c:pt idx="214">
                  <c:v>-90.996809150641582</c:v>
                </c:pt>
                <c:pt idx="215">
                  <c:v>-34.256772729123469</c:v>
                </c:pt>
                <c:pt idx="216">
                  <c:v>45.632299170127112</c:v>
                </c:pt>
                <c:pt idx="217">
                  <c:v>-2.9212828505307868</c:v>
                </c:pt>
                <c:pt idx="218">
                  <c:v>-27.357980662799591</c:v>
                </c:pt>
                <c:pt idx="219">
                  <c:v>-161.44243734316612</c:v>
                </c:pt>
                <c:pt idx="220">
                  <c:v>87.948482564447332</c:v>
                </c:pt>
                <c:pt idx="221">
                  <c:v>31.257133540582743</c:v>
                </c:pt>
                <c:pt idx="222">
                  <c:v>-81.189530766913762</c:v>
                </c:pt>
                <c:pt idx="223">
                  <c:v>9.1866325485547549</c:v>
                </c:pt>
                <c:pt idx="224">
                  <c:v>-3.7211802993718806</c:v>
                </c:pt>
                <c:pt idx="225">
                  <c:v>-39.774625547758177</c:v>
                </c:pt>
                <c:pt idx="226">
                  <c:v>53.954549665122883</c:v>
                </c:pt>
                <c:pt idx="227">
                  <c:v>41.453625654881762</c:v>
                </c:pt>
                <c:pt idx="228">
                  <c:v>104.27743743377951</c:v>
                </c:pt>
                <c:pt idx="229">
                  <c:v>21.726880603838367</c:v>
                </c:pt>
                <c:pt idx="230">
                  <c:v>15.346003243126681</c:v>
                </c:pt>
                <c:pt idx="231">
                  <c:v>-31.048014471477003</c:v>
                </c:pt>
                <c:pt idx="232">
                  <c:v>-3.8817050915816438</c:v>
                </c:pt>
                <c:pt idx="233">
                  <c:v>4.9506098973086949</c:v>
                </c:pt>
                <c:pt idx="234">
                  <c:v>271.15733199341588</c:v>
                </c:pt>
                <c:pt idx="235">
                  <c:v>258.61999858992488</c:v>
                </c:pt>
                <c:pt idx="236">
                  <c:v>-60.85029638173657</c:v>
                </c:pt>
                <c:pt idx="237">
                  <c:v>-70.170207625608043</c:v>
                </c:pt>
                <c:pt idx="238">
                  <c:v>-41.752868245506221</c:v>
                </c:pt>
                <c:pt idx="239">
                  <c:v>111.24976359318316</c:v>
                </c:pt>
                <c:pt idx="240">
                  <c:v>-40.003390743290268</c:v>
                </c:pt>
                <c:pt idx="241">
                  <c:v>-25.32570804726231</c:v>
                </c:pt>
                <c:pt idx="242">
                  <c:v>-53.318922399499762</c:v>
                </c:pt>
                <c:pt idx="243">
                  <c:v>5.8394816806846848</c:v>
                </c:pt>
                <c:pt idx="244">
                  <c:v>11.057061562743613</c:v>
                </c:pt>
                <c:pt idx="245">
                  <c:v>-28.670622128987517</c:v>
                </c:pt>
                <c:pt idx="246">
                  <c:v>-62.474926787737971</c:v>
                </c:pt>
                <c:pt idx="247">
                  <c:v>-64.2600846598571</c:v>
                </c:pt>
                <c:pt idx="248">
                  <c:v>-42.848502823729831</c:v>
                </c:pt>
                <c:pt idx="249">
                  <c:v>25.033173683794359</c:v>
                </c:pt>
                <c:pt idx="250">
                  <c:v>41.924969114846789</c:v>
                </c:pt>
                <c:pt idx="251">
                  <c:v>78.692638792951243</c:v>
                </c:pt>
                <c:pt idx="252">
                  <c:v>214.07219151257024</c:v>
                </c:pt>
                <c:pt idx="253">
                  <c:v>-49.632738247152901</c:v>
                </c:pt>
                <c:pt idx="254">
                  <c:v>49.377256869594135</c:v>
                </c:pt>
                <c:pt idx="255">
                  <c:v>-35.909461801743845</c:v>
                </c:pt>
                <c:pt idx="256">
                  <c:v>42.458431830614444</c:v>
                </c:pt>
                <c:pt idx="257">
                  <c:v>-27.457019871925809</c:v>
                </c:pt>
                <c:pt idx="258">
                  <c:v>-20.393991478334527</c:v>
                </c:pt>
                <c:pt idx="259">
                  <c:v>-26.835754814122822</c:v>
                </c:pt>
                <c:pt idx="260">
                  <c:v>53.523681896273558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490080"/>
        <c:axId val="612484984"/>
      </c:lineChart>
      <c:dateAx>
        <c:axId val="612490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84984"/>
        <c:crosses val="autoZero"/>
        <c:auto val="1"/>
        <c:lblOffset val="100"/>
        <c:baseTimeUnit val="days"/>
      </c:dateAx>
      <c:valAx>
        <c:axId val="61248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9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Time Plot of Actual Vs Forecast (Training Data)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Forecast</c:v>
          </c:tx>
          <c:spPr>
            <a:ln w="25400"/>
          </c:spPr>
          <c:marker>
            <c:symbol val="none"/>
          </c:marker>
          <c:xVal>
            <c:numRef>
              <c:f>'HoltWinterNoTrendOp-EntireDS'!$B$31:$B$291</c:f>
              <c:numCache>
                <c:formatCode>m/d/yyyy</c:formatCode>
                <c:ptCount val="261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  <c:pt idx="209">
                  <c:v>42372</c:v>
                </c:pt>
                <c:pt idx="210">
                  <c:v>42379</c:v>
                </c:pt>
                <c:pt idx="211">
                  <c:v>42386</c:v>
                </c:pt>
                <c:pt idx="212">
                  <c:v>42393</c:v>
                </c:pt>
                <c:pt idx="213">
                  <c:v>42400</c:v>
                </c:pt>
                <c:pt idx="214">
                  <c:v>42407</c:v>
                </c:pt>
                <c:pt idx="215">
                  <c:v>42414</c:v>
                </c:pt>
                <c:pt idx="216">
                  <c:v>42421</c:v>
                </c:pt>
                <c:pt idx="217">
                  <c:v>42428</c:v>
                </c:pt>
                <c:pt idx="218">
                  <c:v>42435</c:v>
                </c:pt>
                <c:pt idx="219">
                  <c:v>42442</c:v>
                </c:pt>
                <c:pt idx="220">
                  <c:v>42449</c:v>
                </c:pt>
                <c:pt idx="221">
                  <c:v>42456</c:v>
                </c:pt>
                <c:pt idx="222">
                  <c:v>42463</c:v>
                </c:pt>
                <c:pt idx="223">
                  <c:v>42470</c:v>
                </c:pt>
                <c:pt idx="224">
                  <c:v>42477</c:v>
                </c:pt>
                <c:pt idx="225">
                  <c:v>42484</c:v>
                </c:pt>
                <c:pt idx="226">
                  <c:v>42491</c:v>
                </c:pt>
                <c:pt idx="227">
                  <c:v>42498</c:v>
                </c:pt>
                <c:pt idx="228">
                  <c:v>42505</c:v>
                </c:pt>
                <c:pt idx="229">
                  <c:v>42512</c:v>
                </c:pt>
                <c:pt idx="230">
                  <c:v>42519</c:v>
                </c:pt>
                <c:pt idx="231">
                  <c:v>42526</c:v>
                </c:pt>
                <c:pt idx="232">
                  <c:v>42533</c:v>
                </c:pt>
                <c:pt idx="233">
                  <c:v>42540</c:v>
                </c:pt>
                <c:pt idx="234">
                  <c:v>42547</c:v>
                </c:pt>
                <c:pt idx="235">
                  <c:v>42554</c:v>
                </c:pt>
                <c:pt idx="236">
                  <c:v>42561</c:v>
                </c:pt>
                <c:pt idx="237">
                  <c:v>42568</c:v>
                </c:pt>
                <c:pt idx="238">
                  <c:v>42575</c:v>
                </c:pt>
                <c:pt idx="239">
                  <c:v>42582</c:v>
                </c:pt>
                <c:pt idx="240">
                  <c:v>42589</c:v>
                </c:pt>
                <c:pt idx="241">
                  <c:v>42596</c:v>
                </c:pt>
                <c:pt idx="242">
                  <c:v>42603</c:v>
                </c:pt>
                <c:pt idx="243">
                  <c:v>42610</c:v>
                </c:pt>
                <c:pt idx="244">
                  <c:v>42617</c:v>
                </c:pt>
                <c:pt idx="245">
                  <c:v>42624</c:v>
                </c:pt>
                <c:pt idx="246">
                  <c:v>42631</c:v>
                </c:pt>
                <c:pt idx="247">
                  <c:v>42638</c:v>
                </c:pt>
                <c:pt idx="248">
                  <c:v>42645</c:v>
                </c:pt>
                <c:pt idx="249">
                  <c:v>42652</c:v>
                </c:pt>
                <c:pt idx="250">
                  <c:v>42659</c:v>
                </c:pt>
                <c:pt idx="251">
                  <c:v>42666</c:v>
                </c:pt>
                <c:pt idx="252">
                  <c:v>42673</c:v>
                </c:pt>
                <c:pt idx="253">
                  <c:v>42680</c:v>
                </c:pt>
                <c:pt idx="254">
                  <c:v>42687</c:v>
                </c:pt>
                <c:pt idx="255">
                  <c:v>42694</c:v>
                </c:pt>
                <c:pt idx="256">
                  <c:v>42701</c:v>
                </c:pt>
                <c:pt idx="257">
                  <c:v>42708</c:v>
                </c:pt>
                <c:pt idx="258">
                  <c:v>42715</c:v>
                </c:pt>
                <c:pt idx="259">
                  <c:v>42722</c:v>
                </c:pt>
                <c:pt idx="260">
                  <c:v>42729</c:v>
                </c:pt>
              </c:numCache>
            </c:numRef>
          </c:xVal>
          <c:yVal>
            <c:numRef>
              <c:f>'HoltWinterNoTrendOp-EntireDS'!$D$31:$D$291</c:f>
              <c:numCache>
                <c:formatCode>General</c:formatCode>
                <c:ptCount val="261"/>
                <c:pt idx="0">
                  <c:v>193.57375000000002</c:v>
                </c:pt>
                <c:pt idx="1">
                  <c:v>192.16300338373975</c:v>
                </c:pt>
                <c:pt idx="2">
                  <c:v>206.44773885828016</c:v>
                </c:pt>
                <c:pt idx="3">
                  <c:v>195.19916996799159</c:v>
                </c:pt>
                <c:pt idx="4">
                  <c:v>203.04754086536116</c:v>
                </c:pt>
                <c:pt idx="5">
                  <c:v>208.31711884851927</c:v>
                </c:pt>
                <c:pt idx="6">
                  <c:v>224.14514055051626</c:v>
                </c:pt>
                <c:pt idx="7">
                  <c:v>209.01746946886263</c:v>
                </c:pt>
                <c:pt idx="8">
                  <c:v>217.59151231878246</c:v>
                </c:pt>
                <c:pt idx="9">
                  <c:v>234.99941560066884</c:v>
                </c:pt>
                <c:pt idx="10">
                  <c:v>195.72691282880973</c:v>
                </c:pt>
                <c:pt idx="11">
                  <c:v>359.00914336855988</c:v>
                </c:pt>
                <c:pt idx="12">
                  <c:v>240.94035790361767</c:v>
                </c:pt>
                <c:pt idx="13">
                  <c:v>221.91506105925828</c:v>
                </c:pt>
                <c:pt idx="14">
                  <c:v>273.55584096774749</c:v>
                </c:pt>
                <c:pt idx="15">
                  <c:v>195.15606164035006</c:v>
                </c:pt>
                <c:pt idx="16">
                  <c:v>220.57789696204688</c:v>
                </c:pt>
                <c:pt idx="17">
                  <c:v>217.00208014720096</c:v>
                </c:pt>
                <c:pt idx="18">
                  <c:v>141.89226149368568</c:v>
                </c:pt>
                <c:pt idx="19">
                  <c:v>151.28096135706775</c:v>
                </c:pt>
                <c:pt idx="20">
                  <c:v>125.50754853142561</c:v>
                </c:pt>
                <c:pt idx="21">
                  <c:v>172.55833244763471</c:v>
                </c:pt>
                <c:pt idx="22">
                  <c:v>114.12555800025106</c:v>
                </c:pt>
                <c:pt idx="23">
                  <c:v>128.42328438826064</c:v>
                </c:pt>
                <c:pt idx="24">
                  <c:v>96.804536136929016</c:v>
                </c:pt>
                <c:pt idx="25">
                  <c:v>85.649940269101876</c:v>
                </c:pt>
                <c:pt idx="26">
                  <c:v>125.30330543727365</c:v>
                </c:pt>
                <c:pt idx="27">
                  <c:v>85.75278134503472</c:v>
                </c:pt>
                <c:pt idx="28">
                  <c:v>75.541797497702959</c:v>
                </c:pt>
                <c:pt idx="29">
                  <c:v>81.473579815278015</c:v>
                </c:pt>
                <c:pt idx="30">
                  <c:v>105.61372478576058</c:v>
                </c:pt>
                <c:pt idx="31">
                  <c:v>85.671135925965217</c:v>
                </c:pt>
                <c:pt idx="32">
                  <c:v>93.225915357733584</c:v>
                </c:pt>
                <c:pt idx="33">
                  <c:v>85.868199057196136</c:v>
                </c:pt>
                <c:pt idx="34">
                  <c:v>108.42210903209238</c:v>
                </c:pt>
                <c:pt idx="35">
                  <c:v>76.001497872893395</c:v>
                </c:pt>
                <c:pt idx="36">
                  <c:v>83.864055007187233</c:v>
                </c:pt>
                <c:pt idx="37">
                  <c:v>111.45517940639269</c:v>
                </c:pt>
                <c:pt idx="38">
                  <c:v>113.45679769765579</c:v>
                </c:pt>
                <c:pt idx="39">
                  <c:v>150.42659609485381</c:v>
                </c:pt>
                <c:pt idx="40">
                  <c:v>143.06064541266639</c:v>
                </c:pt>
                <c:pt idx="41">
                  <c:v>157.95154387870087</c:v>
                </c:pt>
                <c:pt idx="42">
                  <c:v>165.24926133233311</c:v>
                </c:pt>
                <c:pt idx="43">
                  <c:v>193.52843991519634</c:v>
                </c:pt>
                <c:pt idx="44">
                  <c:v>172.36910884669928</c:v>
                </c:pt>
                <c:pt idx="45">
                  <c:v>259.03016871111305</c:v>
                </c:pt>
                <c:pt idx="46">
                  <c:v>211.44424510371846</c:v>
                </c:pt>
                <c:pt idx="47">
                  <c:v>237.30615041712034</c:v>
                </c:pt>
                <c:pt idx="48">
                  <c:v>214.11984915478919</c:v>
                </c:pt>
                <c:pt idx="49">
                  <c:v>214.71092199326344</c:v>
                </c:pt>
                <c:pt idx="50">
                  <c:v>211.6006271048781</c:v>
                </c:pt>
                <c:pt idx="51">
                  <c:v>240.21079006157845</c:v>
                </c:pt>
                <c:pt idx="52">
                  <c:v>239.45568864910189</c:v>
                </c:pt>
                <c:pt idx="53">
                  <c:v>233.71412269907171</c:v>
                </c:pt>
                <c:pt idx="54">
                  <c:v>255.16186115868129</c:v>
                </c:pt>
                <c:pt idx="55">
                  <c:v>244.1600968880268</c:v>
                </c:pt>
                <c:pt idx="56">
                  <c:v>243.56892397074773</c:v>
                </c:pt>
                <c:pt idx="57">
                  <c:v>237.98120254341455</c:v>
                </c:pt>
                <c:pt idx="58">
                  <c:v>237.19500869669469</c:v>
                </c:pt>
                <c:pt idx="59">
                  <c:v>220.96838975113982</c:v>
                </c:pt>
                <c:pt idx="60">
                  <c:v>226.02027324072716</c:v>
                </c:pt>
                <c:pt idx="61">
                  <c:v>236.85389535733614</c:v>
                </c:pt>
                <c:pt idx="62">
                  <c:v>198.09266105312568</c:v>
                </c:pt>
                <c:pt idx="63">
                  <c:v>355.94844073649165</c:v>
                </c:pt>
                <c:pt idx="64">
                  <c:v>148.21435718296595</c:v>
                </c:pt>
                <c:pt idx="65">
                  <c:v>125.50941976041464</c:v>
                </c:pt>
                <c:pt idx="66">
                  <c:v>179.47130303503567</c:v>
                </c:pt>
                <c:pt idx="67">
                  <c:v>126.95621989154398</c:v>
                </c:pt>
                <c:pt idx="68">
                  <c:v>154.55721919281368</c:v>
                </c:pt>
                <c:pt idx="69">
                  <c:v>156.78447434132232</c:v>
                </c:pt>
                <c:pt idx="70">
                  <c:v>77.527615023025675</c:v>
                </c:pt>
                <c:pt idx="71">
                  <c:v>100.4919648415852</c:v>
                </c:pt>
                <c:pt idx="72">
                  <c:v>90.20138729888032</c:v>
                </c:pt>
                <c:pt idx="73">
                  <c:v>139.94549477381597</c:v>
                </c:pt>
                <c:pt idx="74">
                  <c:v>73.735369785500524</c:v>
                </c:pt>
                <c:pt idx="75">
                  <c:v>92.235571458249154</c:v>
                </c:pt>
                <c:pt idx="76">
                  <c:v>78.282254246996672</c:v>
                </c:pt>
                <c:pt idx="77">
                  <c:v>71.453706033653646</c:v>
                </c:pt>
                <c:pt idx="78">
                  <c:v>113.99575329166805</c:v>
                </c:pt>
                <c:pt idx="79">
                  <c:v>61.790162443796248</c:v>
                </c:pt>
                <c:pt idx="80">
                  <c:v>61.688218923703658</c:v>
                </c:pt>
                <c:pt idx="81">
                  <c:v>75.77556397349565</c:v>
                </c:pt>
                <c:pt idx="82">
                  <c:v>104.06492540650652</c:v>
                </c:pt>
                <c:pt idx="83">
                  <c:v>75.94581039194901</c:v>
                </c:pt>
                <c:pt idx="84">
                  <c:v>85.986768959836922</c:v>
                </c:pt>
                <c:pt idx="85">
                  <c:v>78.887516635520569</c:v>
                </c:pt>
                <c:pt idx="86">
                  <c:v>111.34868052008943</c:v>
                </c:pt>
                <c:pt idx="87">
                  <c:v>68.290206844677442</c:v>
                </c:pt>
                <c:pt idx="88">
                  <c:v>79.348445610617546</c:v>
                </c:pt>
                <c:pt idx="89">
                  <c:v>109.71445618797802</c:v>
                </c:pt>
                <c:pt idx="90">
                  <c:v>101.89745875167975</c:v>
                </c:pt>
                <c:pt idx="91">
                  <c:v>131.05620323157132</c:v>
                </c:pt>
                <c:pt idx="92">
                  <c:v>112.2016011694206</c:v>
                </c:pt>
                <c:pt idx="93">
                  <c:v>124.62150888267243</c:v>
                </c:pt>
                <c:pt idx="94">
                  <c:v>131.34505363395053</c:v>
                </c:pt>
                <c:pt idx="95">
                  <c:v>157.87771821683378</c:v>
                </c:pt>
                <c:pt idx="96">
                  <c:v>143.29941530184533</c:v>
                </c:pt>
                <c:pt idx="97">
                  <c:v>235.94926524364166</c:v>
                </c:pt>
                <c:pt idx="98">
                  <c:v>173.40947235900791</c:v>
                </c:pt>
                <c:pt idx="99">
                  <c:v>201.23800098482988</c:v>
                </c:pt>
                <c:pt idx="100">
                  <c:v>173.81860517968954</c:v>
                </c:pt>
                <c:pt idx="101">
                  <c:v>168.94580615788379</c:v>
                </c:pt>
                <c:pt idx="102">
                  <c:v>171.06971751905974</c:v>
                </c:pt>
                <c:pt idx="103">
                  <c:v>202.0637730942862</c:v>
                </c:pt>
                <c:pt idx="104">
                  <c:v>201.98502610683059</c:v>
                </c:pt>
                <c:pt idx="105">
                  <c:v>192.83341030394433</c:v>
                </c:pt>
                <c:pt idx="106">
                  <c:v>206.18513521310925</c:v>
                </c:pt>
                <c:pt idx="107">
                  <c:v>185.54349627521941</c:v>
                </c:pt>
                <c:pt idx="108">
                  <c:v>185.07457307064723</c:v>
                </c:pt>
                <c:pt idx="109">
                  <c:v>181.46104240288309</c:v>
                </c:pt>
                <c:pt idx="110">
                  <c:v>192.12507085538269</c:v>
                </c:pt>
                <c:pt idx="111">
                  <c:v>168.46327229635841</c:v>
                </c:pt>
                <c:pt idx="112">
                  <c:v>182.61135828701356</c:v>
                </c:pt>
                <c:pt idx="113">
                  <c:v>201.81195660473742</c:v>
                </c:pt>
                <c:pt idx="114">
                  <c:v>156.76027168841435</c:v>
                </c:pt>
                <c:pt idx="115">
                  <c:v>326.23875458308885</c:v>
                </c:pt>
                <c:pt idx="116">
                  <c:v>128.80886726778914</c:v>
                </c:pt>
                <c:pt idx="117">
                  <c:v>111.19223073020225</c:v>
                </c:pt>
                <c:pt idx="118">
                  <c:v>177.17387383790179</c:v>
                </c:pt>
                <c:pt idx="119">
                  <c:v>117.94436259133536</c:v>
                </c:pt>
                <c:pt idx="120">
                  <c:v>147.50538804477105</c:v>
                </c:pt>
                <c:pt idx="121">
                  <c:v>153.49689827225734</c:v>
                </c:pt>
                <c:pt idx="122">
                  <c:v>81.033124686475389</c:v>
                </c:pt>
                <c:pt idx="123">
                  <c:v>97.268675844155268</c:v>
                </c:pt>
                <c:pt idx="124">
                  <c:v>77.134296541341826</c:v>
                </c:pt>
                <c:pt idx="125">
                  <c:v>128.67449248480972</c:v>
                </c:pt>
                <c:pt idx="126">
                  <c:v>58.139966241308429</c:v>
                </c:pt>
                <c:pt idx="127">
                  <c:v>82.69878556475777</c:v>
                </c:pt>
                <c:pt idx="128">
                  <c:v>60.579231972046642</c:v>
                </c:pt>
                <c:pt idx="129">
                  <c:v>58.674614979073709</c:v>
                </c:pt>
                <c:pt idx="130">
                  <c:v>107.32446804386908</c:v>
                </c:pt>
                <c:pt idx="131">
                  <c:v>58.184548949892218</c:v>
                </c:pt>
                <c:pt idx="132">
                  <c:v>54.183600884217782</c:v>
                </c:pt>
                <c:pt idx="133">
                  <c:v>60.170668672355873</c:v>
                </c:pt>
                <c:pt idx="134">
                  <c:v>93.438272165090467</c:v>
                </c:pt>
                <c:pt idx="135">
                  <c:v>69.083551103726847</c:v>
                </c:pt>
                <c:pt idx="136">
                  <c:v>79.624449851499094</c:v>
                </c:pt>
                <c:pt idx="137">
                  <c:v>73.99513253593733</c:v>
                </c:pt>
                <c:pt idx="138">
                  <c:v>107.7565076859112</c:v>
                </c:pt>
                <c:pt idx="139">
                  <c:v>67.393121196395782</c:v>
                </c:pt>
                <c:pt idx="140">
                  <c:v>80.488241874209734</c:v>
                </c:pt>
                <c:pt idx="141">
                  <c:v>111.23787847484701</c:v>
                </c:pt>
                <c:pt idx="142">
                  <c:v>113.73852871363434</c:v>
                </c:pt>
                <c:pt idx="143">
                  <c:v>156.03419057979141</c:v>
                </c:pt>
                <c:pt idx="144">
                  <c:v>146.56964663353926</c:v>
                </c:pt>
                <c:pt idx="145">
                  <c:v>164.81797311550719</c:v>
                </c:pt>
                <c:pt idx="146">
                  <c:v>176.94456765636517</c:v>
                </c:pt>
                <c:pt idx="147">
                  <c:v>205.96363336520042</c:v>
                </c:pt>
                <c:pt idx="148">
                  <c:v>183.4441193746747</c:v>
                </c:pt>
                <c:pt idx="149">
                  <c:v>271.58521379591446</c:v>
                </c:pt>
                <c:pt idx="150">
                  <c:v>204.83911937498181</c:v>
                </c:pt>
                <c:pt idx="151">
                  <c:v>229.34222936064242</c:v>
                </c:pt>
                <c:pt idx="152">
                  <c:v>206.62266740878329</c:v>
                </c:pt>
                <c:pt idx="153">
                  <c:v>202.65623275999059</c:v>
                </c:pt>
                <c:pt idx="154">
                  <c:v>203.77762386724868</c:v>
                </c:pt>
                <c:pt idx="155">
                  <c:v>219.04256786535066</c:v>
                </c:pt>
                <c:pt idx="156">
                  <c:v>212.19020004712428</c:v>
                </c:pt>
                <c:pt idx="157">
                  <c:v>195.77356267823876</c:v>
                </c:pt>
                <c:pt idx="158">
                  <c:v>200.87502170006238</c:v>
                </c:pt>
                <c:pt idx="159">
                  <c:v>178.21452906710419</c:v>
                </c:pt>
                <c:pt idx="160">
                  <c:v>173.54118786122376</c:v>
                </c:pt>
                <c:pt idx="161">
                  <c:v>164.14826677221203</c:v>
                </c:pt>
                <c:pt idx="162">
                  <c:v>169.82809156753473</c:v>
                </c:pt>
                <c:pt idx="163">
                  <c:v>144.74537570683637</c:v>
                </c:pt>
                <c:pt idx="164">
                  <c:v>151.89004625236134</c:v>
                </c:pt>
                <c:pt idx="165">
                  <c:v>165.34398803596636</c:v>
                </c:pt>
                <c:pt idx="166">
                  <c:v>132.15906100754103</c:v>
                </c:pt>
                <c:pt idx="167">
                  <c:v>294.46074198563321</c:v>
                </c:pt>
                <c:pt idx="168">
                  <c:v>96.2059374185027</c:v>
                </c:pt>
                <c:pt idx="169">
                  <c:v>79.591122085876577</c:v>
                </c:pt>
                <c:pt idx="170">
                  <c:v>141.10222013048286</c:v>
                </c:pt>
                <c:pt idx="171">
                  <c:v>81.633754330347131</c:v>
                </c:pt>
                <c:pt idx="172">
                  <c:v>109.97874489537395</c:v>
                </c:pt>
                <c:pt idx="173">
                  <c:v>117.46249005874985</c:v>
                </c:pt>
                <c:pt idx="174">
                  <c:v>43.216211064045552</c:v>
                </c:pt>
                <c:pt idx="175">
                  <c:v>65.829145921338323</c:v>
                </c:pt>
                <c:pt idx="176">
                  <c:v>50.388740801192512</c:v>
                </c:pt>
                <c:pt idx="177">
                  <c:v>101.73117029777437</c:v>
                </c:pt>
                <c:pt idx="178">
                  <c:v>31.396783051745018</c:v>
                </c:pt>
                <c:pt idx="179">
                  <c:v>57.087465082794779</c:v>
                </c:pt>
                <c:pt idx="180">
                  <c:v>32.917143158700071</c:v>
                </c:pt>
                <c:pt idx="181">
                  <c:v>29.790739839447212</c:v>
                </c:pt>
                <c:pt idx="182">
                  <c:v>77.412373740523662</c:v>
                </c:pt>
                <c:pt idx="183">
                  <c:v>27.153329920785097</c:v>
                </c:pt>
                <c:pt idx="184">
                  <c:v>26.755609046187715</c:v>
                </c:pt>
                <c:pt idx="185">
                  <c:v>39.994816111610817</c:v>
                </c:pt>
                <c:pt idx="186">
                  <c:v>71.764570021611263</c:v>
                </c:pt>
                <c:pt idx="187">
                  <c:v>46.431207463298279</c:v>
                </c:pt>
                <c:pt idx="188">
                  <c:v>58.131183183111773</c:v>
                </c:pt>
                <c:pt idx="189">
                  <c:v>52.539888815991048</c:v>
                </c:pt>
                <c:pt idx="190">
                  <c:v>82.629987370919338</c:v>
                </c:pt>
                <c:pt idx="191">
                  <c:v>41.891629365242352</c:v>
                </c:pt>
                <c:pt idx="192">
                  <c:v>55.518311095331768</c:v>
                </c:pt>
                <c:pt idx="193">
                  <c:v>86.157362102472888</c:v>
                </c:pt>
                <c:pt idx="194">
                  <c:v>81.500585658003132</c:v>
                </c:pt>
                <c:pt idx="195">
                  <c:v>114.98863649932363</c:v>
                </c:pt>
                <c:pt idx="196">
                  <c:v>100.67507607020514</c:v>
                </c:pt>
                <c:pt idx="197">
                  <c:v>116.23329409941157</c:v>
                </c:pt>
                <c:pt idx="198">
                  <c:v>123.6492388644441</c:v>
                </c:pt>
                <c:pt idx="199">
                  <c:v>153.39876095933568</c:v>
                </c:pt>
                <c:pt idx="200">
                  <c:v>134.82350140176123</c:v>
                </c:pt>
                <c:pt idx="201">
                  <c:v>215.99781787626202</c:v>
                </c:pt>
                <c:pt idx="202">
                  <c:v>156.04593184663293</c:v>
                </c:pt>
                <c:pt idx="203">
                  <c:v>181.93230707019399</c:v>
                </c:pt>
                <c:pt idx="204">
                  <c:v>159.23953789024893</c:v>
                </c:pt>
                <c:pt idx="205">
                  <c:v>159.82802233419056</c:v>
                </c:pt>
                <c:pt idx="206">
                  <c:v>158.23044499148298</c:v>
                </c:pt>
                <c:pt idx="207">
                  <c:v>186.89803288479516</c:v>
                </c:pt>
                <c:pt idx="208">
                  <c:v>190.90906215385593</c:v>
                </c:pt>
                <c:pt idx="209">
                  <c:v>184.77391798552679</c:v>
                </c:pt>
                <c:pt idx="210">
                  <c:v>206.36534021046214</c:v>
                </c:pt>
                <c:pt idx="211">
                  <c:v>190.30500740860174</c:v>
                </c:pt>
                <c:pt idx="212">
                  <c:v>184.11139384341789</c:v>
                </c:pt>
                <c:pt idx="213">
                  <c:v>190.92740486168759</c:v>
                </c:pt>
                <c:pt idx="214">
                  <c:v>196.17680915064159</c:v>
                </c:pt>
                <c:pt idx="215">
                  <c:v>164.92677272912346</c:v>
                </c:pt>
                <c:pt idx="216">
                  <c:v>169.06770082987288</c:v>
                </c:pt>
                <c:pt idx="217">
                  <c:v>190.61128285053078</c:v>
                </c:pt>
                <c:pt idx="218">
                  <c:v>151.84798066279959</c:v>
                </c:pt>
                <c:pt idx="219">
                  <c:v>309.59243734316613</c:v>
                </c:pt>
                <c:pt idx="220">
                  <c:v>113.24151743555267</c:v>
                </c:pt>
                <c:pt idx="221">
                  <c:v>104.76286645941727</c:v>
                </c:pt>
                <c:pt idx="222">
                  <c:v>165.38953076691377</c:v>
                </c:pt>
                <c:pt idx="223">
                  <c:v>92.223367451445242</c:v>
                </c:pt>
                <c:pt idx="224">
                  <c:v>119.60118029937188</c:v>
                </c:pt>
                <c:pt idx="225">
                  <c:v>121.29462554775817</c:v>
                </c:pt>
                <c:pt idx="226">
                  <c:v>40.465450334877119</c:v>
                </c:pt>
                <c:pt idx="227">
                  <c:v>62.826374345118239</c:v>
                </c:pt>
                <c:pt idx="228">
                  <c:v>48.662562566220487</c:v>
                </c:pt>
                <c:pt idx="229">
                  <c:v>110.02311939616163</c:v>
                </c:pt>
                <c:pt idx="230">
                  <c:v>46.523996756873316</c:v>
                </c:pt>
                <c:pt idx="231">
                  <c:v>66.938014471477004</c:v>
                </c:pt>
                <c:pt idx="232">
                  <c:v>38.531705091581642</c:v>
                </c:pt>
                <c:pt idx="233">
                  <c:v>30.379390102691303</c:v>
                </c:pt>
                <c:pt idx="234">
                  <c:v>73.452668006584133</c:v>
                </c:pt>
                <c:pt idx="235">
                  <c:v>61.520001410075139</c:v>
                </c:pt>
                <c:pt idx="236">
                  <c:v>90.410296381736572</c:v>
                </c:pt>
                <c:pt idx="237">
                  <c:v>90.58020762560804</c:v>
                </c:pt>
                <c:pt idx="238">
                  <c:v>109.22286824550622</c:v>
                </c:pt>
                <c:pt idx="239">
                  <c:v>79.150236406816845</c:v>
                </c:pt>
                <c:pt idx="240">
                  <c:v>102.92339074329027</c:v>
                </c:pt>
                <c:pt idx="241">
                  <c:v>90.755708047262317</c:v>
                </c:pt>
                <c:pt idx="242">
                  <c:v>116.19892239949976</c:v>
                </c:pt>
                <c:pt idx="243">
                  <c:v>70.470518319315318</c:v>
                </c:pt>
                <c:pt idx="244">
                  <c:v>81.732938437256394</c:v>
                </c:pt>
                <c:pt idx="245">
                  <c:v>112.43062212898752</c:v>
                </c:pt>
                <c:pt idx="246">
                  <c:v>107.08492678773797</c:v>
                </c:pt>
                <c:pt idx="247">
                  <c:v>134.4300846598571</c:v>
                </c:pt>
                <c:pt idx="248">
                  <c:v>114.72850282372983</c:v>
                </c:pt>
                <c:pt idx="249">
                  <c:v>125.02682631620564</c:v>
                </c:pt>
                <c:pt idx="250">
                  <c:v>137.79503088515321</c:v>
                </c:pt>
                <c:pt idx="251">
                  <c:v>172.83736120704876</c:v>
                </c:pt>
                <c:pt idx="252">
                  <c:v>165.84780848742977</c:v>
                </c:pt>
                <c:pt idx="253">
                  <c:v>282.23273824715289</c:v>
                </c:pt>
                <c:pt idx="254">
                  <c:v>220.07274313040585</c:v>
                </c:pt>
                <c:pt idx="255">
                  <c:v>254.00946180174384</c:v>
                </c:pt>
                <c:pt idx="256">
                  <c:v>227.20156816938558</c:v>
                </c:pt>
                <c:pt idx="257">
                  <c:v>232.0270198719258</c:v>
                </c:pt>
                <c:pt idx="258">
                  <c:v>228.86399147833453</c:v>
                </c:pt>
                <c:pt idx="259">
                  <c:v>252.90575481412282</c:v>
                </c:pt>
                <c:pt idx="260">
                  <c:v>249.66631810372644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25400"/>
          </c:spPr>
          <c:marker>
            <c:symbol val="none"/>
          </c:marker>
          <c:xVal>
            <c:numRef>
              <c:f>'HoltWinterNoTrendOp-EntireDS'!$B$31:$B$291</c:f>
              <c:numCache>
                <c:formatCode>m/d/yyyy</c:formatCode>
                <c:ptCount val="261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  <c:pt idx="209">
                  <c:v>42372</c:v>
                </c:pt>
                <c:pt idx="210">
                  <c:v>42379</c:v>
                </c:pt>
                <c:pt idx="211">
                  <c:v>42386</c:v>
                </c:pt>
                <c:pt idx="212">
                  <c:v>42393</c:v>
                </c:pt>
                <c:pt idx="213">
                  <c:v>42400</c:v>
                </c:pt>
                <c:pt idx="214">
                  <c:v>42407</c:v>
                </c:pt>
                <c:pt idx="215">
                  <c:v>42414</c:v>
                </c:pt>
                <c:pt idx="216">
                  <c:v>42421</c:v>
                </c:pt>
                <c:pt idx="217">
                  <c:v>42428</c:v>
                </c:pt>
                <c:pt idx="218">
                  <c:v>42435</c:v>
                </c:pt>
                <c:pt idx="219">
                  <c:v>42442</c:v>
                </c:pt>
                <c:pt idx="220">
                  <c:v>42449</c:v>
                </c:pt>
                <c:pt idx="221">
                  <c:v>42456</c:v>
                </c:pt>
                <c:pt idx="222">
                  <c:v>42463</c:v>
                </c:pt>
                <c:pt idx="223">
                  <c:v>42470</c:v>
                </c:pt>
                <c:pt idx="224">
                  <c:v>42477</c:v>
                </c:pt>
                <c:pt idx="225">
                  <c:v>42484</c:v>
                </c:pt>
                <c:pt idx="226">
                  <c:v>42491</c:v>
                </c:pt>
                <c:pt idx="227">
                  <c:v>42498</c:v>
                </c:pt>
                <c:pt idx="228">
                  <c:v>42505</c:v>
                </c:pt>
                <c:pt idx="229">
                  <c:v>42512</c:v>
                </c:pt>
                <c:pt idx="230">
                  <c:v>42519</c:v>
                </c:pt>
                <c:pt idx="231">
                  <c:v>42526</c:v>
                </c:pt>
                <c:pt idx="232">
                  <c:v>42533</c:v>
                </c:pt>
                <c:pt idx="233">
                  <c:v>42540</c:v>
                </c:pt>
                <c:pt idx="234">
                  <c:v>42547</c:v>
                </c:pt>
                <c:pt idx="235">
                  <c:v>42554</c:v>
                </c:pt>
                <c:pt idx="236">
                  <c:v>42561</c:v>
                </c:pt>
                <c:pt idx="237">
                  <c:v>42568</c:v>
                </c:pt>
                <c:pt idx="238">
                  <c:v>42575</c:v>
                </c:pt>
                <c:pt idx="239">
                  <c:v>42582</c:v>
                </c:pt>
                <c:pt idx="240">
                  <c:v>42589</c:v>
                </c:pt>
                <c:pt idx="241">
                  <c:v>42596</c:v>
                </c:pt>
                <c:pt idx="242">
                  <c:v>42603</c:v>
                </c:pt>
                <c:pt idx="243">
                  <c:v>42610</c:v>
                </c:pt>
                <c:pt idx="244">
                  <c:v>42617</c:v>
                </c:pt>
                <c:pt idx="245">
                  <c:v>42624</c:v>
                </c:pt>
                <c:pt idx="246">
                  <c:v>42631</c:v>
                </c:pt>
                <c:pt idx="247">
                  <c:v>42638</c:v>
                </c:pt>
                <c:pt idx="248">
                  <c:v>42645</c:v>
                </c:pt>
                <c:pt idx="249">
                  <c:v>42652</c:v>
                </c:pt>
                <c:pt idx="250">
                  <c:v>42659</c:v>
                </c:pt>
                <c:pt idx="251">
                  <c:v>42666</c:v>
                </c:pt>
                <c:pt idx="252">
                  <c:v>42673</c:v>
                </c:pt>
                <c:pt idx="253">
                  <c:v>42680</c:v>
                </c:pt>
                <c:pt idx="254">
                  <c:v>42687</c:v>
                </c:pt>
                <c:pt idx="255">
                  <c:v>42694</c:v>
                </c:pt>
                <c:pt idx="256">
                  <c:v>42701</c:v>
                </c:pt>
                <c:pt idx="257">
                  <c:v>42708</c:v>
                </c:pt>
                <c:pt idx="258">
                  <c:v>42715</c:v>
                </c:pt>
                <c:pt idx="259">
                  <c:v>42722</c:v>
                </c:pt>
                <c:pt idx="260">
                  <c:v>42729</c:v>
                </c:pt>
              </c:numCache>
            </c:numRef>
          </c:xVal>
          <c:yVal>
            <c:numRef>
              <c:f>'HoltWinterNoTrendOp-EntireDS'!$C$31:$C$291</c:f>
              <c:numCache>
                <c:formatCode>General</c:formatCode>
                <c:ptCount val="261"/>
                <c:pt idx="0">
                  <c:v>234.23</c:v>
                </c:pt>
                <c:pt idx="1">
                  <c:v>190.54</c:v>
                </c:pt>
                <c:pt idx="2">
                  <c:v>235.91</c:v>
                </c:pt>
                <c:pt idx="3">
                  <c:v>245.49</c:v>
                </c:pt>
                <c:pt idx="4">
                  <c:v>262.64</c:v>
                </c:pt>
                <c:pt idx="5">
                  <c:v>265.57</c:v>
                </c:pt>
                <c:pt idx="6">
                  <c:v>255.32</c:v>
                </c:pt>
                <c:pt idx="7">
                  <c:v>207.95</c:v>
                </c:pt>
                <c:pt idx="8">
                  <c:v>231.67</c:v>
                </c:pt>
                <c:pt idx="9">
                  <c:v>229.34</c:v>
                </c:pt>
                <c:pt idx="10">
                  <c:v>205.63</c:v>
                </c:pt>
                <c:pt idx="11">
                  <c:v>793.1</c:v>
                </c:pt>
                <c:pt idx="12">
                  <c:v>249.75</c:v>
                </c:pt>
                <c:pt idx="13">
                  <c:v>183.7</c:v>
                </c:pt>
                <c:pt idx="14">
                  <c:v>154.55000000000001</c:v>
                </c:pt>
                <c:pt idx="15">
                  <c:v>188.7</c:v>
                </c:pt>
                <c:pt idx="16">
                  <c:v>176.96</c:v>
                </c:pt>
                <c:pt idx="17">
                  <c:v>222.3</c:v>
                </c:pt>
                <c:pt idx="18">
                  <c:v>97.3</c:v>
                </c:pt>
                <c:pt idx="19">
                  <c:v>105.49</c:v>
                </c:pt>
                <c:pt idx="20">
                  <c:v>120.33</c:v>
                </c:pt>
                <c:pt idx="21">
                  <c:v>234.23</c:v>
                </c:pt>
                <c:pt idx="22">
                  <c:v>82.56</c:v>
                </c:pt>
                <c:pt idx="23">
                  <c:v>73.62</c:v>
                </c:pt>
                <c:pt idx="24">
                  <c:v>70.239999999999995</c:v>
                </c:pt>
                <c:pt idx="25">
                  <c:v>63.41</c:v>
                </c:pt>
                <c:pt idx="26">
                  <c:v>189.48</c:v>
                </c:pt>
                <c:pt idx="27">
                  <c:v>49.48</c:v>
                </c:pt>
                <c:pt idx="28">
                  <c:v>57.71</c:v>
                </c:pt>
                <c:pt idx="29">
                  <c:v>51.83</c:v>
                </c:pt>
                <c:pt idx="30">
                  <c:v>140.87</c:v>
                </c:pt>
                <c:pt idx="31">
                  <c:v>74.28</c:v>
                </c:pt>
                <c:pt idx="32">
                  <c:v>89.61</c:v>
                </c:pt>
                <c:pt idx="33">
                  <c:v>37.880000000000003</c:v>
                </c:pt>
                <c:pt idx="34">
                  <c:v>156.52000000000001</c:v>
                </c:pt>
                <c:pt idx="35">
                  <c:v>55.81</c:v>
                </c:pt>
                <c:pt idx="36">
                  <c:v>70.650000000000006</c:v>
                </c:pt>
                <c:pt idx="37">
                  <c:v>138.28</c:v>
                </c:pt>
                <c:pt idx="38">
                  <c:v>122.63</c:v>
                </c:pt>
                <c:pt idx="39">
                  <c:v>179.64</c:v>
                </c:pt>
                <c:pt idx="40">
                  <c:v>134.51</c:v>
                </c:pt>
                <c:pt idx="41">
                  <c:v>141.63</c:v>
                </c:pt>
                <c:pt idx="42">
                  <c:v>155.55000000000001</c:v>
                </c:pt>
                <c:pt idx="43">
                  <c:v>166.08</c:v>
                </c:pt>
                <c:pt idx="44">
                  <c:v>160.13</c:v>
                </c:pt>
                <c:pt idx="45">
                  <c:v>321.22000000000003</c:v>
                </c:pt>
                <c:pt idx="46">
                  <c:v>199.4</c:v>
                </c:pt>
                <c:pt idx="47">
                  <c:v>229.54</c:v>
                </c:pt>
                <c:pt idx="48">
                  <c:v>224.82</c:v>
                </c:pt>
                <c:pt idx="49">
                  <c:v>187.75</c:v>
                </c:pt>
                <c:pt idx="50">
                  <c:v>225.06</c:v>
                </c:pt>
                <c:pt idx="51">
                  <c:v>230.97</c:v>
                </c:pt>
                <c:pt idx="52">
                  <c:v>248.87</c:v>
                </c:pt>
                <c:pt idx="53">
                  <c:v>285.06</c:v>
                </c:pt>
                <c:pt idx="54">
                  <c:v>285.79000000000002</c:v>
                </c:pt>
                <c:pt idx="55">
                  <c:v>230.51</c:v>
                </c:pt>
                <c:pt idx="56">
                  <c:v>221.38</c:v>
                </c:pt>
                <c:pt idx="57">
                  <c:v>170.84</c:v>
                </c:pt>
                <c:pt idx="58">
                  <c:v>261.16000000000003</c:v>
                </c:pt>
                <c:pt idx="59">
                  <c:v>192.84</c:v>
                </c:pt>
                <c:pt idx="60">
                  <c:v>191.19</c:v>
                </c:pt>
                <c:pt idx="61">
                  <c:v>234.53</c:v>
                </c:pt>
                <c:pt idx="62">
                  <c:v>152.93</c:v>
                </c:pt>
                <c:pt idx="63">
                  <c:v>128.19</c:v>
                </c:pt>
                <c:pt idx="64">
                  <c:v>130.85</c:v>
                </c:pt>
                <c:pt idx="65">
                  <c:v>107.49</c:v>
                </c:pt>
                <c:pt idx="66">
                  <c:v>251.87</c:v>
                </c:pt>
                <c:pt idx="67">
                  <c:v>138.16999999999999</c:v>
                </c:pt>
                <c:pt idx="68">
                  <c:v>153.06</c:v>
                </c:pt>
                <c:pt idx="69">
                  <c:v>132.47999999999999</c:v>
                </c:pt>
                <c:pt idx="70">
                  <c:v>135.33000000000001</c:v>
                </c:pt>
                <c:pt idx="71">
                  <c:v>170.08</c:v>
                </c:pt>
                <c:pt idx="72">
                  <c:v>103.1</c:v>
                </c:pt>
                <c:pt idx="73">
                  <c:v>146.09</c:v>
                </c:pt>
                <c:pt idx="74">
                  <c:v>74.63</c:v>
                </c:pt>
                <c:pt idx="75">
                  <c:v>169.68</c:v>
                </c:pt>
                <c:pt idx="76">
                  <c:v>84.19</c:v>
                </c:pt>
                <c:pt idx="77">
                  <c:v>68.11</c:v>
                </c:pt>
                <c:pt idx="78">
                  <c:v>86.11</c:v>
                </c:pt>
                <c:pt idx="79">
                  <c:v>101.12</c:v>
                </c:pt>
                <c:pt idx="80">
                  <c:v>105.74</c:v>
                </c:pt>
                <c:pt idx="81">
                  <c:v>75.25</c:v>
                </c:pt>
                <c:pt idx="82">
                  <c:v>79.23</c:v>
                </c:pt>
                <c:pt idx="83">
                  <c:v>83.04</c:v>
                </c:pt>
                <c:pt idx="84">
                  <c:v>85.8</c:v>
                </c:pt>
                <c:pt idx="85">
                  <c:v>102.39</c:v>
                </c:pt>
                <c:pt idx="86">
                  <c:v>81.52</c:v>
                </c:pt>
                <c:pt idx="87">
                  <c:v>71.959999999999994</c:v>
                </c:pt>
                <c:pt idx="88">
                  <c:v>85.72</c:v>
                </c:pt>
                <c:pt idx="89">
                  <c:v>63.1</c:v>
                </c:pt>
                <c:pt idx="90">
                  <c:v>51.51</c:v>
                </c:pt>
                <c:pt idx="91">
                  <c:v>74.91</c:v>
                </c:pt>
                <c:pt idx="92">
                  <c:v>85.28</c:v>
                </c:pt>
                <c:pt idx="93">
                  <c:v>103.75</c:v>
                </c:pt>
                <c:pt idx="94">
                  <c:v>109.07</c:v>
                </c:pt>
                <c:pt idx="95">
                  <c:v>179.54</c:v>
                </c:pt>
                <c:pt idx="96">
                  <c:v>173.73</c:v>
                </c:pt>
                <c:pt idx="97">
                  <c:v>187.87</c:v>
                </c:pt>
                <c:pt idx="98">
                  <c:v>176.05</c:v>
                </c:pt>
                <c:pt idx="99">
                  <c:v>160.94</c:v>
                </c:pt>
                <c:pt idx="100">
                  <c:v>144.58000000000001</c:v>
                </c:pt>
                <c:pt idx="101">
                  <c:v>180.1</c:v>
                </c:pt>
                <c:pt idx="102">
                  <c:v>203.26</c:v>
                </c:pt>
                <c:pt idx="103">
                  <c:v>197.3</c:v>
                </c:pt>
                <c:pt idx="104">
                  <c:v>184.29</c:v>
                </c:pt>
                <c:pt idx="105">
                  <c:v>183.83</c:v>
                </c:pt>
                <c:pt idx="106">
                  <c:v>165.61</c:v>
                </c:pt>
                <c:pt idx="107">
                  <c:v>173.1</c:v>
                </c:pt>
                <c:pt idx="108">
                  <c:v>179.27</c:v>
                </c:pt>
                <c:pt idx="109">
                  <c:v>197.61</c:v>
                </c:pt>
                <c:pt idx="110">
                  <c:v>161.77000000000001</c:v>
                </c:pt>
                <c:pt idx="111">
                  <c:v>209.14</c:v>
                </c:pt>
                <c:pt idx="112">
                  <c:v>209.78</c:v>
                </c:pt>
                <c:pt idx="113">
                  <c:v>153.49</c:v>
                </c:pt>
                <c:pt idx="114">
                  <c:v>205.32</c:v>
                </c:pt>
                <c:pt idx="115">
                  <c:v>169.15</c:v>
                </c:pt>
                <c:pt idx="116">
                  <c:v>149.83000000000001</c:v>
                </c:pt>
                <c:pt idx="117">
                  <c:v>180.78</c:v>
                </c:pt>
                <c:pt idx="118">
                  <c:v>200.99</c:v>
                </c:pt>
                <c:pt idx="119">
                  <c:v>144.36000000000001</c:v>
                </c:pt>
                <c:pt idx="120">
                  <c:v>175.15</c:v>
                </c:pt>
                <c:pt idx="121">
                  <c:v>177.67</c:v>
                </c:pt>
                <c:pt idx="122">
                  <c:v>87.71</c:v>
                </c:pt>
                <c:pt idx="123">
                  <c:v>94.53</c:v>
                </c:pt>
                <c:pt idx="124">
                  <c:v>103.8</c:v>
                </c:pt>
                <c:pt idx="125">
                  <c:v>102.39</c:v>
                </c:pt>
                <c:pt idx="126">
                  <c:v>102.16</c:v>
                </c:pt>
                <c:pt idx="127">
                  <c:v>100.96</c:v>
                </c:pt>
                <c:pt idx="128">
                  <c:v>103.92</c:v>
                </c:pt>
                <c:pt idx="129">
                  <c:v>102.2</c:v>
                </c:pt>
                <c:pt idx="130">
                  <c:v>100.31</c:v>
                </c:pt>
                <c:pt idx="131">
                  <c:v>67.959999999999994</c:v>
                </c:pt>
                <c:pt idx="132">
                  <c:v>38.65</c:v>
                </c:pt>
                <c:pt idx="133">
                  <c:v>97.99</c:v>
                </c:pt>
                <c:pt idx="134">
                  <c:v>95.92</c:v>
                </c:pt>
                <c:pt idx="135">
                  <c:v>80.19</c:v>
                </c:pt>
                <c:pt idx="136">
                  <c:v>89.73</c:v>
                </c:pt>
                <c:pt idx="137">
                  <c:v>109.08</c:v>
                </c:pt>
                <c:pt idx="138">
                  <c:v>97.13</c:v>
                </c:pt>
                <c:pt idx="139">
                  <c:v>86.33</c:v>
                </c:pt>
                <c:pt idx="140">
                  <c:v>91.52</c:v>
                </c:pt>
                <c:pt idx="141">
                  <c:v>142.54</c:v>
                </c:pt>
                <c:pt idx="142">
                  <c:v>162.59</c:v>
                </c:pt>
                <c:pt idx="143">
                  <c:v>169.71</c:v>
                </c:pt>
                <c:pt idx="144">
                  <c:v>163.38999999999999</c:v>
                </c:pt>
                <c:pt idx="145">
                  <c:v>184.73</c:v>
                </c:pt>
                <c:pt idx="146">
                  <c:v>171.95</c:v>
                </c:pt>
                <c:pt idx="147">
                  <c:v>167.46</c:v>
                </c:pt>
                <c:pt idx="148">
                  <c:v>182.5</c:v>
                </c:pt>
                <c:pt idx="149">
                  <c:v>190.1</c:v>
                </c:pt>
                <c:pt idx="150">
                  <c:v>183.84</c:v>
                </c:pt>
                <c:pt idx="151">
                  <c:v>224.11</c:v>
                </c:pt>
                <c:pt idx="152">
                  <c:v>182.87</c:v>
                </c:pt>
                <c:pt idx="153">
                  <c:v>205.55</c:v>
                </c:pt>
                <c:pt idx="154">
                  <c:v>118.61</c:v>
                </c:pt>
                <c:pt idx="155">
                  <c:v>163.63999999999999</c:v>
                </c:pt>
                <c:pt idx="156">
                  <c:v>139.43</c:v>
                </c:pt>
                <c:pt idx="157">
                  <c:v>125.62</c:v>
                </c:pt>
                <c:pt idx="158">
                  <c:v>144.13999999999999</c:v>
                </c:pt>
                <c:pt idx="159">
                  <c:v>133.85</c:v>
                </c:pt>
                <c:pt idx="160">
                  <c:v>123.43</c:v>
                </c:pt>
                <c:pt idx="161">
                  <c:v>144.27000000000001</c:v>
                </c:pt>
                <c:pt idx="162">
                  <c:v>126.39</c:v>
                </c:pt>
                <c:pt idx="163">
                  <c:v>133.07</c:v>
                </c:pt>
                <c:pt idx="164">
                  <c:v>138.25</c:v>
                </c:pt>
                <c:pt idx="165">
                  <c:v>203.26</c:v>
                </c:pt>
                <c:pt idx="166">
                  <c:v>133.47</c:v>
                </c:pt>
                <c:pt idx="167">
                  <c:v>125.21</c:v>
                </c:pt>
                <c:pt idx="168">
                  <c:v>123.16</c:v>
                </c:pt>
                <c:pt idx="169">
                  <c:v>117</c:v>
                </c:pt>
                <c:pt idx="170">
                  <c:v>163.03</c:v>
                </c:pt>
                <c:pt idx="171">
                  <c:v>98.84</c:v>
                </c:pt>
                <c:pt idx="172">
                  <c:v>148.99</c:v>
                </c:pt>
                <c:pt idx="173">
                  <c:v>128.78</c:v>
                </c:pt>
                <c:pt idx="174">
                  <c:v>98.29</c:v>
                </c:pt>
                <c:pt idx="175">
                  <c:v>97.5</c:v>
                </c:pt>
                <c:pt idx="176">
                  <c:v>77.33</c:v>
                </c:pt>
                <c:pt idx="177">
                  <c:v>74.61</c:v>
                </c:pt>
                <c:pt idx="178">
                  <c:v>84.81</c:v>
                </c:pt>
                <c:pt idx="179">
                  <c:v>59.05</c:v>
                </c:pt>
                <c:pt idx="180">
                  <c:v>67.040000000000006</c:v>
                </c:pt>
                <c:pt idx="181">
                  <c:v>67.25</c:v>
                </c:pt>
                <c:pt idx="182">
                  <c:v>61.4</c:v>
                </c:pt>
                <c:pt idx="183">
                  <c:v>64.94</c:v>
                </c:pt>
                <c:pt idx="184">
                  <c:v>64.12</c:v>
                </c:pt>
                <c:pt idx="185">
                  <c:v>67.7</c:v>
                </c:pt>
                <c:pt idx="186">
                  <c:v>66.58</c:v>
                </c:pt>
                <c:pt idx="187">
                  <c:v>66.31</c:v>
                </c:pt>
                <c:pt idx="188">
                  <c:v>67.69</c:v>
                </c:pt>
                <c:pt idx="189">
                  <c:v>61.47</c:v>
                </c:pt>
                <c:pt idx="190">
                  <c:v>68.19</c:v>
                </c:pt>
                <c:pt idx="191">
                  <c:v>65.099999999999994</c:v>
                </c:pt>
                <c:pt idx="192">
                  <c:v>65.040000000000006</c:v>
                </c:pt>
                <c:pt idx="193">
                  <c:v>62.91</c:v>
                </c:pt>
                <c:pt idx="194">
                  <c:v>65.12</c:v>
                </c:pt>
                <c:pt idx="195">
                  <c:v>92</c:v>
                </c:pt>
                <c:pt idx="196">
                  <c:v>97.11</c:v>
                </c:pt>
                <c:pt idx="197">
                  <c:v>101.46</c:v>
                </c:pt>
                <c:pt idx="198">
                  <c:v>125.28</c:v>
                </c:pt>
                <c:pt idx="199">
                  <c:v>143.38</c:v>
                </c:pt>
                <c:pt idx="200">
                  <c:v>84.04</c:v>
                </c:pt>
                <c:pt idx="201">
                  <c:v>183.72</c:v>
                </c:pt>
                <c:pt idx="202">
                  <c:v>144.94999999999999</c:v>
                </c:pt>
                <c:pt idx="203">
                  <c:v>177.52</c:v>
                </c:pt>
                <c:pt idx="204">
                  <c:v>168.94</c:v>
                </c:pt>
                <c:pt idx="205">
                  <c:v>145.16</c:v>
                </c:pt>
                <c:pt idx="206">
                  <c:v>173.12</c:v>
                </c:pt>
                <c:pt idx="207">
                  <c:v>213.98</c:v>
                </c:pt>
                <c:pt idx="208">
                  <c:v>195.58</c:v>
                </c:pt>
                <c:pt idx="209">
                  <c:v>238.5</c:v>
                </c:pt>
                <c:pt idx="210">
                  <c:v>198.98</c:v>
                </c:pt>
                <c:pt idx="211">
                  <c:v>134.66999999999999</c:v>
                </c:pt>
                <c:pt idx="212">
                  <c:v>255.2</c:v>
                </c:pt>
                <c:pt idx="213">
                  <c:v>168.59</c:v>
                </c:pt>
                <c:pt idx="214">
                  <c:v>105.18</c:v>
                </c:pt>
                <c:pt idx="215">
                  <c:v>130.66999999999999</c:v>
                </c:pt>
                <c:pt idx="216">
                  <c:v>214.7</c:v>
                </c:pt>
                <c:pt idx="217">
                  <c:v>187.69</c:v>
                </c:pt>
                <c:pt idx="218">
                  <c:v>124.49</c:v>
                </c:pt>
                <c:pt idx="219">
                  <c:v>148.15</c:v>
                </c:pt>
                <c:pt idx="220">
                  <c:v>201.19</c:v>
                </c:pt>
                <c:pt idx="221">
                  <c:v>136.02000000000001</c:v>
                </c:pt>
                <c:pt idx="222">
                  <c:v>84.2</c:v>
                </c:pt>
                <c:pt idx="223">
                  <c:v>101.41</c:v>
                </c:pt>
                <c:pt idx="224">
                  <c:v>115.88</c:v>
                </c:pt>
                <c:pt idx="225">
                  <c:v>81.52</c:v>
                </c:pt>
                <c:pt idx="226">
                  <c:v>94.42</c:v>
                </c:pt>
                <c:pt idx="227">
                  <c:v>104.28</c:v>
                </c:pt>
                <c:pt idx="228">
                  <c:v>152.94</c:v>
                </c:pt>
                <c:pt idx="229">
                  <c:v>131.75</c:v>
                </c:pt>
                <c:pt idx="230">
                  <c:v>61.87</c:v>
                </c:pt>
                <c:pt idx="231">
                  <c:v>35.89</c:v>
                </c:pt>
                <c:pt idx="232">
                  <c:v>34.65</c:v>
                </c:pt>
                <c:pt idx="233">
                  <c:v>35.33</c:v>
                </c:pt>
                <c:pt idx="234">
                  <c:v>344.61</c:v>
                </c:pt>
                <c:pt idx="235">
                  <c:v>320.14</c:v>
                </c:pt>
                <c:pt idx="236">
                  <c:v>29.56</c:v>
                </c:pt>
                <c:pt idx="237">
                  <c:v>20.41</c:v>
                </c:pt>
                <c:pt idx="238">
                  <c:v>67.47</c:v>
                </c:pt>
                <c:pt idx="239">
                  <c:v>190.4</c:v>
                </c:pt>
                <c:pt idx="240">
                  <c:v>62.92</c:v>
                </c:pt>
                <c:pt idx="241">
                  <c:v>65.430000000000007</c:v>
                </c:pt>
                <c:pt idx="242">
                  <c:v>62.88</c:v>
                </c:pt>
                <c:pt idx="243">
                  <c:v>76.31</c:v>
                </c:pt>
                <c:pt idx="244">
                  <c:v>92.79</c:v>
                </c:pt>
                <c:pt idx="245">
                  <c:v>83.76</c:v>
                </c:pt>
                <c:pt idx="246">
                  <c:v>44.61</c:v>
                </c:pt>
                <c:pt idx="247">
                  <c:v>70.17</c:v>
                </c:pt>
                <c:pt idx="248">
                  <c:v>71.88</c:v>
                </c:pt>
                <c:pt idx="249">
                  <c:v>150.06</c:v>
                </c:pt>
                <c:pt idx="250">
                  <c:v>179.72</c:v>
                </c:pt>
                <c:pt idx="251">
                  <c:v>251.53</c:v>
                </c:pt>
                <c:pt idx="252">
                  <c:v>379.92</c:v>
                </c:pt>
                <c:pt idx="253">
                  <c:v>232.6</c:v>
                </c:pt>
                <c:pt idx="254">
                  <c:v>269.45</c:v>
                </c:pt>
                <c:pt idx="255">
                  <c:v>218.1</c:v>
                </c:pt>
                <c:pt idx="256">
                  <c:v>269.66000000000003</c:v>
                </c:pt>
                <c:pt idx="257">
                  <c:v>204.57</c:v>
                </c:pt>
                <c:pt idx="258">
                  <c:v>208.47</c:v>
                </c:pt>
                <c:pt idx="259">
                  <c:v>226.07</c:v>
                </c:pt>
                <c:pt idx="260">
                  <c:v>303.19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487728"/>
        <c:axId val="612489296"/>
      </c:scatterChart>
      <c:valAx>
        <c:axId val="612487728"/>
        <c:scaling>
          <c:orientation val="minMax"/>
          <c:min val="4090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612489296"/>
        <c:crosses val="autoZero"/>
        <c:crossBetween val="midCat"/>
      </c:valAx>
      <c:valAx>
        <c:axId val="612489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24877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PM10</a:t>
            </a:r>
            <a:r>
              <a:rPr lang="en-US" b="1" baseline="0">
                <a:solidFill>
                  <a:schemeClr val="tx1"/>
                </a:solidFill>
              </a:rPr>
              <a:t> - Weekly Max Data (01-01-2012 to 31-12-2016)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concentration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Data'!$A$2:$A$262</c:f>
              <c:numCache>
                <c:formatCode>m/d/yyyy</c:formatCode>
                <c:ptCount val="261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  <c:pt idx="209">
                  <c:v>42372</c:v>
                </c:pt>
                <c:pt idx="210">
                  <c:v>42379</c:v>
                </c:pt>
                <c:pt idx="211">
                  <c:v>42386</c:v>
                </c:pt>
                <c:pt idx="212">
                  <c:v>42393</c:v>
                </c:pt>
                <c:pt idx="213">
                  <c:v>42400</c:v>
                </c:pt>
                <c:pt idx="214">
                  <c:v>42407</c:v>
                </c:pt>
                <c:pt idx="215">
                  <c:v>42414</c:v>
                </c:pt>
                <c:pt idx="216">
                  <c:v>42421</c:v>
                </c:pt>
                <c:pt idx="217">
                  <c:v>42428</c:v>
                </c:pt>
                <c:pt idx="218">
                  <c:v>42435</c:v>
                </c:pt>
                <c:pt idx="219">
                  <c:v>42442</c:v>
                </c:pt>
                <c:pt idx="220">
                  <c:v>42449</c:v>
                </c:pt>
                <c:pt idx="221">
                  <c:v>42456</c:v>
                </c:pt>
                <c:pt idx="222">
                  <c:v>42463</c:v>
                </c:pt>
                <c:pt idx="223">
                  <c:v>42470</c:v>
                </c:pt>
                <c:pt idx="224">
                  <c:v>42477</c:v>
                </c:pt>
                <c:pt idx="225">
                  <c:v>42484</c:v>
                </c:pt>
                <c:pt idx="226">
                  <c:v>42491</c:v>
                </c:pt>
                <c:pt idx="227">
                  <c:v>42498</c:v>
                </c:pt>
                <c:pt idx="228">
                  <c:v>42505</c:v>
                </c:pt>
                <c:pt idx="229">
                  <c:v>42512</c:v>
                </c:pt>
                <c:pt idx="230">
                  <c:v>42519</c:v>
                </c:pt>
                <c:pt idx="231">
                  <c:v>42526</c:v>
                </c:pt>
                <c:pt idx="232">
                  <c:v>42533</c:v>
                </c:pt>
                <c:pt idx="233">
                  <c:v>42540</c:v>
                </c:pt>
                <c:pt idx="234">
                  <c:v>42547</c:v>
                </c:pt>
                <c:pt idx="235">
                  <c:v>42554</c:v>
                </c:pt>
                <c:pt idx="236">
                  <c:v>42561</c:v>
                </c:pt>
                <c:pt idx="237">
                  <c:v>42568</c:v>
                </c:pt>
                <c:pt idx="238">
                  <c:v>42575</c:v>
                </c:pt>
                <c:pt idx="239">
                  <c:v>42582</c:v>
                </c:pt>
                <c:pt idx="240">
                  <c:v>42589</c:v>
                </c:pt>
                <c:pt idx="241">
                  <c:v>42596</c:v>
                </c:pt>
                <c:pt idx="242">
                  <c:v>42603</c:v>
                </c:pt>
                <c:pt idx="243">
                  <c:v>42610</c:v>
                </c:pt>
                <c:pt idx="244">
                  <c:v>42617</c:v>
                </c:pt>
                <c:pt idx="245">
                  <c:v>42624</c:v>
                </c:pt>
                <c:pt idx="246">
                  <c:v>42631</c:v>
                </c:pt>
                <c:pt idx="247">
                  <c:v>42638</c:v>
                </c:pt>
                <c:pt idx="248">
                  <c:v>42645</c:v>
                </c:pt>
                <c:pt idx="249">
                  <c:v>42652</c:v>
                </c:pt>
                <c:pt idx="250">
                  <c:v>42659</c:v>
                </c:pt>
                <c:pt idx="251">
                  <c:v>42666</c:v>
                </c:pt>
                <c:pt idx="252">
                  <c:v>42673</c:v>
                </c:pt>
                <c:pt idx="253">
                  <c:v>42680</c:v>
                </c:pt>
                <c:pt idx="254">
                  <c:v>42687</c:v>
                </c:pt>
                <c:pt idx="255">
                  <c:v>42694</c:v>
                </c:pt>
                <c:pt idx="256">
                  <c:v>42701</c:v>
                </c:pt>
                <c:pt idx="257">
                  <c:v>42708</c:v>
                </c:pt>
                <c:pt idx="258">
                  <c:v>42715</c:v>
                </c:pt>
                <c:pt idx="259">
                  <c:v>42722</c:v>
                </c:pt>
                <c:pt idx="260">
                  <c:v>42729</c:v>
                </c:pt>
              </c:numCache>
            </c:numRef>
          </c:cat>
          <c:val>
            <c:numRef>
              <c:f>'Raw Data'!$B$2:$B$262</c:f>
              <c:numCache>
                <c:formatCode>General</c:formatCode>
                <c:ptCount val="261"/>
                <c:pt idx="0">
                  <c:v>234.23</c:v>
                </c:pt>
                <c:pt idx="1">
                  <c:v>190.54</c:v>
                </c:pt>
                <c:pt idx="2">
                  <c:v>235.91</c:v>
                </c:pt>
                <c:pt idx="3">
                  <c:v>245.49</c:v>
                </c:pt>
                <c:pt idx="4">
                  <c:v>262.64</c:v>
                </c:pt>
                <c:pt idx="5">
                  <c:v>265.57</c:v>
                </c:pt>
                <c:pt idx="6">
                  <c:v>255.32</c:v>
                </c:pt>
                <c:pt idx="7">
                  <c:v>207.95</c:v>
                </c:pt>
                <c:pt idx="8">
                  <c:v>231.67</c:v>
                </c:pt>
                <c:pt idx="9">
                  <c:v>229.34</c:v>
                </c:pt>
                <c:pt idx="10">
                  <c:v>205.63</c:v>
                </c:pt>
                <c:pt idx="11">
                  <c:v>793.1</c:v>
                </c:pt>
                <c:pt idx="12">
                  <c:v>249.75</c:v>
                </c:pt>
                <c:pt idx="13">
                  <c:v>183.7</c:v>
                </c:pt>
                <c:pt idx="14">
                  <c:v>154.55000000000001</c:v>
                </c:pt>
                <c:pt idx="15">
                  <c:v>188.7</c:v>
                </c:pt>
                <c:pt idx="16">
                  <c:v>176.96</c:v>
                </c:pt>
                <c:pt idx="17">
                  <c:v>222.3</c:v>
                </c:pt>
                <c:pt idx="18">
                  <c:v>97.3</c:v>
                </c:pt>
                <c:pt idx="19">
                  <c:v>105.49</c:v>
                </c:pt>
                <c:pt idx="20">
                  <c:v>120.33</c:v>
                </c:pt>
                <c:pt idx="21">
                  <c:v>234.23</c:v>
                </c:pt>
                <c:pt idx="22">
                  <c:v>82.56</c:v>
                </c:pt>
                <c:pt idx="23">
                  <c:v>73.62</c:v>
                </c:pt>
                <c:pt idx="24">
                  <c:v>70.239999999999995</c:v>
                </c:pt>
                <c:pt idx="25">
                  <c:v>63.41</c:v>
                </c:pt>
                <c:pt idx="26">
                  <c:v>189.48</c:v>
                </c:pt>
                <c:pt idx="27">
                  <c:v>49.48</c:v>
                </c:pt>
                <c:pt idx="28">
                  <c:v>57.71</c:v>
                </c:pt>
                <c:pt idx="29">
                  <c:v>51.83</c:v>
                </c:pt>
                <c:pt idx="30">
                  <c:v>140.87</c:v>
                </c:pt>
                <c:pt idx="31">
                  <c:v>74.28</c:v>
                </c:pt>
                <c:pt idx="32">
                  <c:v>89.61</c:v>
                </c:pt>
                <c:pt idx="33">
                  <c:v>37.880000000000003</c:v>
                </c:pt>
                <c:pt idx="34">
                  <c:v>156.52000000000001</c:v>
                </c:pt>
                <c:pt idx="35">
                  <c:v>55.81</c:v>
                </c:pt>
                <c:pt idx="36">
                  <c:v>70.650000000000006</c:v>
                </c:pt>
                <c:pt idx="37">
                  <c:v>138.28</c:v>
                </c:pt>
                <c:pt idx="38">
                  <c:v>122.63</c:v>
                </c:pt>
                <c:pt idx="39">
                  <c:v>179.64</c:v>
                </c:pt>
                <c:pt idx="40">
                  <c:v>134.51</c:v>
                </c:pt>
                <c:pt idx="41">
                  <c:v>141.63</c:v>
                </c:pt>
                <c:pt idx="42">
                  <c:v>155.55000000000001</c:v>
                </c:pt>
                <c:pt idx="43">
                  <c:v>166.08</c:v>
                </c:pt>
                <c:pt idx="44">
                  <c:v>160.13</c:v>
                </c:pt>
                <c:pt idx="45">
                  <c:v>321.22000000000003</c:v>
                </c:pt>
                <c:pt idx="46">
                  <c:v>199.4</c:v>
                </c:pt>
                <c:pt idx="47">
                  <c:v>229.54</c:v>
                </c:pt>
                <c:pt idx="48">
                  <c:v>224.82</c:v>
                </c:pt>
                <c:pt idx="49">
                  <c:v>187.75</c:v>
                </c:pt>
                <c:pt idx="50">
                  <c:v>225.06</c:v>
                </c:pt>
                <c:pt idx="51">
                  <c:v>230.97</c:v>
                </c:pt>
                <c:pt idx="52">
                  <c:v>248.87</c:v>
                </c:pt>
                <c:pt idx="53">
                  <c:v>285.06</c:v>
                </c:pt>
                <c:pt idx="54">
                  <c:v>285.79000000000002</c:v>
                </c:pt>
                <c:pt idx="55">
                  <c:v>230.51</c:v>
                </c:pt>
                <c:pt idx="56">
                  <c:v>221.38</c:v>
                </c:pt>
                <c:pt idx="57">
                  <c:v>170.84</c:v>
                </c:pt>
                <c:pt idx="58">
                  <c:v>261.16000000000003</c:v>
                </c:pt>
                <c:pt idx="59">
                  <c:v>192.84</c:v>
                </c:pt>
                <c:pt idx="60">
                  <c:v>191.19</c:v>
                </c:pt>
                <c:pt idx="61">
                  <c:v>234.53</c:v>
                </c:pt>
                <c:pt idx="62">
                  <c:v>152.93</c:v>
                </c:pt>
                <c:pt idx="63">
                  <c:v>128.19</c:v>
                </c:pt>
                <c:pt idx="64">
                  <c:v>130.85</c:v>
                </c:pt>
                <c:pt idx="65">
                  <c:v>107.49</c:v>
                </c:pt>
                <c:pt idx="66">
                  <c:v>251.87</c:v>
                </c:pt>
                <c:pt idx="67">
                  <c:v>138.16999999999999</c:v>
                </c:pt>
                <c:pt idx="68">
                  <c:v>153.06</c:v>
                </c:pt>
                <c:pt idx="69">
                  <c:v>132.47999999999999</c:v>
                </c:pt>
                <c:pt idx="70">
                  <c:v>135.33000000000001</c:v>
                </c:pt>
                <c:pt idx="71">
                  <c:v>170.08</c:v>
                </c:pt>
                <c:pt idx="72">
                  <c:v>103.1</c:v>
                </c:pt>
                <c:pt idx="73">
                  <c:v>146.09</c:v>
                </c:pt>
                <c:pt idx="74">
                  <c:v>74.63</c:v>
                </c:pt>
                <c:pt idx="75">
                  <c:v>169.68</c:v>
                </c:pt>
                <c:pt idx="76">
                  <c:v>84.19</c:v>
                </c:pt>
                <c:pt idx="77">
                  <c:v>68.11</c:v>
                </c:pt>
                <c:pt idx="78">
                  <c:v>86.11</c:v>
                </c:pt>
                <c:pt idx="79">
                  <c:v>101.12</c:v>
                </c:pt>
                <c:pt idx="80">
                  <c:v>105.74</c:v>
                </c:pt>
                <c:pt idx="81">
                  <c:v>75.25</c:v>
                </c:pt>
                <c:pt idx="82">
                  <c:v>79.23</c:v>
                </c:pt>
                <c:pt idx="83">
                  <c:v>83.04</c:v>
                </c:pt>
                <c:pt idx="84">
                  <c:v>85.8</c:v>
                </c:pt>
                <c:pt idx="85">
                  <c:v>102.39</c:v>
                </c:pt>
                <c:pt idx="86">
                  <c:v>81.52</c:v>
                </c:pt>
                <c:pt idx="87">
                  <c:v>71.959999999999994</c:v>
                </c:pt>
                <c:pt idx="88">
                  <c:v>85.72</c:v>
                </c:pt>
                <c:pt idx="89">
                  <c:v>63.1</c:v>
                </c:pt>
                <c:pt idx="90">
                  <c:v>51.51</c:v>
                </c:pt>
                <c:pt idx="91">
                  <c:v>74.91</c:v>
                </c:pt>
                <c:pt idx="92">
                  <c:v>85.28</c:v>
                </c:pt>
                <c:pt idx="93">
                  <c:v>103.75</c:v>
                </c:pt>
                <c:pt idx="94">
                  <c:v>109.07</c:v>
                </c:pt>
                <c:pt idx="95">
                  <c:v>179.54</c:v>
                </c:pt>
                <c:pt idx="96">
                  <c:v>173.73</c:v>
                </c:pt>
                <c:pt idx="97">
                  <c:v>187.87</c:v>
                </c:pt>
                <c:pt idx="98">
                  <c:v>176.05</c:v>
                </c:pt>
                <c:pt idx="99">
                  <c:v>160.94</c:v>
                </c:pt>
                <c:pt idx="100">
                  <c:v>144.58000000000001</c:v>
                </c:pt>
                <c:pt idx="101">
                  <c:v>180.1</c:v>
                </c:pt>
                <c:pt idx="102">
                  <c:v>203.26</c:v>
                </c:pt>
                <c:pt idx="103">
                  <c:v>197.3</c:v>
                </c:pt>
                <c:pt idx="104">
                  <c:v>184.29</c:v>
                </c:pt>
                <c:pt idx="105">
                  <c:v>183.83</c:v>
                </c:pt>
                <c:pt idx="106">
                  <c:v>165.61</c:v>
                </c:pt>
                <c:pt idx="107">
                  <c:v>173.1</c:v>
                </c:pt>
                <c:pt idx="108">
                  <c:v>179.27</c:v>
                </c:pt>
                <c:pt idx="109">
                  <c:v>197.61</c:v>
                </c:pt>
                <c:pt idx="110">
                  <c:v>161.77000000000001</c:v>
                </c:pt>
                <c:pt idx="111">
                  <c:v>209.14</c:v>
                </c:pt>
                <c:pt idx="112">
                  <c:v>209.78</c:v>
                </c:pt>
                <c:pt idx="113">
                  <c:v>153.49</c:v>
                </c:pt>
                <c:pt idx="114">
                  <c:v>205.32</c:v>
                </c:pt>
                <c:pt idx="115">
                  <c:v>169.15</c:v>
                </c:pt>
                <c:pt idx="116">
                  <c:v>149.83000000000001</c:v>
                </c:pt>
                <c:pt idx="117">
                  <c:v>180.78</c:v>
                </c:pt>
                <c:pt idx="118">
                  <c:v>200.99</c:v>
                </c:pt>
                <c:pt idx="119">
                  <c:v>144.36000000000001</c:v>
                </c:pt>
                <c:pt idx="120">
                  <c:v>175.15</c:v>
                </c:pt>
                <c:pt idx="121">
                  <c:v>177.67</c:v>
                </c:pt>
                <c:pt idx="122">
                  <c:v>87.71</c:v>
                </c:pt>
                <c:pt idx="123">
                  <c:v>94.53</c:v>
                </c:pt>
                <c:pt idx="124">
                  <c:v>103.8</c:v>
                </c:pt>
                <c:pt idx="125">
                  <c:v>102.39</c:v>
                </c:pt>
                <c:pt idx="126">
                  <c:v>102.16</c:v>
                </c:pt>
                <c:pt idx="127">
                  <c:v>100.96</c:v>
                </c:pt>
                <c:pt idx="128">
                  <c:v>103.92</c:v>
                </c:pt>
                <c:pt idx="129">
                  <c:v>102.2</c:v>
                </c:pt>
                <c:pt idx="130">
                  <c:v>100.31</c:v>
                </c:pt>
                <c:pt idx="131">
                  <c:v>67.959999999999994</c:v>
                </c:pt>
                <c:pt idx="132">
                  <c:v>38.65</c:v>
                </c:pt>
                <c:pt idx="133">
                  <c:v>97.99</c:v>
                </c:pt>
                <c:pt idx="134">
                  <c:v>95.92</c:v>
                </c:pt>
                <c:pt idx="135">
                  <c:v>80.19</c:v>
                </c:pt>
                <c:pt idx="136">
                  <c:v>89.73</c:v>
                </c:pt>
                <c:pt idx="137">
                  <c:v>109.08</c:v>
                </c:pt>
                <c:pt idx="138">
                  <c:v>97.13</c:v>
                </c:pt>
                <c:pt idx="139">
                  <c:v>86.33</c:v>
                </c:pt>
                <c:pt idx="140">
                  <c:v>91.52</c:v>
                </c:pt>
                <c:pt idx="141">
                  <c:v>142.54</c:v>
                </c:pt>
                <c:pt idx="142">
                  <c:v>162.59</c:v>
                </c:pt>
                <c:pt idx="143">
                  <c:v>169.71</c:v>
                </c:pt>
                <c:pt idx="144">
                  <c:v>163.38999999999999</c:v>
                </c:pt>
                <c:pt idx="145">
                  <c:v>184.73</c:v>
                </c:pt>
                <c:pt idx="146">
                  <c:v>171.95</c:v>
                </c:pt>
                <c:pt idx="147">
                  <c:v>167.46</c:v>
                </c:pt>
                <c:pt idx="148">
                  <c:v>182.5</c:v>
                </c:pt>
                <c:pt idx="149">
                  <c:v>190.1</c:v>
                </c:pt>
                <c:pt idx="150">
                  <c:v>183.84</c:v>
                </c:pt>
                <c:pt idx="151">
                  <c:v>224.11</c:v>
                </c:pt>
                <c:pt idx="152">
                  <c:v>182.87</c:v>
                </c:pt>
                <c:pt idx="153">
                  <c:v>205.55</c:v>
                </c:pt>
                <c:pt idx="154">
                  <c:v>118.61</c:v>
                </c:pt>
                <c:pt idx="155">
                  <c:v>163.63999999999999</c:v>
                </c:pt>
                <c:pt idx="156">
                  <c:v>139.43</c:v>
                </c:pt>
                <c:pt idx="157">
                  <c:v>125.62</c:v>
                </c:pt>
                <c:pt idx="158">
                  <c:v>144.13999999999999</c:v>
                </c:pt>
                <c:pt idx="159">
                  <c:v>133.85</c:v>
                </c:pt>
                <c:pt idx="160">
                  <c:v>123.43</c:v>
                </c:pt>
                <c:pt idx="161">
                  <c:v>144.27000000000001</c:v>
                </c:pt>
                <c:pt idx="162">
                  <c:v>126.39</c:v>
                </c:pt>
                <c:pt idx="163">
                  <c:v>133.07</c:v>
                </c:pt>
                <c:pt idx="164">
                  <c:v>138.25</c:v>
                </c:pt>
                <c:pt idx="165">
                  <c:v>203.26</c:v>
                </c:pt>
                <c:pt idx="166">
                  <c:v>133.47</c:v>
                </c:pt>
                <c:pt idx="167">
                  <c:v>125.21</c:v>
                </c:pt>
                <c:pt idx="168">
                  <c:v>123.16</c:v>
                </c:pt>
                <c:pt idx="169">
                  <c:v>117</c:v>
                </c:pt>
                <c:pt idx="170">
                  <c:v>163.03</c:v>
                </c:pt>
                <c:pt idx="171">
                  <c:v>98.84</c:v>
                </c:pt>
                <c:pt idx="172">
                  <c:v>148.99</c:v>
                </c:pt>
                <c:pt idx="173">
                  <c:v>128.78</c:v>
                </c:pt>
                <c:pt idx="174">
                  <c:v>98.29</c:v>
                </c:pt>
                <c:pt idx="175">
                  <c:v>97.5</c:v>
                </c:pt>
                <c:pt idx="176">
                  <c:v>77.33</c:v>
                </c:pt>
                <c:pt idx="177">
                  <c:v>74.61</c:v>
                </c:pt>
                <c:pt idx="178">
                  <c:v>84.81</c:v>
                </c:pt>
                <c:pt idx="179">
                  <c:v>59.05</c:v>
                </c:pt>
                <c:pt idx="180">
                  <c:v>67.040000000000006</c:v>
                </c:pt>
                <c:pt idx="181">
                  <c:v>67.25</c:v>
                </c:pt>
                <c:pt idx="182">
                  <c:v>61.4</c:v>
                </c:pt>
                <c:pt idx="183">
                  <c:v>64.94</c:v>
                </c:pt>
                <c:pt idx="184">
                  <c:v>64.12</c:v>
                </c:pt>
                <c:pt idx="185">
                  <c:v>67.7</c:v>
                </c:pt>
                <c:pt idx="186">
                  <c:v>66.58</c:v>
                </c:pt>
                <c:pt idx="187">
                  <c:v>66.31</c:v>
                </c:pt>
                <c:pt idx="188">
                  <c:v>67.69</c:v>
                </c:pt>
                <c:pt idx="189">
                  <c:v>61.47</c:v>
                </c:pt>
                <c:pt idx="190">
                  <c:v>68.19</c:v>
                </c:pt>
                <c:pt idx="191">
                  <c:v>65.099999999999994</c:v>
                </c:pt>
                <c:pt idx="192">
                  <c:v>65.040000000000006</c:v>
                </c:pt>
                <c:pt idx="193">
                  <c:v>62.91</c:v>
                </c:pt>
                <c:pt idx="194">
                  <c:v>65.12</c:v>
                </c:pt>
                <c:pt idx="195">
                  <c:v>92</c:v>
                </c:pt>
                <c:pt idx="196">
                  <c:v>97.11</c:v>
                </c:pt>
                <c:pt idx="197">
                  <c:v>101.46</c:v>
                </c:pt>
                <c:pt idx="198">
                  <c:v>125.28</c:v>
                </c:pt>
                <c:pt idx="199">
                  <c:v>143.38</c:v>
                </c:pt>
                <c:pt idx="200">
                  <c:v>84.04</c:v>
                </c:pt>
                <c:pt idx="201">
                  <c:v>183.72</c:v>
                </c:pt>
                <c:pt idx="202">
                  <c:v>144.94999999999999</c:v>
                </c:pt>
                <c:pt idx="203">
                  <c:v>177.52</c:v>
                </c:pt>
                <c:pt idx="204">
                  <c:v>168.94</c:v>
                </c:pt>
                <c:pt idx="205">
                  <c:v>145.16</c:v>
                </c:pt>
                <c:pt idx="206">
                  <c:v>173.12</c:v>
                </c:pt>
                <c:pt idx="207">
                  <c:v>213.98</c:v>
                </c:pt>
                <c:pt idx="208">
                  <c:v>195.58</c:v>
                </c:pt>
                <c:pt idx="209">
                  <c:v>238.5</c:v>
                </c:pt>
                <c:pt idx="210">
                  <c:v>198.98</c:v>
                </c:pt>
                <c:pt idx="211">
                  <c:v>134.66999999999999</c:v>
                </c:pt>
                <c:pt idx="212">
                  <c:v>255.2</c:v>
                </c:pt>
                <c:pt idx="213">
                  <c:v>168.59</c:v>
                </c:pt>
                <c:pt idx="214">
                  <c:v>105.18</c:v>
                </c:pt>
                <c:pt idx="215">
                  <c:v>130.66999999999999</c:v>
                </c:pt>
                <c:pt idx="216">
                  <c:v>214.7</c:v>
                </c:pt>
                <c:pt idx="217">
                  <c:v>187.69</c:v>
                </c:pt>
                <c:pt idx="218">
                  <c:v>124.49</c:v>
                </c:pt>
                <c:pt idx="219">
                  <c:v>148.15</c:v>
                </c:pt>
                <c:pt idx="220">
                  <c:v>201.19</c:v>
                </c:pt>
                <c:pt idx="221">
                  <c:v>136.02000000000001</c:v>
                </c:pt>
                <c:pt idx="222">
                  <c:v>84.2</c:v>
                </c:pt>
                <c:pt idx="223">
                  <c:v>101.41</c:v>
                </c:pt>
                <c:pt idx="224">
                  <c:v>115.88</c:v>
                </c:pt>
                <c:pt idx="225">
                  <c:v>81.52</c:v>
                </c:pt>
                <c:pt idx="226">
                  <c:v>94.42</c:v>
                </c:pt>
                <c:pt idx="227">
                  <c:v>104.28</c:v>
                </c:pt>
                <c:pt idx="228">
                  <c:v>152.94</c:v>
                </c:pt>
                <c:pt idx="229">
                  <c:v>131.75</c:v>
                </c:pt>
                <c:pt idx="230">
                  <c:v>61.87</c:v>
                </c:pt>
                <c:pt idx="231">
                  <c:v>35.89</c:v>
                </c:pt>
                <c:pt idx="232">
                  <c:v>34.65</c:v>
                </c:pt>
                <c:pt idx="233">
                  <c:v>35.33</c:v>
                </c:pt>
                <c:pt idx="234">
                  <c:v>344.61</c:v>
                </c:pt>
                <c:pt idx="235">
                  <c:v>320.14</c:v>
                </c:pt>
                <c:pt idx="236">
                  <c:v>29.56</c:v>
                </c:pt>
                <c:pt idx="237">
                  <c:v>20.41</c:v>
                </c:pt>
                <c:pt idx="238">
                  <c:v>67.47</c:v>
                </c:pt>
                <c:pt idx="239">
                  <c:v>190.4</c:v>
                </c:pt>
                <c:pt idx="240">
                  <c:v>62.92</c:v>
                </c:pt>
                <c:pt idx="241">
                  <c:v>65.430000000000007</c:v>
                </c:pt>
                <c:pt idx="242">
                  <c:v>62.88</c:v>
                </c:pt>
                <c:pt idx="243">
                  <c:v>76.31</c:v>
                </c:pt>
                <c:pt idx="244">
                  <c:v>92.79</c:v>
                </c:pt>
                <c:pt idx="245">
                  <c:v>83.76</c:v>
                </c:pt>
                <c:pt idx="246">
                  <c:v>44.61</c:v>
                </c:pt>
                <c:pt idx="247">
                  <c:v>70.17</c:v>
                </c:pt>
                <c:pt idx="248">
                  <c:v>71.88</c:v>
                </c:pt>
                <c:pt idx="249">
                  <c:v>150.06</c:v>
                </c:pt>
                <c:pt idx="250">
                  <c:v>179.72</c:v>
                </c:pt>
                <c:pt idx="251">
                  <c:v>251.53</c:v>
                </c:pt>
                <c:pt idx="252">
                  <c:v>379.92</c:v>
                </c:pt>
                <c:pt idx="253">
                  <c:v>232.6</c:v>
                </c:pt>
                <c:pt idx="254">
                  <c:v>269.45</c:v>
                </c:pt>
                <c:pt idx="255">
                  <c:v>218.1</c:v>
                </c:pt>
                <c:pt idx="256">
                  <c:v>269.66000000000003</c:v>
                </c:pt>
                <c:pt idx="257">
                  <c:v>204.57</c:v>
                </c:pt>
                <c:pt idx="258">
                  <c:v>208.47</c:v>
                </c:pt>
                <c:pt idx="259">
                  <c:v>226.07</c:v>
                </c:pt>
                <c:pt idx="260">
                  <c:v>303.19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483416"/>
        <c:axId val="612485376"/>
      </c:lineChart>
      <c:dateAx>
        <c:axId val="612483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85376"/>
        <c:crosses val="autoZero"/>
        <c:auto val="1"/>
        <c:lblOffset val="100"/>
        <c:baseTimeUnit val="days"/>
      </c:dateAx>
      <c:valAx>
        <c:axId val="61248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83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PM10 - Weekly Max Concentration (01-01-2012 to 31-12-2012)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concentration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Data'!$A$2:$A$54</c:f>
              <c:numCache>
                <c:formatCode>m/d/yyyy</c:formatCode>
                <c:ptCount val="53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</c:numCache>
            </c:numRef>
          </c:cat>
          <c:val>
            <c:numRef>
              <c:f>'Raw Data'!$B$2:$B$54</c:f>
              <c:numCache>
                <c:formatCode>General</c:formatCode>
                <c:ptCount val="53"/>
                <c:pt idx="0">
                  <c:v>234.23</c:v>
                </c:pt>
                <c:pt idx="1">
                  <c:v>190.54</c:v>
                </c:pt>
                <c:pt idx="2">
                  <c:v>235.91</c:v>
                </c:pt>
                <c:pt idx="3">
                  <c:v>245.49</c:v>
                </c:pt>
                <c:pt idx="4">
                  <c:v>262.64</c:v>
                </c:pt>
                <c:pt idx="5">
                  <c:v>265.57</c:v>
                </c:pt>
                <c:pt idx="6">
                  <c:v>255.32</c:v>
                </c:pt>
                <c:pt idx="7">
                  <c:v>207.95</c:v>
                </c:pt>
                <c:pt idx="8">
                  <c:v>231.67</c:v>
                </c:pt>
                <c:pt idx="9">
                  <c:v>229.34</c:v>
                </c:pt>
                <c:pt idx="10">
                  <c:v>205.63</c:v>
                </c:pt>
                <c:pt idx="11">
                  <c:v>793.1</c:v>
                </c:pt>
                <c:pt idx="12">
                  <c:v>249.75</c:v>
                </c:pt>
                <c:pt idx="13">
                  <c:v>183.7</c:v>
                </c:pt>
                <c:pt idx="14">
                  <c:v>154.55000000000001</c:v>
                </c:pt>
                <c:pt idx="15">
                  <c:v>188.7</c:v>
                </c:pt>
                <c:pt idx="16">
                  <c:v>176.96</c:v>
                </c:pt>
                <c:pt idx="17">
                  <c:v>222.3</c:v>
                </c:pt>
                <c:pt idx="18">
                  <c:v>97.3</c:v>
                </c:pt>
                <c:pt idx="19">
                  <c:v>105.49</c:v>
                </c:pt>
                <c:pt idx="20">
                  <c:v>120.33</c:v>
                </c:pt>
                <c:pt idx="21">
                  <c:v>234.23</c:v>
                </c:pt>
                <c:pt idx="22">
                  <c:v>82.56</c:v>
                </c:pt>
                <c:pt idx="23">
                  <c:v>73.62</c:v>
                </c:pt>
                <c:pt idx="24">
                  <c:v>70.239999999999995</c:v>
                </c:pt>
                <c:pt idx="25">
                  <c:v>63.41</c:v>
                </c:pt>
                <c:pt idx="26">
                  <c:v>189.48</c:v>
                </c:pt>
                <c:pt idx="27">
                  <c:v>49.48</c:v>
                </c:pt>
                <c:pt idx="28">
                  <c:v>57.71</c:v>
                </c:pt>
                <c:pt idx="29">
                  <c:v>51.83</c:v>
                </c:pt>
                <c:pt idx="30">
                  <c:v>140.87</c:v>
                </c:pt>
                <c:pt idx="31">
                  <c:v>74.28</c:v>
                </c:pt>
                <c:pt idx="32">
                  <c:v>89.61</c:v>
                </c:pt>
                <c:pt idx="33">
                  <c:v>37.880000000000003</c:v>
                </c:pt>
                <c:pt idx="34">
                  <c:v>156.52000000000001</c:v>
                </c:pt>
                <c:pt idx="35">
                  <c:v>55.81</c:v>
                </c:pt>
                <c:pt idx="36">
                  <c:v>70.650000000000006</c:v>
                </c:pt>
                <c:pt idx="37">
                  <c:v>138.28</c:v>
                </c:pt>
                <c:pt idx="38">
                  <c:v>122.63</c:v>
                </c:pt>
                <c:pt idx="39">
                  <c:v>179.64</c:v>
                </c:pt>
                <c:pt idx="40">
                  <c:v>134.51</c:v>
                </c:pt>
                <c:pt idx="41">
                  <c:v>141.63</c:v>
                </c:pt>
                <c:pt idx="42">
                  <c:v>155.55000000000001</c:v>
                </c:pt>
                <c:pt idx="43">
                  <c:v>166.08</c:v>
                </c:pt>
                <c:pt idx="44">
                  <c:v>160.13</c:v>
                </c:pt>
                <c:pt idx="45">
                  <c:v>321.22000000000003</c:v>
                </c:pt>
                <c:pt idx="46">
                  <c:v>199.4</c:v>
                </c:pt>
                <c:pt idx="47">
                  <c:v>229.54</c:v>
                </c:pt>
                <c:pt idx="48">
                  <c:v>224.82</c:v>
                </c:pt>
                <c:pt idx="49">
                  <c:v>187.75</c:v>
                </c:pt>
                <c:pt idx="50">
                  <c:v>225.06</c:v>
                </c:pt>
                <c:pt idx="51">
                  <c:v>230.97</c:v>
                </c:pt>
                <c:pt idx="52">
                  <c:v>248.87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997200"/>
        <c:axId val="519999160"/>
      </c:lineChart>
      <c:dateAx>
        <c:axId val="519997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999160"/>
        <c:crosses val="autoZero"/>
        <c:auto val="1"/>
        <c:lblOffset val="100"/>
        <c:baseTimeUnit val="days"/>
        <c:majorUnit val="7"/>
        <c:majorTimeUnit val="days"/>
      </c:dateAx>
      <c:valAx>
        <c:axId val="51999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99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ACF Plot for concentration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</c:v>
          </c:tx>
          <c:spPr>
            <a:ln w="6350"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5205792"/>
        <c:axId val="615207752"/>
      </c:barChart>
      <c:scatterChart>
        <c:scatterStyle val="smoothMarker"/>
        <c:varyColors val="0"/>
        <c:ser>
          <c:idx val="1"/>
          <c:order val="1"/>
          <c:tx>
            <c:v>UCI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53</c:v>
              </c:pt>
            </c:numLit>
          </c:xVal>
          <c:yVal>
            <c:numLit>
              <c:formatCode>General</c:formatCode>
              <c:ptCount val="2"/>
              <c:pt idx="0">
                <c:v>-0.121321</c:v>
              </c:pt>
              <c:pt idx="1">
                <c:v>-0.121321</c:v>
              </c:pt>
            </c:numLit>
          </c:yVal>
          <c:smooth val="1"/>
        </c:ser>
        <c:ser>
          <c:idx val="2"/>
          <c:order val="2"/>
          <c:tx>
            <c:v>LCI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53</c:v>
              </c:pt>
            </c:numLit>
          </c:xVal>
          <c:yVal>
            <c:numLit>
              <c:formatCode>General</c:formatCode>
              <c:ptCount val="2"/>
              <c:pt idx="0">
                <c:v>0.121321</c:v>
              </c:pt>
              <c:pt idx="1">
                <c:v>0.121321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05792"/>
        <c:axId val="615207752"/>
      </c:scatterChart>
      <c:catAx>
        <c:axId val="61520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Lags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07752"/>
        <c:crosses val="autoZero"/>
        <c:auto val="1"/>
        <c:lblAlgn val="ctr"/>
        <c:lblOffset val="100"/>
        <c:noMultiLvlLbl val="0"/>
      </c:catAx>
      <c:valAx>
        <c:axId val="615207752"/>
        <c:scaling>
          <c:orientation val="minMax"/>
          <c:max val="1"/>
          <c:min val="-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ACF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0579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PACF Plot for concentration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PACF</c:v>
          </c:tx>
          <c:spPr>
            <a:ln w="6350"/>
          </c:spPr>
          <c:invertIfNegative val="0"/>
          <c:cat>
            <c:numRef>
              <c:f>PACF_Output!$B$24:$B$75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PACF_Output!$C$24:$C$75</c:f>
              <c:numCache>
                <c:formatCode>General</c:formatCode>
                <c:ptCount val="52"/>
                <c:pt idx="0">
                  <c:v>0.54271029235062296</c:v>
                </c:pt>
                <c:pt idx="1">
                  <c:v>0.20271668561263151</c:v>
                </c:pt>
                <c:pt idx="2">
                  <c:v>0.14045513915504085</c:v>
                </c:pt>
                <c:pt idx="3">
                  <c:v>0.1824065079954072</c:v>
                </c:pt>
                <c:pt idx="4">
                  <c:v>0.11875834956781768</c:v>
                </c:pt>
                <c:pt idx="5">
                  <c:v>3.173230361364663E-2</c:v>
                </c:pt>
                <c:pt idx="6">
                  <c:v>-6.9557901243378337E-2</c:v>
                </c:pt>
                <c:pt idx="7">
                  <c:v>-1.9393459904234651E-2</c:v>
                </c:pt>
                <c:pt idx="8">
                  <c:v>-7.3762867194840515E-2</c:v>
                </c:pt>
                <c:pt idx="9">
                  <c:v>-7.4244318686275915E-2</c:v>
                </c:pt>
                <c:pt idx="10">
                  <c:v>-0.10855182157129707</c:v>
                </c:pt>
                <c:pt idx="11">
                  <c:v>-0.181164083164182</c:v>
                </c:pt>
                <c:pt idx="12">
                  <c:v>-1.2515679084417716E-2</c:v>
                </c:pt>
                <c:pt idx="13">
                  <c:v>-7.06426817605776E-2</c:v>
                </c:pt>
                <c:pt idx="14">
                  <c:v>8.5659634610793955E-2</c:v>
                </c:pt>
                <c:pt idx="15">
                  <c:v>-6.8873158285539235E-2</c:v>
                </c:pt>
                <c:pt idx="16">
                  <c:v>7.7977246879491188E-2</c:v>
                </c:pt>
                <c:pt idx="17">
                  <c:v>-1.8188421574658602E-2</c:v>
                </c:pt>
                <c:pt idx="18">
                  <c:v>-1.7490532359629545E-2</c:v>
                </c:pt>
                <c:pt idx="19">
                  <c:v>-0.14291362327402513</c:v>
                </c:pt>
                <c:pt idx="20">
                  <c:v>-2.6907762941412745E-2</c:v>
                </c:pt>
                <c:pt idx="21">
                  <c:v>-4.5102134445663244E-2</c:v>
                </c:pt>
                <c:pt idx="22">
                  <c:v>-6.347761009005369E-2</c:v>
                </c:pt>
                <c:pt idx="23">
                  <c:v>-7.7075589194424962E-2</c:v>
                </c:pt>
                <c:pt idx="24">
                  <c:v>3.4720557499049779E-3</c:v>
                </c:pt>
                <c:pt idx="25">
                  <c:v>3.5375000180101687E-2</c:v>
                </c:pt>
                <c:pt idx="26">
                  <c:v>-4.6524949270525043E-2</c:v>
                </c:pt>
                <c:pt idx="27">
                  <c:v>2.086228801382525E-2</c:v>
                </c:pt>
                <c:pt idx="28">
                  <c:v>-2.0507238665994691E-2</c:v>
                </c:pt>
                <c:pt idx="29">
                  <c:v>1.5376323996956604E-3</c:v>
                </c:pt>
                <c:pt idx="30">
                  <c:v>3.1806099078119328E-2</c:v>
                </c:pt>
                <c:pt idx="31">
                  <c:v>1.1310238365826949E-2</c:v>
                </c:pt>
                <c:pt idx="32">
                  <c:v>-1.5597759070335414E-3</c:v>
                </c:pt>
                <c:pt idx="33">
                  <c:v>7.8979740845722832E-2</c:v>
                </c:pt>
                <c:pt idx="34">
                  <c:v>-1.575480528559145E-2</c:v>
                </c:pt>
                <c:pt idx="35">
                  <c:v>1.6251244229991781E-2</c:v>
                </c:pt>
                <c:pt idx="36">
                  <c:v>2.0843120736470256E-2</c:v>
                </c:pt>
                <c:pt idx="37">
                  <c:v>-4.6992118212012719E-2</c:v>
                </c:pt>
                <c:pt idx="38">
                  <c:v>5.2717616976132933E-2</c:v>
                </c:pt>
                <c:pt idx="39">
                  <c:v>3.5433011393395532E-2</c:v>
                </c:pt>
                <c:pt idx="40">
                  <c:v>1.6694568224176705E-2</c:v>
                </c:pt>
                <c:pt idx="41">
                  <c:v>7.8745128117070642E-2</c:v>
                </c:pt>
                <c:pt idx="42">
                  <c:v>8.4110522887929418E-2</c:v>
                </c:pt>
                <c:pt idx="43">
                  <c:v>1.8802772135799187E-2</c:v>
                </c:pt>
                <c:pt idx="44">
                  <c:v>3.6319479134496124E-2</c:v>
                </c:pt>
                <c:pt idx="45">
                  <c:v>-1.324099844546592E-3</c:v>
                </c:pt>
                <c:pt idx="46">
                  <c:v>4.0245248340254829E-2</c:v>
                </c:pt>
                <c:pt idx="47">
                  <c:v>8.194813867355424E-3</c:v>
                </c:pt>
                <c:pt idx="48">
                  <c:v>-2.5856182350255531E-2</c:v>
                </c:pt>
                <c:pt idx="49">
                  <c:v>7.6113640405770858E-2</c:v>
                </c:pt>
                <c:pt idx="50">
                  <c:v>-4.2001127344462395E-2</c:v>
                </c:pt>
                <c:pt idx="51">
                  <c:v>-1.6508793823029534E-2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5203440"/>
        <c:axId val="615208144"/>
      </c:barChart>
      <c:scatterChart>
        <c:scatterStyle val="smoothMarker"/>
        <c:varyColors val="0"/>
        <c:ser>
          <c:idx val="1"/>
          <c:order val="1"/>
          <c:tx>
            <c:v>UCI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52</c:v>
              </c:pt>
            </c:numLit>
          </c:xVal>
          <c:yVal>
            <c:numLit>
              <c:formatCode>General</c:formatCode>
              <c:ptCount val="2"/>
              <c:pt idx="0">
                <c:v>0.121321</c:v>
              </c:pt>
              <c:pt idx="1">
                <c:v>0.121321</c:v>
              </c:pt>
            </c:numLit>
          </c:yVal>
          <c:smooth val="1"/>
        </c:ser>
        <c:ser>
          <c:idx val="2"/>
          <c:order val="2"/>
          <c:tx>
            <c:v>LCI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52</c:v>
              </c:pt>
            </c:numLit>
          </c:xVal>
          <c:yVal>
            <c:numLit>
              <c:formatCode>General</c:formatCode>
              <c:ptCount val="2"/>
              <c:pt idx="0">
                <c:v>-0.121321</c:v>
              </c:pt>
              <c:pt idx="1">
                <c:v>-0.121321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03440"/>
        <c:axId val="615208144"/>
      </c:scatterChart>
      <c:catAx>
        <c:axId val="615203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Lags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08144"/>
        <c:crosses val="autoZero"/>
        <c:auto val="1"/>
        <c:lblAlgn val="ctr"/>
        <c:lblOffset val="100"/>
        <c:noMultiLvlLbl val="0"/>
      </c:catAx>
      <c:valAx>
        <c:axId val="615208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PACF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0344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Time Plot of Actual Vs Forecast (Training Data)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Forecast</c:v>
          </c:tx>
          <c:spPr>
            <a:ln w="317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'HoltWinterNoTrendOp-EntireDS'!$B$31:$B$291</c:f>
              <c:numCache>
                <c:formatCode>m/d/yyyy</c:formatCode>
                <c:ptCount val="261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  <c:pt idx="209">
                  <c:v>42372</c:v>
                </c:pt>
                <c:pt idx="210">
                  <c:v>42379</c:v>
                </c:pt>
                <c:pt idx="211">
                  <c:v>42386</c:v>
                </c:pt>
                <c:pt idx="212">
                  <c:v>42393</c:v>
                </c:pt>
                <c:pt idx="213">
                  <c:v>42400</c:v>
                </c:pt>
                <c:pt idx="214">
                  <c:v>42407</c:v>
                </c:pt>
                <c:pt idx="215">
                  <c:v>42414</c:v>
                </c:pt>
                <c:pt idx="216">
                  <c:v>42421</c:v>
                </c:pt>
                <c:pt idx="217">
                  <c:v>42428</c:v>
                </c:pt>
                <c:pt idx="218">
                  <c:v>42435</c:v>
                </c:pt>
                <c:pt idx="219">
                  <c:v>42442</c:v>
                </c:pt>
                <c:pt idx="220">
                  <c:v>42449</c:v>
                </c:pt>
                <c:pt idx="221">
                  <c:v>42456</c:v>
                </c:pt>
                <c:pt idx="222">
                  <c:v>42463</c:v>
                </c:pt>
                <c:pt idx="223">
                  <c:v>42470</c:v>
                </c:pt>
                <c:pt idx="224">
                  <c:v>42477</c:v>
                </c:pt>
                <c:pt idx="225">
                  <c:v>42484</c:v>
                </c:pt>
                <c:pt idx="226">
                  <c:v>42491</c:v>
                </c:pt>
                <c:pt idx="227">
                  <c:v>42498</c:v>
                </c:pt>
                <c:pt idx="228">
                  <c:v>42505</c:v>
                </c:pt>
                <c:pt idx="229">
                  <c:v>42512</c:v>
                </c:pt>
                <c:pt idx="230">
                  <c:v>42519</c:v>
                </c:pt>
                <c:pt idx="231">
                  <c:v>42526</c:v>
                </c:pt>
                <c:pt idx="232">
                  <c:v>42533</c:v>
                </c:pt>
                <c:pt idx="233">
                  <c:v>42540</c:v>
                </c:pt>
                <c:pt idx="234">
                  <c:v>42547</c:v>
                </c:pt>
                <c:pt idx="235">
                  <c:v>42554</c:v>
                </c:pt>
                <c:pt idx="236">
                  <c:v>42561</c:v>
                </c:pt>
                <c:pt idx="237">
                  <c:v>42568</c:v>
                </c:pt>
                <c:pt idx="238">
                  <c:v>42575</c:v>
                </c:pt>
                <c:pt idx="239">
                  <c:v>42582</c:v>
                </c:pt>
                <c:pt idx="240">
                  <c:v>42589</c:v>
                </c:pt>
                <c:pt idx="241">
                  <c:v>42596</c:v>
                </c:pt>
                <c:pt idx="242">
                  <c:v>42603</c:v>
                </c:pt>
                <c:pt idx="243">
                  <c:v>42610</c:v>
                </c:pt>
                <c:pt idx="244">
                  <c:v>42617</c:v>
                </c:pt>
                <c:pt idx="245">
                  <c:v>42624</c:v>
                </c:pt>
                <c:pt idx="246">
                  <c:v>42631</c:v>
                </c:pt>
                <c:pt idx="247">
                  <c:v>42638</c:v>
                </c:pt>
                <c:pt idx="248">
                  <c:v>42645</c:v>
                </c:pt>
                <c:pt idx="249">
                  <c:v>42652</c:v>
                </c:pt>
                <c:pt idx="250">
                  <c:v>42659</c:v>
                </c:pt>
                <c:pt idx="251">
                  <c:v>42666</c:v>
                </c:pt>
                <c:pt idx="252">
                  <c:v>42673</c:v>
                </c:pt>
                <c:pt idx="253">
                  <c:v>42680</c:v>
                </c:pt>
                <c:pt idx="254">
                  <c:v>42687</c:v>
                </c:pt>
                <c:pt idx="255">
                  <c:v>42694</c:v>
                </c:pt>
                <c:pt idx="256">
                  <c:v>42701</c:v>
                </c:pt>
                <c:pt idx="257">
                  <c:v>42708</c:v>
                </c:pt>
                <c:pt idx="258">
                  <c:v>42715</c:v>
                </c:pt>
                <c:pt idx="259">
                  <c:v>42722</c:v>
                </c:pt>
                <c:pt idx="260">
                  <c:v>42729</c:v>
                </c:pt>
              </c:numCache>
            </c:numRef>
          </c:xVal>
          <c:yVal>
            <c:numRef>
              <c:f>'HoltWinterNoTrendOp-EntireDS'!$D$31:$D$291</c:f>
              <c:numCache>
                <c:formatCode>General</c:formatCode>
                <c:ptCount val="261"/>
                <c:pt idx="0">
                  <c:v>193.57375000000002</c:v>
                </c:pt>
                <c:pt idx="1">
                  <c:v>192.16300338373975</c:v>
                </c:pt>
                <c:pt idx="2">
                  <c:v>206.44773885828016</c:v>
                </c:pt>
                <c:pt idx="3">
                  <c:v>195.19916996799159</c:v>
                </c:pt>
                <c:pt idx="4">
                  <c:v>203.04754086536116</c:v>
                </c:pt>
                <c:pt idx="5">
                  <c:v>208.31711884851927</c:v>
                </c:pt>
                <c:pt idx="6">
                  <c:v>224.14514055051626</c:v>
                </c:pt>
                <c:pt idx="7">
                  <c:v>209.01746946886263</c:v>
                </c:pt>
                <c:pt idx="8">
                  <c:v>217.59151231878246</c:v>
                </c:pt>
                <c:pt idx="9">
                  <c:v>234.99941560066884</c:v>
                </c:pt>
                <c:pt idx="10">
                  <c:v>195.72691282880973</c:v>
                </c:pt>
                <c:pt idx="11">
                  <c:v>359.00914336855988</c:v>
                </c:pt>
                <c:pt idx="12">
                  <c:v>240.94035790361767</c:v>
                </c:pt>
                <c:pt idx="13">
                  <c:v>221.91506105925828</c:v>
                </c:pt>
                <c:pt idx="14">
                  <c:v>273.55584096774749</c:v>
                </c:pt>
                <c:pt idx="15">
                  <c:v>195.15606164035006</c:v>
                </c:pt>
                <c:pt idx="16">
                  <c:v>220.57789696204688</c:v>
                </c:pt>
                <c:pt idx="17">
                  <c:v>217.00208014720096</c:v>
                </c:pt>
                <c:pt idx="18">
                  <c:v>141.89226149368568</c:v>
                </c:pt>
                <c:pt idx="19">
                  <c:v>151.28096135706775</c:v>
                </c:pt>
                <c:pt idx="20">
                  <c:v>125.50754853142561</c:v>
                </c:pt>
                <c:pt idx="21">
                  <c:v>172.55833244763471</c:v>
                </c:pt>
                <c:pt idx="22">
                  <c:v>114.12555800025106</c:v>
                </c:pt>
                <c:pt idx="23">
                  <c:v>128.42328438826064</c:v>
                </c:pt>
                <c:pt idx="24">
                  <c:v>96.804536136929016</c:v>
                </c:pt>
                <c:pt idx="25">
                  <c:v>85.649940269101876</c:v>
                </c:pt>
                <c:pt idx="26">
                  <c:v>125.30330543727365</c:v>
                </c:pt>
                <c:pt idx="27">
                  <c:v>85.75278134503472</c:v>
                </c:pt>
                <c:pt idx="28">
                  <c:v>75.541797497702959</c:v>
                </c:pt>
                <c:pt idx="29">
                  <c:v>81.473579815278015</c:v>
                </c:pt>
                <c:pt idx="30">
                  <c:v>105.61372478576058</c:v>
                </c:pt>
                <c:pt idx="31">
                  <c:v>85.671135925965217</c:v>
                </c:pt>
                <c:pt idx="32">
                  <c:v>93.225915357733584</c:v>
                </c:pt>
                <c:pt idx="33">
                  <c:v>85.868199057196136</c:v>
                </c:pt>
                <c:pt idx="34">
                  <c:v>108.42210903209238</c:v>
                </c:pt>
                <c:pt idx="35">
                  <c:v>76.001497872893395</c:v>
                </c:pt>
                <c:pt idx="36">
                  <c:v>83.864055007187233</c:v>
                </c:pt>
                <c:pt idx="37">
                  <c:v>111.45517940639269</c:v>
                </c:pt>
                <c:pt idx="38">
                  <c:v>113.45679769765579</c:v>
                </c:pt>
                <c:pt idx="39">
                  <c:v>150.42659609485381</c:v>
                </c:pt>
                <c:pt idx="40">
                  <c:v>143.06064541266639</c:v>
                </c:pt>
                <c:pt idx="41">
                  <c:v>157.95154387870087</c:v>
                </c:pt>
                <c:pt idx="42">
                  <c:v>165.24926133233311</c:v>
                </c:pt>
                <c:pt idx="43">
                  <c:v>193.52843991519634</c:v>
                </c:pt>
                <c:pt idx="44">
                  <c:v>172.36910884669928</c:v>
                </c:pt>
                <c:pt idx="45">
                  <c:v>259.03016871111305</c:v>
                </c:pt>
                <c:pt idx="46">
                  <c:v>211.44424510371846</c:v>
                </c:pt>
                <c:pt idx="47">
                  <c:v>237.30615041712034</c:v>
                </c:pt>
                <c:pt idx="48">
                  <c:v>214.11984915478919</c:v>
                </c:pt>
                <c:pt idx="49">
                  <c:v>214.71092199326344</c:v>
                </c:pt>
                <c:pt idx="50">
                  <c:v>211.6006271048781</c:v>
                </c:pt>
                <c:pt idx="51">
                  <c:v>240.21079006157845</c:v>
                </c:pt>
                <c:pt idx="52">
                  <c:v>239.45568864910189</c:v>
                </c:pt>
                <c:pt idx="53">
                  <c:v>233.71412269907171</c:v>
                </c:pt>
                <c:pt idx="54">
                  <c:v>255.16186115868129</c:v>
                </c:pt>
                <c:pt idx="55">
                  <c:v>244.1600968880268</c:v>
                </c:pt>
                <c:pt idx="56">
                  <c:v>243.56892397074773</c:v>
                </c:pt>
                <c:pt idx="57">
                  <c:v>237.98120254341455</c:v>
                </c:pt>
                <c:pt idx="58">
                  <c:v>237.19500869669469</c:v>
                </c:pt>
                <c:pt idx="59">
                  <c:v>220.96838975113982</c:v>
                </c:pt>
                <c:pt idx="60">
                  <c:v>226.02027324072716</c:v>
                </c:pt>
                <c:pt idx="61">
                  <c:v>236.85389535733614</c:v>
                </c:pt>
                <c:pt idx="62">
                  <c:v>198.09266105312568</c:v>
                </c:pt>
                <c:pt idx="63">
                  <c:v>355.94844073649165</c:v>
                </c:pt>
                <c:pt idx="64">
                  <c:v>148.21435718296595</c:v>
                </c:pt>
                <c:pt idx="65">
                  <c:v>125.50941976041464</c:v>
                </c:pt>
                <c:pt idx="66">
                  <c:v>179.47130303503567</c:v>
                </c:pt>
                <c:pt idx="67">
                  <c:v>126.95621989154398</c:v>
                </c:pt>
                <c:pt idx="68">
                  <c:v>154.55721919281368</c:v>
                </c:pt>
                <c:pt idx="69">
                  <c:v>156.78447434132232</c:v>
                </c:pt>
                <c:pt idx="70">
                  <c:v>77.527615023025675</c:v>
                </c:pt>
                <c:pt idx="71">
                  <c:v>100.4919648415852</c:v>
                </c:pt>
                <c:pt idx="72">
                  <c:v>90.20138729888032</c:v>
                </c:pt>
                <c:pt idx="73">
                  <c:v>139.94549477381597</c:v>
                </c:pt>
                <c:pt idx="74">
                  <c:v>73.735369785500524</c:v>
                </c:pt>
                <c:pt idx="75">
                  <c:v>92.235571458249154</c:v>
                </c:pt>
                <c:pt idx="76">
                  <c:v>78.282254246996672</c:v>
                </c:pt>
                <c:pt idx="77">
                  <c:v>71.453706033653646</c:v>
                </c:pt>
                <c:pt idx="78">
                  <c:v>113.99575329166805</c:v>
                </c:pt>
                <c:pt idx="79">
                  <c:v>61.790162443796248</c:v>
                </c:pt>
                <c:pt idx="80">
                  <c:v>61.688218923703658</c:v>
                </c:pt>
                <c:pt idx="81">
                  <c:v>75.77556397349565</c:v>
                </c:pt>
                <c:pt idx="82">
                  <c:v>104.06492540650652</c:v>
                </c:pt>
                <c:pt idx="83">
                  <c:v>75.94581039194901</c:v>
                </c:pt>
                <c:pt idx="84">
                  <c:v>85.986768959836922</c:v>
                </c:pt>
                <c:pt idx="85">
                  <c:v>78.887516635520569</c:v>
                </c:pt>
                <c:pt idx="86">
                  <c:v>111.34868052008943</c:v>
                </c:pt>
                <c:pt idx="87">
                  <c:v>68.290206844677442</c:v>
                </c:pt>
                <c:pt idx="88">
                  <c:v>79.348445610617546</c:v>
                </c:pt>
                <c:pt idx="89">
                  <c:v>109.71445618797802</c:v>
                </c:pt>
                <c:pt idx="90">
                  <c:v>101.89745875167975</c:v>
                </c:pt>
                <c:pt idx="91">
                  <c:v>131.05620323157132</c:v>
                </c:pt>
                <c:pt idx="92">
                  <c:v>112.2016011694206</c:v>
                </c:pt>
                <c:pt idx="93">
                  <c:v>124.62150888267243</c:v>
                </c:pt>
                <c:pt idx="94">
                  <c:v>131.34505363395053</c:v>
                </c:pt>
                <c:pt idx="95">
                  <c:v>157.87771821683378</c:v>
                </c:pt>
                <c:pt idx="96">
                  <c:v>143.29941530184533</c:v>
                </c:pt>
                <c:pt idx="97">
                  <c:v>235.94926524364166</c:v>
                </c:pt>
                <c:pt idx="98">
                  <c:v>173.40947235900791</c:v>
                </c:pt>
                <c:pt idx="99">
                  <c:v>201.23800098482988</c:v>
                </c:pt>
                <c:pt idx="100">
                  <c:v>173.81860517968954</c:v>
                </c:pt>
                <c:pt idx="101">
                  <c:v>168.94580615788379</c:v>
                </c:pt>
                <c:pt idx="102">
                  <c:v>171.06971751905974</c:v>
                </c:pt>
                <c:pt idx="103">
                  <c:v>202.0637730942862</c:v>
                </c:pt>
                <c:pt idx="104">
                  <c:v>201.98502610683059</c:v>
                </c:pt>
                <c:pt idx="105">
                  <c:v>192.83341030394433</c:v>
                </c:pt>
                <c:pt idx="106">
                  <c:v>206.18513521310925</c:v>
                </c:pt>
                <c:pt idx="107">
                  <c:v>185.54349627521941</c:v>
                </c:pt>
                <c:pt idx="108">
                  <c:v>185.07457307064723</c:v>
                </c:pt>
                <c:pt idx="109">
                  <c:v>181.46104240288309</c:v>
                </c:pt>
                <c:pt idx="110">
                  <c:v>192.12507085538269</c:v>
                </c:pt>
                <c:pt idx="111">
                  <c:v>168.46327229635841</c:v>
                </c:pt>
                <c:pt idx="112">
                  <c:v>182.61135828701356</c:v>
                </c:pt>
                <c:pt idx="113">
                  <c:v>201.81195660473742</c:v>
                </c:pt>
                <c:pt idx="114">
                  <c:v>156.76027168841435</c:v>
                </c:pt>
                <c:pt idx="115">
                  <c:v>326.23875458308885</c:v>
                </c:pt>
                <c:pt idx="116">
                  <c:v>128.80886726778914</c:v>
                </c:pt>
                <c:pt idx="117">
                  <c:v>111.19223073020225</c:v>
                </c:pt>
                <c:pt idx="118">
                  <c:v>177.17387383790179</c:v>
                </c:pt>
                <c:pt idx="119">
                  <c:v>117.94436259133536</c:v>
                </c:pt>
                <c:pt idx="120">
                  <c:v>147.50538804477105</c:v>
                </c:pt>
                <c:pt idx="121">
                  <c:v>153.49689827225734</c:v>
                </c:pt>
                <c:pt idx="122">
                  <c:v>81.033124686475389</c:v>
                </c:pt>
                <c:pt idx="123">
                  <c:v>97.268675844155268</c:v>
                </c:pt>
                <c:pt idx="124">
                  <c:v>77.134296541341826</c:v>
                </c:pt>
                <c:pt idx="125">
                  <c:v>128.67449248480972</c:v>
                </c:pt>
                <c:pt idx="126">
                  <c:v>58.139966241308429</c:v>
                </c:pt>
                <c:pt idx="127">
                  <c:v>82.69878556475777</c:v>
                </c:pt>
                <c:pt idx="128">
                  <c:v>60.579231972046642</c:v>
                </c:pt>
                <c:pt idx="129">
                  <c:v>58.674614979073709</c:v>
                </c:pt>
                <c:pt idx="130">
                  <c:v>107.32446804386908</c:v>
                </c:pt>
                <c:pt idx="131">
                  <c:v>58.184548949892218</c:v>
                </c:pt>
                <c:pt idx="132">
                  <c:v>54.183600884217782</c:v>
                </c:pt>
                <c:pt idx="133">
                  <c:v>60.170668672355873</c:v>
                </c:pt>
                <c:pt idx="134">
                  <c:v>93.438272165090467</c:v>
                </c:pt>
                <c:pt idx="135">
                  <c:v>69.083551103726847</c:v>
                </c:pt>
                <c:pt idx="136">
                  <c:v>79.624449851499094</c:v>
                </c:pt>
                <c:pt idx="137">
                  <c:v>73.99513253593733</c:v>
                </c:pt>
                <c:pt idx="138">
                  <c:v>107.7565076859112</c:v>
                </c:pt>
                <c:pt idx="139">
                  <c:v>67.393121196395782</c:v>
                </c:pt>
                <c:pt idx="140">
                  <c:v>80.488241874209734</c:v>
                </c:pt>
                <c:pt idx="141">
                  <c:v>111.23787847484701</c:v>
                </c:pt>
                <c:pt idx="142">
                  <c:v>113.73852871363434</c:v>
                </c:pt>
                <c:pt idx="143">
                  <c:v>156.03419057979141</c:v>
                </c:pt>
                <c:pt idx="144">
                  <c:v>146.56964663353926</c:v>
                </c:pt>
                <c:pt idx="145">
                  <c:v>164.81797311550719</c:v>
                </c:pt>
                <c:pt idx="146">
                  <c:v>176.94456765636517</c:v>
                </c:pt>
                <c:pt idx="147">
                  <c:v>205.96363336520042</c:v>
                </c:pt>
                <c:pt idx="148">
                  <c:v>183.4441193746747</c:v>
                </c:pt>
                <c:pt idx="149">
                  <c:v>271.58521379591446</c:v>
                </c:pt>
                <c:pt idx="150">
                  <c:v>204.83911937498181</c:v>
                </c:pt>
                <c:pt idx="151">
                  <c:v>229.34222936064242</c:v>
                </c:pt>
                <c:pt idx="152">
                  <c:v>206.62266740878329</c:v>
                </c:pt>
                <c:pt idx="153">
                  <c:v>202.65623275999059</c:v>
                </c:pt>
                <c:pt idx="154">
                  <c:v>203.77762386724868</c:v>
                </c:pt>
                <c:pt idx="155">
                  <c:v>219.04256786535066</c:v>
                </c:pt>
                <c:pt idx="156">
                  <c:v>212.19020004712428</c:v>
                </c:pt>
                <c:pt idx="157">
                  <c:v>195.77356267823876</c:v>
                </c:pt>
                <c:pt idx="158">
                  <c:v>200.87502170006238</c:v>
                </c:pt>
                <c:pt idx="159">
                  <c:v>178.21452906710419</c:v>
                </c:pt>
                <c:pt idx="160">
                  <c:v>173.54118786122376</c:v>
                </c:pt>
                <c:pt idx="161">
                  <c:v>164.14826677221203</c:v>
                </c:pt>
                <c:pt idx="162">
                  <c:v>169.82809156753473</c:v>
                </c:pt>
                <c:pt idx="163">
                  <c:v>144.74537570683637</c:v>
                </c:pt>
                <c:pt idx="164">
                  <c:v>151.89004625236134</c:v>
                </c:pt>
                <c:pt idx="165">
                  <c:v>165.34398803596636</c:v>
                </c:pt>
                <c:pt idx="166">
                  <c:v>132.15906100754103</c:v>
                </c:pt>
                <c:pt idx="167">
                  <c:v>294.46074198563321</c:v>
                </c:pt>
                <c:pt idx="168">
                  <c:v>96.2059374185027</c:v>
                </c:pt>
                <c:pt idx="169">
                  <c:v>79.591122085876577</c:v>
                </c:pt>
                <c:pt idx="170">
                  <c:v>141.10222013048286</c:v>
                </c:pt>
                <c:pt idx="171">
                  <c:v>81.633754330347131</c:v>
                </c:pt>
                <c:pt idx="172">
                  <c:v>109.97874489537395</c:v>
                </c:pt>
                <c:pt idx="173">
                  <c:v>117.46249005874985</c:v>
                </c:pt>
                <c:pt idx="174">
                  <c:v>43.216211064045552</c:v>
                </c:pt>
                <c:pt idx="175">
                  <c:v>65.829145921338323</c:v>
                </c:pt>
                <c:pt idx="176">
                  <c:v>50.388740801192512</c:v>
                </c:pt>
                <c:pt idx="177">
                  <c:v>101.73117029777437</c:v>
                </c:pt>
                <c:pt idx="178">
                  <c:v>31.396783051745018</c:v>
                </c:pt>
                <c:pt idx="179">
                  <c:v>57.087465082794779</c:v>
                </c:pt>
                <c:pt idx="180">
                  <c:v>32.917143158700071</c:v>
                </c:pt>
                <c:pt idx="181">
                  <c:v>29.790739839447212</c:v>
                </c:pt>
                <c:pt idx="182">
                  <c:v>77.412373740523662</c:v>
                </c:pt>
                <c:pt idx="183">
                  <c:v>27.153329920785097</c:v>
                </c:pt>
                <c:pt idx="184">
                  <c:v>26.755609046187715</c:v>
                </c:pt>
                <c:pt idx="185">
                  <c:v>39.994816111610817</c:v>
                </c:pt>
                <c:pt idx="186">
                  <c:v>71.764570021611263</c:v>
                </c:pt>
                <c:pt idx="187">
                  <c:v>46.431207463298279</c:v>
                </c:pt>
                <c:pt idx="188">
                  <c:v>58.131183183111773</c:v>
                </c:pt>
                <c:pt idx="189">
                  <c:v>52.539888815991048</c:v>
                </c:pt>
                <c:pt idx="190">
                  <c:v>82.629987370919338</c:v>
                </c:pt>
                <c:pt idx="191">
                  <c:v>41.891629365242352</c:v>
                </c:pt>
                <c:pt idx="192">
                  <c:v>55.518311095331768</c:v>
                </c:pt>
                <c:pt idx="193">
                  <c:v>86.157362102472888</c:v>
                </c:pt>
                <c:pt idx="194">
                  <c:v>81.500585658003132</c:v>
                </c:pt>
                <c:pt idx="195">
                  <c:v>114.98863649932363</c:v>
                </c:pt>
                <c:pt idx="196">
                  <c:v>100.67507607020514</c:v>
                </c:pt>
                <c:pt idx="197">
                  <c:v>116.23329409941157</c:v>
                </c:pt>
                <c:pt idx="198">
                  <c:v>123.6492388644441</c:v>
                </c:pt>
                <c:pt idx="199">
                  <c:v>153.39876095933568</c:v>
                </c:pt>
                <c:pt idx="200">
                  <c:v>134.82350140176123</c:v>
                </c:pt>
                <c:pt idx="201">
                  <c:v>215.99781787626202</c:v>
                </c:pt>
                <c:pt idx="202">
                  <c:v>156.04593184663293</c:v>
                </c:pt>
                <c:pt idx="203">
                  <c:v>181.93230707019399</c:v>
                </c:pt>
                <c:pt idx="204">
                  <c:v>159.23953789024893</c:v>
                </c:pt>
                <c:pt idx="205">
                  <c:v>159.82802233419056</c:v>
                </c:pt>
                <c:pt idx="206">
                  <c:v>158.23044499148298</c:v>
                </c:pt>
                <c:pt idx="207">
                  <c:v>186.89803288479516</c:v>
                </c:pt>
                <c:pt idx="208">
                  <c:v>190.90906215385593</c:v>
                </c:pt>
                <c:pt idx="209">
                  <c:v>184.77391798552679</c:v>
                </c:pt>
                <c:pt idx="210">
                  <c:v>206.36534021046214</c:v>
                </c:pt>
                <c:pt idx="211">
                  <c:v>190.30500740860174</c:v>
                </c:pt>
                <c:pt idx="212">
                  <c:v>184.11139384341789</c:v>
                </c:pt>
                <c:pt idx="213">
                  <c:v>190.92740486168759</c:v>
                </c:pt>
                <c:pt idx="214">
                  <c:v>196.17680915064159</c:v>
                </c:pt>
                <c:pt idx="215">
                  <c:v>164.92677272912346</c:v>
                </c:pt>
                <c:pt idx="216">
                  <c:v>169.06770082987288</c:v>
                </c:pt>
                <c:pt idx="217">
                  <c:v>190.61128285053078</c:v>
                </c:pt>
                <c:pt idx="218">
                  <c:v>151.84798066279959</c:v>
                </c:pt>
                <c:pt idx="219">
                  <c:v>309.59243734316613</c:v>
                </c:pt>
                <c:pt idx="220">
                  <c:v>113.24151743555267</c:v>
                </c:pt>
                <c:pt idx="221">
                  <c:v>104.76286645941727</c:v>
                </c:pt>
                <c:pt idx="222">
                  <c:v>165.38953076691377</c:v>
                </c:pt>
                <c:pt idx="223">
                  <c:v>92.223367451445242</c:v>
                </c:pt>
                <c:pt idx="224">
                  <c:v>119.60118029937188</c:v>
                </c:pt>
                <c:pt idx="225">
                  <c:v>121.29462554775817</c:v>
                </c:pt>
                <c:pt idx="226">
                  <c:v>40.465450334877119</c:v>
                </c:pt>
                <c:pt idx="227">
                  <c:v>62.826374345118239</c:v>
                </c:pt>
                <c:pt idx="228">
                  <c:v>48.662562566220487</c:v>
                </c:pt>
                <c:pt idx="229">
                  <c:v>110.02311939616163</c:v>
                </c:pt>
                <c:pt idx="230">
                  <c:v>46.523996756873316</c:v>
                </c:pt>
                <c:pt idx="231">
                  <c:v>66.938014471477004</c:v>
                </c:pt>
                <c:pt idx="232">
                  <c:v>38.531705091581642</c:v>
                </c:pt>
                <c:pt idx="233">
                  <c:v>30.379390102691303</c:v>
                </c:pt>
                <c:pt idx="234">
                  <c:v>73.452668006584133</c:v>
                </c:pt>
                <c:pt idx="235">
                  <c:v>61.520001410075139</c:v>
                </c:pt>
                <c:pt idx="236">
                  <c:v>90.410296381736572</c:v>
                </c:pt>
                <c:pt idx="237">
                  <c:v>90.58020762560804</c:v>
                </c:pt>
                <c:pt idx="238">
                  <c:v>109.22286824550622</c:v>
                </c:pt>
                <c:pt idx="239">
                  <c:v>79.150236406816845</c:v>
                </c:pt>
                <c:pt idx="240">
                  <c:v>102.92339074329027</c:v>
                </c:pt>
                <c:pt idx="241">
                  <c:v>90.755708047262317</c:v>
                </c:pt>
                <c:pt idx="242">
                  <c:v>116.19892239949976</c:v>
                </c:pt>
                <c:pt idx="243">
                  <c:v>70.470518319315318</c:v>
                </c:pt>
                <c:pt idx="244">
                  <c:v>81.732938437256394</c:v>
                </c:pt>
                <c:pt idx="245">
                  <c:v>112.43062212898752</c:v>
                </c:pt>
                <c:pt idx="246">
                  <c:v>107.08492678773797</c:v>
                </c:pt>
                <c:pt idx="247">
                  <c:v>134.4300846598571</c:v>
                </c:pt>
                <c:pt idx="248">
                  <c:v>114.72850282372983</c:v>
                </c:pt>
                <c:pt idx="249">
                  <c:v>125.02682631620564</c:v>
                </c:pt>
                <c:pt idx="250">
                  <c:v>137.79503088515321</c:v>
                </c:pt>
                <c:pt idx="251">
                  <c:v>172.83736120704876</c:v>
                </c:pt>
                <c:pt idx="252">
                  <c:v>165.84780848742977</c:v>
                </c:pt>
                <c:pt idx="253">
                  <c:v>282.23273824715289</c:v>
                </c:pt>
                <c:pt idx="254">
                  <c:v>220.07274313040585</c:v>
                </c:pt>
                <c:pt idx="255">
                  <c:v>254.00946180174384</c:v>
                </c:pt>
                <c:pt idx="256">
                  <c:v>227.20156816938558</c:v>
                </c:pt>
                <c:pt idx="257">
                  <c:v>232.0270198719258</c:v>
                </c:pt>
                <c:pt idx="258">
                  <c:v>228.86399147833453</c:v>
                </c:pt>
                <c:pt idx="259">
                  <c:v>252.90575481412282</c:v>
                </c:pt>
                <c:pt idx="260">
                  <c:v>249.66631810372644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31750"/>
          </c:spPr>
          <c:marker>
            <c:symbol val="none"/>
          </c:marker>
          <c:xVal>
            <c:numRef>
              <c:f>'HoltWinterNoTrendOp-EntireDS'!$B$31:$B$291</c:f>
              <c:numCache>
                <c:formatCode>m/d/yyyy</c:formatCode>
                <c:ptCount val="261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  <c:pt idx="209">
                  <c:v>42372</c:v>
                </c:pt>
                <c:pt idx="210">
                  <c:v>42379</c:v>
                </c:pt>
                <c:pt idx="211">
                  <c:v>42386</c:v>
                </c:pt>
                <c:pt idx="212">
                  <c:v>42393</c:v>
                </c:pt>
                <c:pt idx="213">
                  <c:v>42400</c:v>
                </c:pt>
                <c:pt idx="214">
                  <c:v>42407</c:v>
                </c:pt>
                <c:pt idx="215">
                  <c:v>42414</c:v>
                </c:pt>
                <c:pt idx="216">
                  <c:v>42421</c:v>
                </c:pt>
                <c:pt idx="217">
                  <c:v>42428</c:v>
                </c:pt>
                <c:pt idx="218">
                  <c:v>42435</c:v>
                </c:pt>
                <c:pt idx="219">
                  <c:v>42442</c:v>
                </c:pt>
                <c:pt idx="220">
                  <c:v>42449</c:v>
                </c:pt>
                <c:pt idx="221">
                  <c:v>42456</c:v>
                </c:pt>
                <c:pt idx="222">
                  <c:v>42463</c:v>
                </c:pt>
                <c:pt idx="223">
                  <c:v>42470</c:v>
                </c:pt>
                <c:pt idx="224">
                  <c:v>42477</c:v>
                </c:pt>
                <c:pt idx="225">
                  <c:v>42484</c:v>
                </c:pt>
                <c:pt idx="226">
                  <c:v>42491</c:v>
                </c:pt>
                <c:pt idx="227">
                  <c:v>42498</c:v>
                </c:pt>
                <c:pt idx="228">
                  <c:v>42505</c:v>
                </c:pt>
                <c:pt idx="229">
                  <c:v>42512</c:v>
                </c:pt>
                <c:pt idx="230">
                  <c:v>42519</c:v>
                </c:pt>
                <c:pt idx="231">
                  <c:v>42526</c:v>
                </c:pt>
                <c:pt idx="232">
                  <c:v>42533</c:v>
                </c:pt>
                <c:pt idx="233">
                  <c:v>42540</c:v>
                </c:pt>
                <c:pt idx="234">
                  <c:v>42547</c:v>
                </c:pt>
                <c:pt idx="235">
                  <c:v>42554</c:v>
                </c:pt>
                <c:pt idx="236">
                  <c:v>42561</c:v>
                </c:pt>
                <c:pt idx="237">
                  <c:v>42568</c:v>
                </c:pt>
                <c:pt idx="238">
                  <c:v>42575</c:v>
                </c:pt>
                <c:pt idx="239">
                  <c:v>42582</c:v>
                </c:pt>
                <c:pt idx="240">
                  <c:v>42589</c:v>
                </c:pt>
                <c:pt idx="241">
                  <c:v>42596</c:v>
                </c:pt>
                <c:pt idx="242">
                  <c:v>42603</c:v>
                </c:pt>
                <c:pt idx="243">
                  <c:v>42610</c:v>
                </c:pt>
                <c:pt idx="244">
                  <c:v>42617</c:v>
                </c:pt>
                <c:pt idx="245">
                  <c:v>42624</c:v>
                </c:pt>
                <c:pt idx="246">
                  <c:v>42631</c:v>
                </c:pt>
                <c:pt idx="247">
                  <c:v>42638</c:v>
                </c:pt>
                <c:pt idx="248">
                  <c:v>42645</c:v>
                </c:pt>
                <c:pt idx="249">
                  <c:v>42652</c:v>
                </c:pt>
                <c:pt idx="250">
                  <c:v>42659</c:v>
                </c:pt>
                <c:pt idx="251">
                  <c:v>42666</c:v>
                </c:pt>
                <c:pt idx="252">
                  <c:v>42673</c:v>
                </c:pt>
                <c:pt idx="253">
                  <c:v>42680</c:v>
                </c:pt>
                <c:pt idx="254">
                  <c:v>42687</c:v>
                </c:pt>
                <c:pt idx="255">
                  <c:v>42694</c:v>
                </c:pt>
                <c:pt idx="256">
                  <c:v>42701</c:v>
                </c:pt>
                <c:pt idx="257">
                  <c:v>42708</c:v>
                </c:pt>
                <c:pt idx="258">
                  <c:v>42715</c:v>
                </c:pt>
                <c:pt idx="259">
                  <c:v>42722</c:v>
                </c:pt>
                <c:pt idx="260">
                  <c:v>42729</c:v>
                </c:pt>
              </c:numCache>
            </c:numRef>
          </c:xVal>
          <c:yVal>
            <c:numRef>
              <c:f>'HoltWinterNoTrendOp-EntireDS'!$C$31:$C$291</c:f>
              <c:numCache>
                <c:formatCode>General</c:formatCode>
                <c:ptCount val="261"/>
                <c:pt idx="0">
                  <c:v>234.23</c:v>
                </c:pt>
                <c:pt idx="1">
                  <c:v>190.54</c:v>
                </c:pt>
                <c:pt idx="2">
                  <c:v>235.91</c:v>
                </c:pt>
                <c:pt idx="3">
                  <c:v>245.49</c:v>
                </c:pt>
                <c:pt idx="4">
                  <c:v>262.64</c:v>
                </c:pt>
                <c:pt idx="5">
                  <c:v>265.57</c:v>
                </c:pt>
                <c:pt idx="6">
                  <c:v>255.32</c:v>
                </c:pt>
                <c:pt idx="7">
                  <c:v>207.95</c:v>
                </c:pt>
                <c:pt idx="8">
                  <c:v>231.67</c:v>
                </c:pt>
                <c:pt idx="9">
                  <c:v>229.34</c:v>
                </c:pt>
                <c:pt idx="10">
                  <c:v>205.63</c:v>
                </c:pt>
                <c:pt idx="11">
                  <c:v>793.1</c:v>
                </c:pt>
                <c:pt idx="12">
                  <c:v>249.75</c:v>
                </c:pt>
                <c:pt idx="13">
                  <c:v>183.7</c:v>
                </c:pt>
                <c:pt idx="14">
                  <c:v>154.55000000000001</c:v>
                </c:pt>
                <c:pt idx="15">
                  <c:v>188.7</c:v>
                </c:pt>
                <c:pt idx="16">
                  <c:v>176.96</c:v>
                </c:pt>
                <c:pt idx="17">
                  <c:v>222.3</c:v>
                </c:pt>
                <c:pt idx="18">
                  <c:v>97.3</c:v>
                </c:pt>
                <c:pt idx="19">
                  <c:v>105.49</c:v>
                </c:pt>
                <c:pt idx="20">
                  <c:v>120.33</c:v>
                </c:pt>
                <c:pt idx="21">
                  <c:v>234.23</c:v>
                </c:pt>
                <c:pt idx="22">
                  <c:v>82.56</c:v>
                </c:pt>
                <c:pt idx="23">
                  <c:v>73.62</c:v>
                </c:pt>
                <c:pt idx="24">
                  <c:v>70.239999999999995</c:v>
                </c:pt>
                <c:pt idx="25">
                  <c:v>63.41</c:v>
                </c:pt>
                <c:pt idx="26">
                  <c:v>189.48</c:v>
                </c:pt>
                <c:pt idx="27">
                  <c:v>49.48</c:v>
                </c:pt>
                <c:pt idx="28">
                  <c:v>57.71</c:v>
                </c:pt>
                <c:pt idx="29">
                  <c:v>51.83</c:v>
                </c:pt>
                <c:pt idx="30">
                  <c:v>140.87</c:v>
                </c:pt>
                <c:pt idx="31">
                  <c:v>74.28</c:v>
                </c:pt>
                <c:pt idx="32">
                  <c:v>89.61</c:v>
                </c:pt>
                <c:pt idx="33">
                  <c:v>37.880000000000003</c:v>
                </c:pt>
                <c:pt idx="34">
                  <c:v>156.52000000000001</c:v>
                </c:pt>
                <c:pt idx="35">
                  <c:v>55.81</c:v>
                </c:pt>
                <c:pt idx="36">
                  <c:v>70.650000000000006</c:v>
                </c:pt>
                <c:pt idx="37">
                  <c:v>138.28</c:v>
                </c:pt>
                <c:pt idx="38">
                  <c:v>122.63</c:v>
                </c:pt>
                <c:pt idx="39">
                  <c:v>179.64</c:v>
                </c:pt>
                <c:pt idx="40">
                  <c:v>134.51</c:v>
                </c:pt>
                <c:pt idx="41">
                  <c:v>141.63</c:v>
                </c:pt>
                <c:pt idx="42">
                  <c:v>155.55000000000001</c:v>
                </c:pt>
                <c:pt idx="43">
                  <c:v>166.08</c:v>
                </c:pt>
                <c:pt idx="44">
                  <c:v>160.13</c:v>
                </c:pt>
                <c:pt idx="45">
                  <c:v>321.22000000000003</c:v>
                </c:pt>
                <c:pt idx="46">
                  <c:v>199.4</c:v>
                </c:pt>
                <c:pt idx="47">
                  <c:v>229.54</c:v>
                </c:pt>
                <c:pt idx="48">
                  <c:v>224.82</c:v>
                </c:pt>
                <c:pt idx="49">
                  <c:v>187.75</c:v>
                </c:pt>
                <c:pt idx="50">
                  <c:v>225.06</c:v>
                </c:pt>
                <c:pt idx="51">
                  <c:v>230.97</c:v>
                </c:pt>
                <c:pt idx="52">
                  <c:v>248.87</c:v>
                </c:pt>
                <c:pt idx="53">
                  <c:v>285.06</c:v>
                </c:pt>
                <c:pt idx="54">
                  <c:v>285.79000000000002</c:v>
                </c:pt>
                <c:pt idx="55">
                  <c:v>230.51</c:v>
                </c:pt>
                <c:pt idx="56">
                  <c:v>221.38</c:v>
                </c:pt>
                <c:pt idx="57">
                  <c:v>170.84</c:v>
                </c:pt>
                <c:pt idx="58">
                  <c:v>261.16000000000003</c:v>
                </c:pt>
                <c:pt idx="59">
                  <c:v>192.84</c:v>
                </c:pt>
                <c:pt idx="60">
                  <c:v>191.19</c:v>
                </c:pt>
                <c:pt idx="61">
                  <c:v>234.53</c:v>
                </c:pt>
                <c:pt idx="62">
                  <c:v>152.93</c:v>
                </c:pt>
                <c:pt idx="63">
                  <c:v>128.19</c:v>
                </c:pt>
                <c:pt idx="64">
                  <c:v>130.85</c:v>
                </c:pt>
                <c:pt idx="65">
                  <c:v>107.49</c:v>
                </c:pt>
                <c:pt idx="66">
                  <c:v>251.87</c:v>
                </c:pt>
                <c:pt idx="67">
                  <c:v>138.16999999999999</c:v>
                </c:pt>
                <c:pt idx="68">
                  <c:v>153.06</c:v>
                </c:pt>
                <c:pt idx="69">
                  <c:v>132.47999999999999</c:v>
                </c:pt>
                <c:pt idx="70">
                  <c:v>135.33000000000001</c:v>
                </c:pt>
                <c:pt idx="71">
                  <c:v>170.08</c:v>
                </c:pt>
                <c:pt idx="72">
                  <c:v>103.1</c:v>
                </c:pt>
                <c:pt idx="73">
                  <c:v>146.09</c:v>
                </c:pt>
                <c:pt idx="74">
                  <c:v>74.63</c:v>
                </c:pt>
                <c:pt idx="75">
                  <c:v>169.68</c:v>
                </c:pt>
                <c:pt idx="76">
                  <c:v>84.19</c:v>
                </c:pt>
                <c:pt idx="77">
                  <c:v>68.11</c:v>
                </c:pt>
                <c:pt idx="78">
                  <c:v>86.11</c:v>
                </c:pt>
                <c:pt idx="79">
                  <c:v>101.12</c:v>
                </c:pt>
                <c:pt idx="80">
                  <c:v>105.74</c:v>
                </c:pt>
                <c:pt idx="81">
                  <c:v>75.25</c:v>
                </c:pt>
                <c:pt idx="82">
                  <c:v>79.23</c:v>
                </c:pt>
                <c:pt idx="83">
                  <c:v>83.04</c:v>
                </c:pt>
                <c:pt idx="84">
                  <c:v>85.8</c:v>
                </c:pt>
                <c:pt idx="85">
                  <c:v>102.39</c:v>
                </c:pt>
                <c:pt idx="86">
                  <c:v>81.52</c:v>
                </c:pt>
                <c:pt idx="87">
                  <c:v>71.959999999999994</c:v>
                </c:pt>
                <c:pt idx="88">
                  <c:v>85.72</c:v>
                </c:pt>
                <c:pt idx="89">
                  <c:v>63.1</c:v>
                </c:pt>
                <c:pt idx="90">
                  <c:v>51.51</c:v>
                </c:pt>
                <c:pt idx="91">
                  <c:v>74.91</c:v>
                </c:pt>
                <c:pt idx="92">
                  <c:v>85.28</c:v>
                </c:pt>
                <c:pt idx="93">
                  <c:v>103.75</c:v>
                </c:pt>
                <c:pt idx="94">
                  <c:v>109.07</c:v>
                </c:pt>
                <c:pt idx="95">
                  <c:v>179.54</c:v>
                </c:pt>
                <c:pt idx="96">
                  <c:v>173.73</c:v>
                </c:pt>
                <c:pt idx="97">
                  <c:v>187.87</c:v>
                </c:pt>
                <c:pt idx="98">
                  <c:v>176.05</c:v>
                </c:pt>
                <c:pt idx="99">
                  <c:v>160.94</c:v>
                </c:pt>
                <c:pt idx="100">
                  <c:v>144.58000000000001</c:v>
                </c:pt>
                <c:pt idx="101">
                  <c:v>180.1</c:v>
                </c:pt>
                <c:pt idx="102">
                  <c:v>203.26</c:v>
                </c:pt>
                <c:pt idx="103">
                  <c:v>197.3</c:v>
                </c:pt>
                <c:pt idx="104">
                  <c:v>184.29</c:v>
                </c:pt>
                <c:pt idx="105">
                  <c:v>183.83</c:v>
                </c:pt>
                <c:pt idx="106">
                  <c:v>165.61</c:v>
                </c:pt>
                <c:pt idx="107">
                  <c:v>173.1</c:v>
                </c:pt>
                <c:pt idx="108">
                  <c:v>179.27</c:v>
                </c:pt>
                <c:pt idx="109">
                  <c:v>197.61</c:v>
                </c:pt>
                <c:pt idx="110">
                  <c:v>161.77000000000001</c:v>
                </c:pt>
                <c:pt idx="111">
                  <c:v>209.14</c:v>
                </c:pt>
                <c:pt idx="112">
                  <c:v>209.78</c:v>
                </c:pt>
                <c:pt idx="113">
                  <c:v>153.49</c:v>
                </c:pt>
                <c:pt idx="114">
                  <c:v>205.32</c:v>
                </c:pt>
                <c:pt idx="115">
                  <c:v>169.15</c:v>
                </c:pt>
                <c:pt idx="116">
                  <c:v>149.83000000000001</c:v>
                </c:pt>
                <c:pt idx="117">
                  <c:v>180.78</c:v>
                </c:pt>
                <c:pt idx="118">
                  <c:v>200.99</c:v>
                </c:pt>
                <c:pt idx="119">
                  <c:v>144.36000000000001</c:v>
                </c:pt>
                <c:pt idx="120">
                  <c:v>175.15</c:v>
                </c:pt>
                <c:pt idx="121">
                  <c:v>177.67</c:v>
                </c:pt>
                <c:pt idx="122">
                  <c:v>87.71</c:v>
                </c:pt>
                <c:pt idx="123">
                  <c:v>94.53</c:v>
                </c:pt>
                <c:pt idx="124">
                  <c:v>103.8</c:v>
                </c:pt>
                <c:pt idx="125">
                  <c:v>102.39</c:v>
                </c:pt>
                <c:pt idx="126">
                  <c:v>102.16</c:v>
                </c:pt>
                <c:pt idx="127">
                  <c:v>100.96</c:v>
                </c:pt>
                <c:pt idx="128">
                  <c:v>103.92</c:v>
                </c:pt>
                <c:pt idx="129">
                  <c:v>102.2</c:v>
                </c:pt>
                <c:pt idx="130">
                  <c:v>100.31</c:v>
                </c:pt>
                <c:pt idx="131">
                  <c:v>67.959999999999994</c:v>
                </c:pt>
                <c:pt idx="132">
                  <c:v>38.65</c:v>
                </c:pt>
                <c:pt idx="133">
                  <c:v>97.99</c:v>
                </c:pt>
                <c:pt idx="134">
                  <c:v>95.92</c:v>
                </c:pt>
                <c:pt idx="135">
                  <c:v>80.19</c:v>
                </c:pt>
                <c:pt idx="136">
                  <c:v>89.73</c:v>
                </c:pt>
                <c:pt idx="137">
                  <c:v>109.08</c:v>
                </c:pt>
                <c:pt idx="138">
                  <c:v>97.13</c:v>
                </c:pt>
                <c:pt idx="139">
                  <c:v>86.33</c:v>
                </c:pt>
                <c:pt idx="140">
                  <c:v>91.52</c:v>
                </c:pt>
                <c:pt idx="141">
                  <c:v>142.54</c:v>
                </c:pt>
                <c:pt idx="142">
                  <c:v>162.59</c:v>
                </c:pt>
                <c:pt idx="143">
                  <c:v>169.71</c:v>
                </c:pt>
                <c:pt idx="144">
                  <c:v>163.38999999999999</c:v>
                </c:pt>
                <c:pt idx="145">
                  <c:v>184.73</c:v>
                </c:pt>
                <c:pt idx="146">
                  <c:v>171.95</c:v>
                </c:pt>
                <c:pt idx="147">
                  <c:v>167.46</c:v>
                </c:pt>
                <c:pt idx="148">
                  <c:v>182.5</c:v>
                </c:pt>
                <c:pt idx="149">
                  <c:v>190.1</c:v>
                </c:pt>
                <c:pt idx="150">
                  <c:v>183.84</c:v>
                </c:pt>
                <c:pt idx="151">
                  <c:v>224.11</c:v>
                </c:pt>
                <c:pt idx="152">
                  <c:v>182.87</c:v>
                </c:pt>
                <c:pt idx="153">
                  <c:v>205.55</c:v>
                </c:pt>
                <c:pt idx="154">
                  <c:v>118.61</c:v>
                </c:pt>
                <c:pt idx="155">
                  <c:v>163.63999999999999</c:v>
                </c:pt>
                <c:pt idx="156">
                  <c:v>139.43</c:v>
                </c:pt>
                <c:pt idx="157">
                  <c:v>125.62</c:v>
                </c:pt>
                <c:pt idx="158">
                  <c:v>144.13999999999999</c:v>
                </c:pt>
                <c:pt idx="159">
                  <c:v>133.85</c:v>
                </c:pt>
                <c:pt idx="160">
                  <c:v>123.43</c:v>
                </c:pt>
                <c:pt idx="161">
                  <c:v>144.27000000000001</c:v>
                </c:pt>
                <c:pt idx="162">
                  <c:v>126.39</c:v>
                </c:pt>
                <c:pt idx="163">
                  <c:v>133.07</c:v>
                </c:pt>
                <c:pt idx="164">
                  <c:v>138.25</c:v>
                </c:pt>
                <c:pt idx="165">
                  <c:v>203.26</c:v>
                </c:pt>
                <c:pt idx="166">
                  <c:v>133.47</c:v>
                </c:pt>
                <c:pt idx="167">
                  <c:v>125.21</c:v>
                </c:pt>
                <c:pt idx="168">
                  <c:v>123.16</c:v>
                </c:pt>
                <c:pt idx="169">
                  <c:v>117</c:v>
                </c:pt>
                <c:pt idx="170">
                  <c:v>163.03</c:v>
                </c:pt>
                <c:pt idx="171">
                  <c:v>98.84</c:v>
                </c:pt>
                <c:pt idx="172">
                  <c:v>148.99</c:v>
                </c:pt>
                <c:pt idx="173">
                  <c:v>128.78</c:v>
                </c:pt>
                <c:pt idx="174">
                  <c:v>98.29</c:v>
                </c:pt>
                <c:pt idx="175">
                  <c:v>97.5</c:v>
                </c:pt>
                <c:pt idx="176">
                  <c:v>77.33</c:v>
                </c:pt>
                <c:pt idx="177">
                  <c:v>74.61</c:v>
                </c:pt>
                <c:pt idx="178">
                  <c:v>84.81</c:v>
                </c:pt>
                <c:pt idx="179">
                  <c:v>59.05</c:v>
                </c:pt>
                <c:pt idx="180">
                  <c:v>67.040000000000006</c:v>
                </c:pt>
                <c:pt idx="181">
                  <c:v>67.25</c:v>
                </c:pt>
                <c:pt idx="182">
                  <c:v>61.4</c:v>
                </c:pt>
                <c:pt idx="183">
                  <c:v>64.94</c:v>
                </c:pt>
                <c:pt idx="184">
                  <c:v>64.12</c:v>
                </c:pt>
                <c:pt idx="185">
                  <c:v>67.7</c:v>
                </c:pt>
                <c:pt idx="186">
                  <c:v>66.58</c:v>
                </c:pt>
                <c:pt idx="187">
                  <c:v>66.31</c:v>
                </c:pt>
                <c:pt idx="188">
                  <c:v>67.69</c:v>
                </c:pt>
                <c:pt idx="189">
                  <c:v>61.47</c:v>
                </c:pt>
                <c:pt idx="190">
                  <c:v>68.19</c:v>
                </c:pt>
                <c:pt idx="191">
                  <c:v>65.099999999999994</c:v>
                </c:pt>
                <c:pt idx="192">
                  <c:v>65.040000000000006</c:v>
                </c:pt>
                <c:pt idx="193">
                  <c:v>62.91</c:v>
                </c:pt>
                <c:pt idx="194">
                  <c:v>65.12</c:v>
                </c:pt>
                <c:pt idx="195">
                  <c:v>92</c:v>
                </c:pt>
                <c:pt idx="196">
                  <c:v>97.11</c:v>
                </c:pt>
                <c:pt idx="197">
                  <c:v>101.46</c:v>
                </c:pt>
                <c:pt idx="198">
                  <c:v>125.28</c:v>
                </c:pt>
                <c:pt idx="199">
                  <c:v>143.38</c:v>
                </c:pt>
                <c:pt idx="200">
                  <c:v>84.04</c:v>
                </c:pt>
                <c:pt idx="201">
                  <c:v>183.72</c:v>
                </c:pt>
                <c:pt idx="202">
                  <c:v>144.94999999999999</c:v>
                </c:pt>
                <c:pt idx="203">
                  <c:v>177.52</c:v>
                </c:pt>
                <c:pt idx="204">
                  <c:v>168.94</c:v>
                </c:pt>
                <c:pt idx="205">
                  <c:v>145.16</c:v>
                </c:pt>
                <c:pt idx="206">
                  <c:v>173.12</c:v>
                </c:pt>
                <c:pt idx="207">
                  <c:v>213.98</c:v>
                </c:pt>
                <c:pt idx="208">
                  <c:v>195.58</c:v>
                </c:pt>
                <c:pt idx="209">
                  <c:v>238.5</c:v>
                </c:pt>
                <c:pt idx="210">
                  <c:v>198.98</c:v>
                </c:pt>
                <c:pt idx="211">
                  <c:v>134.66999999999999</c:v>
                </c:pt>
                <c:pt idx="212">
                  <c:v>255.2</c:v>
                </c:pt>
                <c:pt idx="213">
                  <c:v>168.59</c:v>
                </c:pt>
                <c:pt idx="214">
                  <c:v>105.18</c:v>
                </c:pt>
                <c:pt idx="215">
                  <c:v>130.66999999999999</c:v>
                </c:pt>
                <c:pt idx="216">
                  <c:v>214.7</c:v>
                </c:pt>
                <c:pt idx="217">
                  <c:v>187.69</c:v>
                </c:pt>
                <c:pt idx="218">
                  <c:v>124.49</c:v>
                </c:pt>
                <c:pt idx="219">
                  <c:v>148.15</c:v>
                </c:pt>
                <c:pt idx="220">
                  <c:v>201.19</c:v>
                </c:pt>
                <c:pt idx="221">
                  <c:v>136.02000000000001</c:v>
                </c:pt>
                <c:pt idx="222">
                  <c:v>84.2</c:v>
                </c:pt>
                <c:pt idx="223">
                  <c:v>101.41</c:v>
                </c:pt>
                <c:pt idx="224">
                  <c:v>115.88</c:v>
                </c:pt>
                <c:pt idx="225">
                  <c:v>81.52</c:v>
                </c:pt>
                <c:pt idx="226">
                  <c:v>94.42</c:v>
                </c:pt>
                <c:pt idx="227">
                  <c:v>104.28</c:v>
                </c:pt>
                <c:pt idx="228">
                  <c:v>152.94</c:v>
                </c:pt>
                <c:pt idx="229">
                  <c:v>131.75</c:v>
                </c:pt>
                <c:pt idx="230">
                  <c:v>61.87</c:v>
                </c:pt>
                <c:pt idx="231">
                  <c:v>35.89</c:v>
                </c:pt>
                <c:pt idx="232">
                  <c:v>34.65</c:v>
                </c:pt>
                <c:pt idx="233">
                  <c:v>35.33</c:v>
                </c:pt>
                <c:pt idx="234">
                  <c:v>344.61</c:v>
                </c:pt>
                <c:pt idx="235">
                  <c:v>320.14</c:v>
                </c:pt>
                <c:pt idx="236">
                  <c:v>29.56</c:v>
                </c:pt>
                <c:pt idx="237">
                  <c:v>20.41</c:v>
                </c:pt>
                <c:pt idx="238">
                  <c:v>67.47</c:v>
                </c:pt>
                <c:pt idx="239">
                  <c:v>190.4</c:v>
                </c:pt>
                <c:pt idx="240">
                  <c:v>62.92</c:v>
                </c:pt>
                <c:pt idx="241">
                  <c:v>65.430000000000007</c:v>
                </c:pt>
                <c:pt idx="242">
                  <c:v>62.88</c:v>
                </c:pt>
                <c:pt idx="243">
                  <c:v>76.31</c:v>
                </c:pt>
                <c:pt idx="244">
                  <c:v>92.79</c:v>
                </c:pt>
                <c:pt idx="245">
                  <c:v>83.76</c:v>
                </c:pt>
                <c:pt idx="246">
                  <c:v>44.61</c:v>
                </c:pt>
                <c:pt idx="247">
                  <c:v>70.17</c:v>
                </c:pt>
                <c:pt idx="248">
                  <c:v>71.88</c:v>
                </c:pt>
                <c:pt idx="249">
                  <c:v>150.06</c:v>
                </c:pt>
                <c:pt idx="250">
                  <c:v>179.72</c:v>
                </c:pt>
                <c:pt idx="251">
                  <c:v>251.53</c:v>
                </c:pt>
                <c:pt idx="252">
                  <c:v>379.92</c:v>
                </c:pt>
                <c:pt idx="253">
                  <c:v>232.6</c:v>
                </c:pt>
                <c:pt idx="254">
                  <c:v>269.45</c:v>
                </c:pt>
                <c:pt idx="255">
                  <c:v>218.1</c:v>
                </c:pt>
                <c:pt idx="256">
                  <c:v>269.66000000000003</c:v>
                </c:pt>
                <c:pt idx="257">
                  <c:v>204.57</c:v>
                </c:pt>
                <c:pt idx="258">
                  <c:v>208.47</c:v>
                </c:pt>
                <c:pt idx="259">
                  <c:v>226.07</c:v>
                </c:pt>
                <c:pt idx="260">
                  <c:v>303.19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08536"/>
        <c:axId val="615210104"/>
      </c:scatterChart>
      <c:valAx>
        <c:axId val="615208536"/>
        <c:scaling>
          <c:orientation val="minMax"/>
          <c:min val="4090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615210104"/>
        <c:crosses val="autoZero"/>
        <c:crossBetween val="midCat"/>
      </c:valAx>
      <c:valAx>
        <c:axId val="615210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0853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9468257667698559"/>
          <c:y val="0.49244048735716117"/>
          <c:w val="7.1922249022117427E-2"/>
          <c:h val="0.10533734342369186"/>
        </c:manualLayout>
      </c:layout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'HoltWinterNoTrendOp-EntireDS'!$E$30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91"/>
            <c:marker>
              <c:symbol val="none"/>
            </c:marker>
            <c:bubble3D val="0"/>
          </c:dPt>
          <c:cat>
            <c:numRef>
              <c:f>'HoltWinterNoTrendOp-EntireDS'!$B$31:$B$291</c:f>
              <c:numCache>
                <c:formatCode>m/d/yyyy</c:formatCode>
                <c:ptCount val="261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  <c:pt idx="209">
                  <c:v>42372</c:v>
                </c:pt>
                <c:pt idx="210">
                  <c:v>42379</c:v>
                </c:pt>
                <c:pt idx="211">
                  <c:v>42386</c:v>
                </c:pt>
                <c:pt idx="212">
                  <c:v>42393</c:v>
                </c:pt>
                <c:pt idx="213">
                  <c:v>42400</c:v>
                </c:pt>
                <c:pt idx="214">
                  <c:v>42407</c:v>
                </c:pt>
                <c:pt idx="215">
                  <c:v>42414</c:v>
                </c:pt>
                <c:pt idx="216">
                  <c:v>42421</c:v>
                </c:pt>
                <c:pt idx="217">
                  <c:v>42428</c:v>
                </c:pt>
                <c:pt idx="218">
                  <c:v>42435</c:v>
                </c:pt>
                <c:pt idx="219">
                  <c:v>42442</c:v>
                </c:pt>
                <c:pt idx="220">
                  <c:v>42449</c:v>
                </c:pt>
                <c:pt idx="221">
                  <c:v>42456</c:v>
                </c:pt>
                <c:pt idx="222">
                  <c:v>42463</c:v>
                </c:pt>
                <c:pt idx="223">
                  <c:v>42470</c:v>
                </c:pt>
                <c:pt idx="224">
                  <c:v>42477</c:v>
                </c:pt>
                <c:pt idx="225">
                  <c:v>42484</c:v>
                </c:pt>
                <c:pt idx="226">
                  <c:v>42491</c:v>
                </c:pt>
                <c:pt idx="227">
                  <c:v>42498</c:v>
                </c:pt>
                <c:pt idx="228">
                  <c:v>42505</c:v>
                </c:pt>
                <c:pt idx="229">
                  <c:v>42512</c:v>
                </c:pt>
                <c:pt idx="230">
                  <c:v>42519</c:v>
                </c:pt>
                <c:pt idx="231">
                  <c:v>42526</c:v>
                </c:pt>
                <c:pt idx="232">
                  <c:v>42533</c:v>
                </c:pt>
                <c:pt idx="233">
                  <c:v>42540</c:v>
                </c:pt>
                <c:pt idx="234">
                  <c:v>42547</c:v>
                </c:pt>
                <c:pt idx="235">
                  <c:v>42554</c:v>
                </c:pt>
                <c:pt idx="236">
                  <c:v>42561</c:v>
                </c:pt>
                <c:pt idx="237">
                  <c:v>42568</c:v>
                </c:pt>
                <c:pt idx="238">
                  <c:v>42575</c:v>
                </c:pt>
                <c:pt idx="239">
                  <c:v>42582</c:v>
                </c:pt>
                <c:pt idx="240">
                  <c:v>42589</c:v>
                </c:pt>
                <c:pt idx="241">
                  <c:v>42596</c:v>
                </c:pt>
                <c:pt idx="242">
                  <c:v>42603</c:v>
                </c:pt>
                <c:pt idx="243">
                  <c:v>42610</c:v>
                </c:pt>
                <c:pt idx="244">
                  <c:v>42617</c:v>
                </c:pt>
                <c:pt idx="245">
                  <c:v>42624</c:v>
                </c:pt>
                <c:pt idx="246">
                  <c:v>42631</c:v>
                </c:pt>
                <c:pt idx="247">
                  <c:v>42638</c:v>
                </c:pt>
                <c:pt idx="248">
                  <c:v>42645</c:v>
                </c:pt>
                <c:pt idx="249">
                  <c:v>42652</c:v>
                </c:pt>
                <c:pt idx="250">
                  <c:v>42659</c:v>
                </c:pt>
                <c:pt idx="251">
                  <c:v>42666</c:v>
                </c:pt>
                <c:pt idx="252">
                  <c:v>42673</c:v>
                </c:pt>
                <c:pt idx="253">
                  <c:v>42680</c:v>
                </c:pt>
                <c:pt idx="254">
                  <c:v>42687</c:v>
                </c:pt>
                <c:pt idx="255">
                  <c:v>42694</c:v>
                </c:pt>
                <c:pt idx="256">
                  <c:v>42701</c:v>
                </c:pt>
                <c:pt idx="257">
                  <c:v>42708</c:v>
                </c:pt>
                <c:pt idx="258">
                  <c:v>42715</c:v>
                </c:pt>
                <c:pt idx="259">
                  <c:v>42722</c:v>
                </c:pt>
                <c:pt idx="260">
                  <c:v>42729</c:v>
                </c:pt>
              </c:numCache>
            </c:numRef>
          </c:cat>
          <c:val>
            <c:numRef>
              <c:f>'HoltWinterNoTrendOp-EntireDS'!$E$31:$E$291</c:f>
              <c:numCache>
                <c:formatCode>General</c:formatCode>
                <c:ptCount val="261"/>
                <c:pt idx="0">
                  <c:v>40.656249999999972</c:v>
                </c:pt>
                <c:pt idx="1">
                  <c:v>-1.6230033837397571</c:v>
                </c:pt>
                <c:pt idx="2">
                  <c:v>29.462261141719836</c:v>
                </c:pt>
                <c:pt idx="3">
                  <c:v>50.290830032008415</c:v>
                </c:pt>
                <c:pt idx="4">
                  <c:v>59.59245913463883</c:v>
                </c:pt>
                <c:pt idx="5">
                  <c:v>57.252881151480722</c:v>
                </c:pt>
                <c:pt idx="6">
                  <c:v>31.174859449483733</c:v>
                </c:pt>
                <c:pt idx="7">
                  <c:v>-1.0674694688626403</c:v>
                </c:pt>
                <c:pt idx="8">
                  <c:v>14.078487681217524</c:v>
                </c:pt>
                <c:pt idx="9">
                  <c:v>-5.6594156006688365</c:v>
                </c:pt>
                <c:pt idx="10">
                  <c:v>9.9030871711902648</c:v>
                </c:pt>
                <c:pt idx="11">
                  <c:v>434.09085663144015</c:v>
                </c:pt>
                <c:pt idx="12">
                  <c:v>8.8096420963823334</c:v>
                </c:pt>
                <c:pt idx="13">
                  <c:v>-38.215061059258289</c:v>
                </c:pt>
                <c:pt idx="14">
                  <c:v>-119.00584096774747</c:v>
                </c:pt>
                <c:pt idx="15">
                  <c:v>-6.4560616403500717</c:v>
                </c:pt>
                <c:pt idx="16">
                  <c:v>-43.617896962046871</c:v>
                </c:pt>
                <c:pt idx="17">
                  <c:v>5.2979198527990548</c:v>
                </c:pt>
                <c:pt idx="18">
                  <c:v>-44.592261493685683</c:v>
                </c:pt>
                <c:pt idx="19">
                  <c:v>-45.790961357067758</c:v>
                </c:pt>
                <c:pt idx="20">
                  <c:v>-5.1775485314256144</c:v>
                </c:pt>
                <c:pt idx="21">
                  <c:v>61.671667552365278</c:v>
                </c:pt>
                <c:pt idx="22">
                  <c:v>-31.565558000251059</c:v>
                </c:pt>
                <c:pt idx="23">
                  <c:v>-54.803284388260636</c:v>
                </c:pt>
                <c:pt idx="24">
                  <c:v>-26.564536136929021</c:v>
                </c:pt>
                <c:pt idx="25">
                  <c:v>-22.239940269101879</c:v>
                </c:pt>
                <c:pt idx="26">
                  <c:v>64.17669456272634</c:v>
                </c:pt>
                <c:pt idx="27">
                  <c:v>-36.272781345034723</c:v>
                </c:pt>
                <c:pt idx="28">
                  <c:v>-17.831797497702958</c:v>
                </c:pt>
                <c:pt idx="29">
                  <c:v>-29.643579815278017</c:v>
                </c:pt>
                <c:pt idx="30">
                  <c:v>35.256275214239423</c:v>
                </c:pt>
                <c:pt idx="31">
                  <c:v>-11.391135925965216</c:v>
                </c:pt>
                <c:pt idx="32">
                  <c:v>-3.6159153577335843</c:v>
                </c:pt>
                <c:pt idx="33">
                  <c:v>-47.988199057196134</c:v>
                </c:pt>
                <c:pt idx="34">
                  <c:v>48.097890967907631</c:v>
                </c:pt>
                <c:pt idx="35">
                  <c:v>-20.191497872893393</c:v>
                </c:pt>
                <c:pt idx="36">
                  <c:v>-13.214055007187227</c:v>
                </c:pt>
                <c:pt idx="37">
                  <c:v>26.824820593607313</c:v>
                </c:pt>
                <c:pt idx="38">
                  <c:v>9.1732023023442082</c:v>
                </c:pt>
                <c:pt idx="39">
                  <c:v>29.21340390514618</c:v>
                </c:pt>
                <c:pt idx="40">
                  <c:v>-8.5506454126663982</c:v>
                </c:pt>
                <c:pt idx="41">
                  <c:v>-16.321543878700879</c:v>
                </c:pt>
                <c:pt idx="42">
                  <c:v>-9.6992613323330943</c:v>
                </c:pt>
                <c:pt idx="43">
                  <c:v>-27.448439915196332</c:v>
                </c:pt>
                <c:pt idx="44">
                  <c:v>-12.239108846699281</c:v>
                </c:pt>
                <c:pt idx="45">
                  <c:v>62.189831288886978</c:v>
                </c:pt>
                <c:pt idx="46">
                  <c:v>-12.044245103718453</c:v>
                </c:pt>
                <c:pt idx="47">
                  <c:v>-7.7661504171203433</c:v>
                </c:pt>
                <c:pt idx="48">
                  <c:v>10.7001508452108</c:v>
                </c:pt>
                <c:pt idx="49">
                  <c:v>-26.96092199326344</c:v>
                </c:pt>
                <c:pt idx="50">
                  <c:v>13.459372895121902</c:v>
                </c:pt>
                <c:pt idx="51">
                  <c:v>-9.2407900615784513</c:v>
                </c:pt>
                <c:pt idx="52">
                  <c:v>9.4143113508981173</c:v>
                </c:pt>
                <c:pt idx="53">
                  <c:v>51.345877300928294</c:v>
                </c:pt>
                <c:pt idx="54">
                  <c:v>30.62813884131873</c:v>
                </c:pt>
                <c:pt idx="55">
                  <c:v>-13.650096888026809</c:v>
                </c:pt>
                <c:pt idx="56">
                  <c:v>-22.188923970747737</c:v>
                </c:pt>
                <c:pt idx="57">
                  <c:v>-67.141202543414551</c:v>
                </c:pt>
                <c:pt idx="58">
                  <c:v>23.964991303305339</c:v>
                </c:pt>
                <c:pt idx="59">
                  <c:v>-28.128389751139821</c:v>
                </c:pt>
                <c:pt idx="60">
                  <c:v>-34.830273240727166</c:v>
                </c:pt>
                <c:pt idx="61">
                  <c:v>-2.3238953573361414</c:v>
                </c:pt>
                <c:pt idx="62">
                  <c:v>-45.162661053125674</c:v>
                </c:pt>
                <c:pt idx="63">
                  <c:v>-227.75844073649165</c:v>
                </c:pt>
                <c:pt idx="64">
                  <c:v>-17.364357182965961</c:v>
                </c:pt>
                <c:pt idx="65">
                  <c:v>-18.01941976041465</c:v>
                </c:pt>
                <c:pt idx="66">
                  <c:v>72.39869696496433</c:v>
                </c:pt>
                <c:pt idx="67">
                  <c:v>11.213780108456007</c:v>
                </c:pt>
                <c:pt idx="68">
                  <c:v>-1.4972191928136738</c:v>
                </c:pt>
                <c:pt idx="69">
                  <c:v>-24.304474341322333</c:v>
                </c:pt>
                <c:pt idx="70">
                  <c:v>57.802384976974338</c:v>
                </c:pt>
                <c:pt idx="71">
                  <c:v>69.588035158414812</c:v>
                </c:pt>
                <c:pt idx="72">
                  <c:v>12.898612701119674</c:v>
                </c:pt>
                <c:pt idx="73">
                  <c:v>6.1445052261840374</c:v>
                </c:pt>
                <c:pt idx="74">
                  <c:v>0.89463021449947178</c:v>
                </c:pt>
                <c:pt idx="75">
                  <c:v>77.444428541750852</c:v>
                </c:pt>
                <c:pt idx="76">
                  <c:v>5.9077457530033257</c:v>
                </c:pt>
                <c:pt idx="77">
                  <c:v>-3.3437060336536462</c:v>
                </c:pt>
                <c:pt idx="78">
                  <c:v>-27.885753291668053</c:v>
                </c:pt>
                <c:pt idx="79">
                  <c:v>39.329837556203756</c:v>
                </c:pt>
                <c:pt idx="80">
                  <c:v>44.051781076296336</c:v>
                </c:pt>
                <c:pt idx="81">
                  <c:v>-0.52556397349565032</c:v>
                </c:pt>
                <c:pt idx="82">
                  <c:v>-24.834925406506514</c:v>
                </c:pt>
                <c:pt idx="83">
                  <c:v>7.0941896080509963</c:v>
                </c:pt>
                <c:pt idx="84">
                  <c:v>-0.18676895983692532</c:v>
                </c:pt>
                <c:pt idx="85">
                  <c:v>23.502483364479431</c:v>
                </c:pt>
                <c:pt idx="86">
                  <c:v>-29.828680520089435</c:v>
                </c:pt>
                <c:pt idx="87">
                  <c:v>3.6697931553225516</c:v>
                </c:pt>
                <c:pt idx="88">
                  <c:v>6.3715543893824531</c:v>
                </c:pt>
                <c:pt idx="89">
                  <c:v>-46.614456187978014</c:v>
                </c:pt>
                <c:pt idx="90">
                  <c:v>-50.387458751679752</c:v>
                </c:pt>
                <c:pt idx="91">
                  <c:v>-56.14620323157132</c:v>
                </c:pt>
                <c:pt idx="92">
                  <c:v>-26.921601169420597</c:v>
                </c:pt>
                <c:pt idx="93">
                  <c:v>-20.87150888267243</c:v>
                </c:pt>
                <c:pt idx="94">
                  <c:v>-22.275053633950535</c:v>
                </c:pt>
                <c:pt idx="95">
                  <c:v>21.662281783166208</c:v>
                </c:pt>
                <c:pt idx="96">
                  <c:v>30.430584698154661</c:v>
                </c:pt>
                <c:pt idx="97">
                  <c:v>-48.079265243641657</c:v>
                </c:pt>
                <c:pt idx="98">
                  <c:v>2.6405276409921044</c:v>
                </c:pt>
                <c:pt idx="99">
                  <c:v>-40.298000984829883</c:v>
                </c:pt>
                <c:pt idx="100">
                  <c:v>-29.238605179689529</c:v>
                </c:pt>
                <c:pt idx="101">
                  <c:v>11.1541938421162</c:v>
                </c:pt>
                <c:pt idx="102">
                  <c:v>32.190282480940255</c:v>
                </c:pt>
                <c:pt idx="103">
                  <c:v>-4.7637730942861936</c:v>
                </c:pt>
                <c:pt idx="104">
                  <c:v>-17.695026106830596</c:v>
                </c:pt>
                <c:pt idx="105">
                  <c:v>-9.003410303944321</c:v>
                </c:pt>
                <c:pt idx="106">
                  <c:v>-40.575135213109235</c:v>
                </c:pt>
                <c:pt idx="107">
                  <c:v>-12.443496275219417</c:v>
                </c:pt>
                <c:pt idx="108">
                  <c:v>-5.8045730706472227</c:v>
                </c:pt>
                <c:pt idx="109">
                  <c:v>16.148957597116919</c:v>
                </c:pt>
                <c:pt idx="110">
                  <c:v>-30.355070855382678</c:v>
                </c:pt>
                <c:pt idx="111">
                  <c:v>40.676727703641575</c:v>
                </c:pt>
                <c:pt idx="112">
                  <c:v>27.168641712986442</c:v>
                </c:pt>
                <c:pt idx="113">
                  <c:v>-48.321956604737409</c:v>
                </c:pt>
                <c:pt idx="114">
                  <c:v>48.559728311585644</c:v>
                </c:pt>
                <c:pt idx="115">
                  <c:v>-157.08875458308884</c:v>
                </c:pt>
                <c:pt idx="116">
                  <c:v>21.021132732210873</c:v>
                </c:pt>
                <c:pt idx="117">
                  <c:v>69.587769269797747</c:v>
                </c:pt>
                <c:pt idx="118">
                  <c:v>23.816126162098215</c:v>
                </c:pt>
                <c:pt idx="119">
                  <c:v>26.415637408664651</c:v>
                </c:pt>
                <c:pt idx="120">
                  <c:v>27.644611955228953</c:v>
                </c:pt>
                <c:pt idx="121">
                  <c:v>24.173101727742647</c:v>
                </c:pt>
                <c:pt idx="122">
                  <c:v>6.6768753135246044</c:v>
                </c:pt>
                <c:pt idx="123">
                  <c:v>-2.7386758441552672</c:v>
                </c:pt>
                <c:pt idx="124">
                  <c:v>26.665703458658172</c:v>
                </c:pt>
                <c:pt idx="125">
                  <c:v>-26.284492484809718</c:v>
                </c:pt>
                <c:pt idx="126">
                  <c:v>44.020033758691568</c:v>
                </c:pt>
                <c:pt idx="127">
                  <c:v>18.261214435242223</c:v>
                </c:pt>
                <c:pt idx="128">
                  <c:v>43.340768027953359</c:v>
                </c:pt>
                <c:pt idx="129">
                  <c:v>43.525385020926294</c:v>
                </c:pt>
                <c:pt idx="130">
                  <c:v>-7.0144680438690727</c:v>
                </c:pt>
                <c:pt idx="131">
                  <c:v>9.775451050107776</c:v>
                </c:pt>
                <c:pt idx="132">
                  <c:v>-15.533600884217783</c:v>
                </c:pt>
                <c:pt idx="133">
                  <c:v>37.819331327644122</c:v>
                </c:pt>
                <c:pt idx="134">
                  <c:v>2.4817278349095346</c:v>
                </c:pt>
                <c:pt idx="135">
                  <c:v>11.10644889627315</c:v>
                </c:pt>
                <c:pt idx="136">
                  <c:v>10.10555014850091</c:v>
                </c:pt>
                <c:pt idx="137">
                  <c:v>35.084867464062668</c:v>
                </c:pt>
                <c:pt idx="138">
                  <c:v>-10.626507685911207</c:v>
                </c:pt>
                <c:pt idx="139">
                  <c:v>18.936878803604216</c:v>
                </c:pt>
                <c:pt idx="140">
                  <c:v>11.031758125790262</c:v>
                </c:pt>
                <c:pt idx="141">
                  <c:v>31.302121525152984</c:v>
                </c:pt>
                <c:pt idx="142">
                  <c:v>48.851471286365665</c:v>
                </c:pt>
                <c:pt idx="143">
                  <c:v>13.675809420208594</c:v>
                </c:pt>
                <c:pt idx="144">
                  <c:v>16.820353366460722</c:v>
                </c:pt>
                <c:pt idx="145">
                  <c:v>19.912026884492803</c:v>
                </c:pt>
                <c:pt idx="146">
                  <c:v>-4.9945676563651773</c:v>
                </c:pt>
                <c:pt idx="147">
                  <c:v>-38.503633365200415</c:v>
                </c:pt>
                <c:pt idx="148">
                  <c:v>-0.94411937467469897</c:v>
                </c:pt>
                <c:pt idx="149">
                  <c:v>-81.485213795914461</c:v>
                </c:pt>
                <c:pt idx="150">
                  <c:v>-20.999119374981802</c:v>
                </c:pt>
                <c:pt idx="151">
                  <c:v>-5.2322293606424068</c:v>
                </c:pt>
                <c:pt idx="152">
                  <c:v>-23.752667408783282</c:v>
                </c:pt>
                <c:pt idx="153">
                  <c:v>2.8937672400094243</c:v>
                </c:pt>
                <c:pt idx="154">
                  <c:v>-85.167623867248679</c:v>
                </c:pt>
                <c:pt idx="155">
                  <c:v>-55.402567865350676</c:v>
                </c:pt>
                <c:pt idx="156">
                  <c:v>-72.760200047124272</c:v>
                </c:pt>
                <c:pt idx="157">
                  <c:v>-70.153562678238757</c:v>
                </c:pt>
                <c:pt idx="158">
                  <c:v>-56.73502170006239</c:v>
                </c:pt>
                <c:pt idx="159">
                  <c:v>-44.364529067104201</c:v>
                </c:pt>
                <c:pt idx="160">
                  <c:v>-50.111187861223755</c:v>
                </c:pt>
                <c:pt idx="161">
                  <c:v>-19.878266772212015</c:v>
                </c:pt>
                <c:pt idx="162">
                  <c:v>-43.438091567534727</c:v>
                </c:pt>
                <c:pt idx="163">
                  <c:v>-11.675375706836377</c:v>
                </c:pt>
                <c:pt idx="164">
                  <c:v>-13.640046252361344</c:v>
                </c:pt>
                <c:pt idx="165">
                  <c:v>37.916011964033629</c:v>
                </c:pt>
                <c:pt idx="166">
                  <c:v>1.3109389924589721</c:v>
                </c:pt>
                <c:pt idx="167">
                  <c:v>-169.25074198563323</c:v>
                </c:pt>
                <c:pt idx="168">
                  <c:v>26.954062581497297</c:v>
                </c:pt>
                <c:pt idx="169">
                  <c:v>37.408877914123423</c:v>
                </c:pt>
                <c:pt idx="170">
                  <c:v>21.927779869517138</c:v>
                </c:pt>
                <c:pt idx="171">
                  <c:v>17.206245669652873</c:v>
                </c:pt>
                <c:pt idx="172">
                  <c:v>39.011255104626059</c:v>
                </c:pt>
                <c:pt idx="173">
                  <c:v>11.317509941250151</c:v>
                </c:pt>
                <c:pt idx="174">
                  <c:v>55.073788935954454</c:v>
                </c:pt>
                <c:pt idx="175">
                  <c:v>31.670854078661677</c:v>
                </c:pt>
                <c:pt idx="176">
                  <c:v>26.941259198807487</c:v>
                </c:pt>
                <c:pt idx="177">
                  <c:v>-27.12117029777437</c:v>
                </c:pt>
                <c:pt idx="178">
                  <c:v>53.413216948254984</c:v>
                </c:pt>
                <c:pt idx="179">
                  <c:v>1.9625349172052182</c:v>
                </c:pt>
                <c:pt idx="180">
                  <c:v>34.122856841299935</c:v>
                </c:pt>
                <c:pt idx="181">
                  <c:v>37.459260160552788</c:v>
                </c:pt>
                <c:pt idx="182">
                  <c:v>-16.012373740523664</c:v>
                </c:pt>
                <c:pt idx="183">
                  <c:v>37.7866700792149</c:v>
                </c:pt>
                <c:pt idx="184">
                  <c:v>37.36439095381229</c:v>
                </c:pt>
                <c:pt idx="185">
                  <c:v>27.705183888389186</c:v>
                </c:pt>
                <c:pt idx="186">
                  <c:v>-5.1845700216112647</c:v>
                </c:pt>
                <c:pt idx="187">
                  <c:v>19.878792536701724</c:v>
                </c:pt>
                <c:pt idx="188">
                  <c:v>9.5588168168882248</c:v>
                </c:pt>
                <c:pt idx="189">
                  <c:v>8.9301111840089504</c:v>
                </c:pt>
                <c:pt idx="190">
                  <c:v>-14.43998737091934</c:v>
                </c:pt>
                <c:pt idx="191">
                  <c:v>23.208370634757642</c:v>
                </c:pt>
                <c:pt idx="192">
                  <c:v>9.5216889046682383</c:v>
                </c:pt>
                <c:pt idx="193">
                  <c:v>-23.247362102472891</c:v>
                </c:pt>
                <c:pt idx="194">
                  <c:v>-16.380585658003127</c:v>
                </c:pt>
                <c:pt idx="195">
                  <c:v>-22.988636499323633</c:v>
                </c:pt>
                <c:pt idx="196">
                  <c:v>-3.5650760702051372</c:v>
                </c:pt>
                <c:pt idx="197">
                  <c:v>-14.773294099411572</c:v>
                </c:pt>
                <c:pt idx="198">
                  <c:v>1.6307611355559004</c:v>
                </c:pt>
                <c:pt idx="199">
                  <c:v>-10.01876095933568</c:v>
                </c:pt>
                <c:pt idx="200">
                  <c:v>-50.783501401761228</c:v>
                </c:pt>
                <c:pt idx="201">
                  <c:v>-32.27781787626202</c:v>
                </c:pt>
                <c:pt idx="202">
                  <c:v>-11.095931846632936</c:v>
                </c:pt>
                <c:pt idx="203">
                  <c:v>-4.4123070701939753</c:v>
                </c:pt>
                <c:pt idx="204">
                  <c:v>9.7004621097510721</c:v>
                </c:pt>
                <c:pt idx="205">
                  <c:v>-14.668022334190567</c:v>
                </c:pt>
                <c:pt idx="206">
                  <c:v>14.889555008517021</c:v>
                </c:pt>
                <c:pt idx="207">
                  <c:v>27.081967115204833</c:v>
                </c:pt>
                <c:pt idx="208">
                  <c:v>4.6709378461440849</c:v>
                </c:pt>
                <c:pt idx="209">
                  <c:v>53.726082014473207</c:v>
                </c:pt>
                <c:pt idx="210">
                  <c:v>-7.3853402104621466</c:v>
                </c:pt>
                <c:pt idx="211">
                  <c:v>-55.635007408601751</c:v>
                </c:pt>
                <c:pt idx="212">
                  <c:v>71.088606156582102</c:v>
                </c:pt>
                <c:pt idx="213">
                  <c:v>-22.337404861687588</c:v>
                </c:pt>
                <c:pt idx="214">
                  <c:v>-90.996809150641582</c:v>
                </c:pt>
                <c:pt idx="215">
                  <c:v>-34.256772729123469</c:v>
                </c:pt>
                <c:pt idx="216">
                  <c:v>45.632299170127112</c:v>
                </c:pt>
                <c:pt idx="217">
                  <c:v>-2.9212828505307868</c:v>
                </c:pt>
                <c:pt idx="218">
                  <c:v>-27.357980662799591</c:v>
                </c:pt>
                <c:pt idx="219">
                  <c:v>-161.44243734316612</c:v>
                </c:pt>
                <c:pt idx="220">
                  <c:v>87.948482564447332</c:v>
                </c:pt>
                <c:pt idx="221">
                  <c:v>31.257133540582743</c:v>
                </c:pt>
                <c:pt idx="222">
                  <c:v>-81.189530766913762</c:v>
                </c:pt>
                <c:pt idx="223">
                  <c:v>9.1866325485547549</c:v>
                </c:pt>
                <c:pt idx="224">
                  <c:v>-3.7211802993718806</c:v>
                </c:pt>
                <c:pt idx="225">
                  <c:v>-39.774625547758177</c:v>
                </c:pt>
                <c:pt idx="226">
                  <c:v>53.954549665122883</c:v>
                </c:pt>
                <c:pt idx="227">
                  <c:v>41.453625654881762</c:v>
                </c:pt>
                <c:pt idx="228">
                  <c:v>104.27743743377951</c:v>
                </c:pt>
                <c:pt idx="229">
                  <c:v>21.726880603838367</c:v>
                </c:pt>
                <c:pt idx="230">
                  <c:v>15.346003243126681</c:v>
                </c:pt>
                <c:pt idx="231">
                  <c:v>-31.048014471477003</c:v>
                </c:pt>
                <c:pt idx="232">
                  <c:v>-3.8817050915816438</c:v>
                </c:pt>
                <c:pt idx="233">
                  <c:v>4.9506098973086949</c:v>
                </c:pt>
                <c:pt idx="234">
                  <c:v>271.15733199341588</c:v>
                </c:pt>
                <c:pt idx="235">
                  <c:v>258.61999858992488</c:v>
                </c:pt>
                <c:pt idx="236">
                  <c:v>-60.85029638173657</c:v>
                </c:pt>
                <c:pt idx="237">
                  <c:v>-70.170207625608043</c:v>
                </c:pt>
                <c:pt idx="238">
                  <c:v>-41.752868245506221</c:v>
                </c:pt>
                <c:pt idx="239">
                  <c:v>111.24976359318316</c:v>
                </c:pt>
                <c:pt idx="240">
                  <c:v>-40.003390743290268</c:v>
                </c:pt>
                <c:pt idx="241">
                  <c:v>-25.32570804726231</c:v>
                </c:pt>
                <c:pt idx="242">
                  <c:v>-53.318922399499762</c:v>
                </c:pt>
                <c:pt idx="243">
                  <c:v>5.8394816806846848</c:v>
                </c:pt>
                <c:pt idx="244">
                  <c:v>11.057061562743613</c:v>
                </c:pt>
                <c:pt idx="245">
                  <c:v>-28.670622128987517</c:v>
                </c:pt>
                <c:pt idx="246">
                  <c:v>-62.474926787737971</c:v>
                </c:pt>
                <c:pt idx="247">
                  <c:v>-64.2600846598571</c:v>
                </c:pt>
                <c:pt idx="248">
                  <c:v>-42.848502823729831</c:v>
                </c:pt>
                <c:pt idx="249">
                  <c:v>25.033173683794359</c:v>
                </c:pt>
                <c:pt idx="250">
                  <c:v>41.924969114846789</c:v>
                </c:pt>
                <c:pt idx="251">
                  <c:v>78.692638792951243</c:v>
                </c:pt>
                <c:pt idx="252">
                  <c:v>214.07219151257024</c:v>
                </c:pt>
                <c:pt idx="253">
                  <c:v>-49.632738247152901</c:v>
                </c:pt>
                <c:pt idx="254">
                  <c:v>49.377256869594135</c:v>
                </c:pt>
                <c:pt idx="255">
                  <c:v>-35.909461801743845</c:v>
                </c:pt>
                <c:pt idx="256">
                  <c:v>42.458431830614444</c:v>
                </c:pt>
                <c:pt idx="257">
                  <c:v>-27.457019871925809</c:v>
                </c:pt>
                <c:pt idx="258">
                  <c:v>-20.393991478334527</c:v>
                </c:pt>
                <c:pt idx="259">
                  <c:v>-26.835754814122822</c:v>
                </c:pt>
                <c:pt idx="260">
                  <c:v>53.523681896273558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209320"/>
        <c:axId val="615204224"/>
      </c:lineChart>
      <c:dateAx>
        <c:axId val="6152093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204224"/>
        <c:crosses val="autoZero"/>
        <c:auto val="1"/>
        <c:lblOffset val="100"/>
        <c:baseTimeUnit val="days"/>
      </c:dateAx>
      <c:valAx>
        <c:axId val="61520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209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Time Plot of Actual vs. Forecast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Forecast</c:v>
          </c:tx>
          <c:spPr>
            <a:ln w="6350"/>
          </c:spPr>
          <c:marker>
            <c:symbol val="none"/>
          </c:marker>
          <c:xVal>
            <c:numRef>
              <c:f>ARIMA_Output!$B$62:$B$113</c:f>
              <c:numCache>
                <c:formatCode>m/d/yyyy</c:formatCode>
                <c:ptCount val="52"/>
                <c:pt idx="0">
                  <c:v>42372</c:v>
                </c:pt>
                <c:pt idx="1">
                  <c:v>42379</c:v>
                </c:pt>
                <c:pt idx="2">
                  <c:v>42386</c:v>
                </c:pt>
                <c:pt idx="3">
                  <c:v>42393</c:v>
                </c:pt>
                <c:pt idx="4">
                  <c:v>42400</c:v>
                </c:pt>
                <c:pt idx="5">
                  <c:v>42407</c:v>
                </c:pt>
                <c:pt idx="6">
                  <c:v>42414</c:v>
                </c:pt>
                <c:pt idx="7">
                  <c:v>42421</c:v>
                </c:pt>
                <c:pt idx="8">
                  <c:v>42428</c:v>
                </c:pt>
                <c:pt idx="9">
                  <c:v>42435</c:v>
                </c:pt>
                <c:pt idx="10">
                  <c:v>42442</c:v>
                </c:pt>
                <c:pt idx="11">
                  <c:v>42449</c:v>
                </c:pt>
                <c:pt idx="12">
                  <c:v>42456</c:v>
                </c:pt>
                <c:pt idx="13">
                  <c:v>42463</c:v>
                </c:pt>
                <c:pt idx="14">
                  <c:v>42470</c:v>
                </c:pt>
                <c:pt idx="15">
                  <c:v>42477</c:v>
                </c:pt>
                <c:pt idx="16">
                  <c:v>42484</c:v>
                </c:pt>
                <c:pt idx="17">
                  <c:v>42491</c:v>
                </c:pt>
                <c:pt idx="18">
                  <c:v>42498</c:v>
                </c:pt>
                <c:pt idx="19">
                  <c:v>42505</c:v>
                </c:pt>
                <c:pt idx="20">
                  <c:v>42512</c:v>
                </c:pt>
                <c:pt idx="21">
                  <c:v>42519</c:v>
                </c:pt>
                <c:pt idx="22">
                  <c:v>42526</c:v>
                </c:pt>
                <c:pt idx="23">
                  <c:v>42533</c:v>
                </c:pt>
                <c:pt idx="24">
                  <c:v>42540</c:v>
                </c:pt>
                <c:pt idx="25">
                  <c:v>42547</c:v>
                </c:pt>
                <c:pt idx="26">
                  <c:v>42554</c:v>
                </c:pt>
                <c:pt idx="27">
                  <c:v>42561</c:v>
                </c:pt>
                <c:pt idx="28">
                  <c:v>42568</c:v>
                </c:pt>
                <c:pt idx="29">
                  <c:v>42575</c:v>
                </c:pt>
                <c:pt idx="30">
                  <c:v>42582</c:v>
                </c:pt>
                <c:pt idx="31">
                  <c:v>42589</c:v>
                </c:pt>
                <c:pt idx="32">
                  <c:v>42596</c:v>
                </c:pt>
                <c:pt idx="33">
                  <c:v>42603</c:v>
                </c:pt>
                <c:pt idx="34">
                  <c:v>42610</c:v>
                </c:pt>
                <c:pt idx="35">
                  <c:v>42617</c:v>
                </c:pt>
                <c:pt idx="36">
                  <c:v>42624</c:v>
                </c:pt>
                <c:pt idx="37">
                  <c:v>42631</c:v>
                </c:pt>
                <c:pt idx="38">
                  <c:v>42638</c:v>
                </c:pt>
                <c:pt idx="39">
                  <c:v>42645</c:v>
                </c:pt>
                <c:pt idx="40">
                  <c:v>42652</c:v>
                </c:pt>
                <c:pt idx="41">
                  <c:v>42659</c:v>
                </c:pt>
                <c:pt idx="42">
                  <c:v>42666</c:v>
                </c:pt>
                <c:pt idx="43">
                  <c:v>42673</c:v>
                </c:pt>
                <c:pt idx="44">
                  <c:v>42680</c:v>
                </c:pt>
                <c:pt idx="45">
                  <c:v>42687</c:v>
                </c:pt>
                <c:pt idx="46">
                  <c:v>42694</c:v>
                </c:pt>
                <c:pt idx="47">
                  <c:v>42701</c:v>
                </c:pt>
                <c:pt idx="48">
                  <c:v>42708</c:v>
                </c:pt>
                <c:pt idx="49">
                  <c:v>42715</c:v>
                </c:pt>
                <c:pt idx="50">
                  <c:v>42722</c:v>
                </c:pt>
                <c:pt idx="51">
                  <c:v>42729</c:v>
                </c:pt>
              </c:numCache>
            </c:numRef>
          </c:xVal>
          <c:yVal>
            <c:numRef>
              <c:f>ARIMA_Output!$D$62:$D$113</c:f>
              <c:numCache>
                <c:formatCode>General</c:formatCode>
                <c:ptCount val="52"/>
                <c:pt idx="0">
                  <c:v>124.27419321957805</c:v>
                </c:pt>
                <c:pt idx="1">
                  <c:v>127.98692499176389</c:v>
                </c:pt>
                <c:pt idx="2">
                  <c:v>113.88351311622006</c:v>
                </c:pt>
                <c:pt idx="3">
                  <c:v>102.48142040953009</c:v>
                </c:pt>
                <c:pt idx="4">
                  <c:v>123.06849570168008</c:v>
                </c:pt>
                <c:pt idx="5">
                  <c:v>105.12335836036266</c:v>
                </c:pt>
                <c:pt idx="6">
                  <c:v>111.7865831181573</c:v>
                </c:pt>
                <c:pt idx="7">
                  <c:v>116.96226288117255</c:v>
                </c:pt>
                <c:pt idx="8">
                  <c:v>181.97115026250654</c:v>
                </c:pt>
                <c:pt idx="9">
                  <c:v>112.18086372260137</c:v>
                </c:pt>
                <c:pt idx="10">
                  <c:v>103.92078992812009</c:v>
                </c:pt>
                <c:pt idx="11">
                  <c:v>101.87077092334852</c:v>
                </c:pt>
                <c:pt idx="12">
                  <c:v>95.710766028926329</c:v>
                </c:pt>
                <c:pt idx="13">
                  <c:v>141.74076476843405</c:v>
                </c:pt>
                <c:pt idx="14">
                  <c:v>77.550764443811289</c:v>
                </c:pt>
                <c:pt idx="15">
                  <c:v>127.70076436020909</c:v>
                </c:pt>
                <c:pt idx="16">
                  <c:v>107.49076433867847</c:v>
                </c:pt>
                <c:pt idx="17">
                  <c:v>77.00076433313356</c:v>
                </c:pt>
                <c:pt idx="18">
                  <c:v>76.210764331705491</c:v>
                </c:pt>
                <c:pt idx="19">
                  <c:v>56.040764331337755</c:v>
                </c:pt>
                <c:pt idx="20">
                  <c:v>53.320764331243041</c:v>
                </c:pt>
                <c:pt idx="21">
                  <c:v>63.520764331218658</c:v>
                </c:pt>
                <c:pt idx="22">
                  <c:v>37.760764331212371</c:v>
                </c:pt>
                <c:pt idx="23">
                  <c:v>45.75076433121076</c:v>
                </c:pt>
                <c:pt idx="24">
                  <c:v>45.960764331210342</c:v>
                </c:pt>
                <c:pt idx="25">
                  <c:v>40.110764331210213</c:v>
                </c:pt>
                <c:pt idx="26">
                  <c:v>43.650764331210198</c:v>
                </c:pt>
                <c:pt idx="27">
                  <c:v>42.830764331210204</c:v>
                </c:pt>
                <c:pt idx="28">
                  <c:v>46.410764331210196</c:v>
                </c:pt>
                <c:pt idx="29">
                  <c:v>45.290764331210191</c:v>
                </c:pt>
                <c:pt idx="30">
                  <c:v>45.020764331210195</c:v>
                </c:pt>
                <c:pt idx="31">
                  <c:v>46.400764331210191</c:v>
                </c:pt>
                <c:pt idx="32">
                  <c:v>40.180764331210177</c:v>
                </c:pt>
                <c:pt idx="33">
                  <c:v>46.900764331210191</c:v>
                </c:pt>
                <c:pt idx="34">
                  <c:v>43.810764331210187</c:v>
                </c:pt>
                <c:pt idx="35">
                  <c:v>43.750764331210199</c:v>
                </c:pt>
                <c:pt idx="36">
                  <c:v>41.620764331210189</c:v>
                </c:pt>
                <c:pt idx="37">
                  <c:v>43.830764331210197</c:v>
                </c:pt>
                <c:pt idx="38">
                  <c:v>70.710764331210186</c:v>
                </c:pt>
                <c:pt idx="39">
                  <c:v>75.820764331210199</c:v>
                </c:pt>
                <c:pt idx="40">
                  <c:v>80.170764331210194</c:v>
                </c:pt>
                <c:pt idx="41">
                  <c:v>103.99076433121019</c:v>
                </c:pt>
                <c:pt idx="42">
                  <c:v>122.09076433121018</c:v>
                </c:pt>
                <c:pt idx="43">
                  <c:v>62.750764331210185</c:v>
                </c:pt>
                <c:pt idx="44">
                  <c:v>162.43076433121018</c:v>
                </c:pt>
                <c:pt idx="45">
                  <c:v>123.66076433121017</c:v>
                </c:pt>
                <c:pt idx="46">
                  <c:v>156.2307643312102</c:v>
                </c:pt>
                <c:pt idx="47">
                  <c:v>147.65076433121018</c:v>
                </c:pt>
                <c:pt idx="48">
                  <c:v>123.87076433121018</c:v>
                </c:pt>
                <c:pt idx="49">
                  <c:v>151.83076433121019</c:v>
                </c:pt>
                <c:pt idx="50">
                  <c:v>192.69076433121018</c:v>
                </c:pt>
                <c:pt idx="51">
                  <c:v>174.2907643312102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6350"/>
          </c:spPr>
          <c:marker>
            <c:symbol val="none"/>
          </c:marker>
          <c:xVal>
            <c:numRef>
              <c:f>ARIMA_Output!$B$62:$B$113</c:f>
              <c:numCache>
                <c:formatCode>m/d/yyyy</c:formatCode>
                <c:ptCount val="52"/>
                <c:pt idx="0">
                  <c:v>42372</c:v>
                </c:pt>
                <c:pt idx="1">
                  <c:v>42379</c:v>
                </c:pt>
                <c:pt idx="2">
                  <c:v>42386</c:v>
                </c:pt>
                <c:pt idx="3">
                  <c:v>42393</c:v>
                </c:pt>
                <c:pt idx="4">
                  <c:v>42400</c:v>
                </c:pt>
                <c:pt idx="5">
                  <c:v>42407</c:v>
                </c:pt>
                <c:pt idx="6">
                  <c:v>42414</c:v>
                </c:pt>
                <c:pt idx="7">
                  <c:v>42421</c:v>
                </c:pt>
                <c:pt idx="8">
                  <c:v>42428</c:v>
                </c:pt>
                <c:pt idx="9">
                  <c:v>42435</c:v>
                </c:pt>
                <c:pt idx="10">
                  <c:v>42442</c:v>
                </c:pt>
                <c:pt idx="11">
                  <c:v>42449</c:v>
                </c:pt>
                <c:pt idx="12">
                  <c:v>42456</c:v>
                </c:pt>
                <c:pt idx="13">
                  <c:v>42463</c:v>
                </c:pt>
                <c:pt idx="14">
                  <c:v>42470</c:v>
                </c:pt>
                <c:pt idx="15">
                  <c:v>42477</c:v>
                </c:pt>
                <c:pt idx="16">
                  <c:v>42484</c:v>
                </c:pt>
                <c:pt idx="17">
                  <c:v>42491</c:v>
                </c:pt>
                <c:pt idx="18">
                  <c:v>42498</c:v>
                </c:pt>
                <c:pt idx="19">
                  <c:v>42505</c:v>
                </c:pt>
                <c:pt idx="20">
                  <c:v>42512</c:v>
                </c:pt>
                <c:pt idx="21">
                  <c:v>42519</c:v>
                </c:pt>
                <c:pt idx="22">
                  <c:v>42526</c:v>
                </c:pt>
                <c:pt idx="23">
                  <c:v>42533</c:v>
                </c:pt>
                <c:pt idx="24">
                  <c:v>42540</c:v>
                </c:pt>
                <c:pt idx="25">
                  <c:v>42547</c:v>
                </c:pt>
                <c:pt idx="26">
                  <c:v>42554</c:v>
                </c:pt>
                <c:pt idx="27">
                  <c:v>42561</c:v>
                </c:pt>
                <c:pt idx="28">
                  <c:v>42568</c:v>
                </c:pt>
                <c:pt idx="29">
                  <c:v>42575</c:v>
                </c:pt>
                <c:pt idx="30">
                  <c:v>42582</c:v>
                </c:pt>
                <c:pt idx="31">
                  <c:v>42589</c:v>
                </c:pt>
                <c:pt idx="32">
                  <c:v>42596</c:v>
                </c:pt>
                <c:pt idx="33">
                  <c:v>42603</c:v>
                </c:pt>
                <c:pt idx="34">
                  <c:v>42610</c:v>
                </c:pt>
                <c:pt idx="35">
                  <c:v>42617</c:v>
                </c:pt>
                <c:pt idx="36">
                  <c:v>42624</c:v>
                </c:pt>
                <c:pt idx="37">
                  <c:v>42631</c:v>
                </c:pt>
                <c:pt idx="38">
                  <c:v>42638</c:v>
                </c:pt>
                <c:pt idx="39">
                  <c:v>42645</c:v>
                </c:pt>
                <c:pt idx="40">
                  <c:v>42652</c:v>
                </c:pt>
                <c:pt idx="41">
                  <c:v>42659</c:v>
                </c:pt>
                <c:pt idx="42">
                  <c:v>42666</c:v>
                </c:pt>
                <c:pt idx="43">
                  <c:v>42673</c:v>
                </c:pt>
                <c:pt idx="44">
                  <c:v>42680</c:v>
                </c:pt>
                <c:pt idx="45">
                  <c:v>42687</c:v>
                </c:pt>
                <c:pt idx="46">
                  <c:v>42694</c:v>
                </c:pt>
                <c:pt idx="47">
                  <c:v>42701</c:v>
                </c:pt>
                <c:pt idx="48">
                  <c:v>42708</c:v>
                </c:pt>
                <c:pt idx="49">
                  <c:v>42715</c:v>
                </c:pt>
                <c:pt idx="50">
                  <c:v>42722</c:v>
                </c:pt>
                <c:pt idx="51">
                  <c:v>42729</c:v>
                </c:pt>
              </c:numCache>
            </c:numRef>
          </c:xVal>
          <c:yVal>
            <c:numRef>
              <c:f>ARIMA_Output!$C$62:$C$113</c:f>
              <c:numCache>
                <c:formatCode>General</c:formatCode>
                <c:ptCount val="52"/>
                <c:pt idx="0">
                  <c:v>238.5</c:v>
                </c:pt>
                <c:pt idx="1">
                  <c:v>198.98</c:v>
                </c:pt>
                <c:pt idx="2">
                  <c:v>134.66999999999999</c:v>
                </c:pt>
                <c:pt idx="3">
                  <c:v>255.2</c:v>
                </c:pt>
                <c:pt idx="4">
                  <c:v>168.59</c:v>
                </c:pt>
                <c:pt idx="5">
                  <c:v>105.18</c:v>
                </c:pt>
                <c:pt idx="6">
                  <c:v>130.66999999999999</c:v>
                </c:pt>
                <c:pt idx="7">
                  <c:v>214.7</c:v>
                </c:pt>
                <c:pt idx="8">
                  <c:v>187.69</c:v>
                </c:pt>
                <c:pt idx="9">
                  <c:v>124.49</c:v>
                </c:pt>
                <c:pt idx="10">
                  <c:v>148.15</c:v>
                </c:pt>
                <c:pt idx="11">
                  <c:v>201.19</c:v>
                </c:pt>
                <c:pt idx="12">
                  <c:v>136.02000000000001</c:v>
                </c:pt>
                <c:pt idx="13">
                  <c:v>84.2</c:v>
                </c:pt>
                <c:pt idx="14">
                  <c:v>101.41</c:v>
                </c:pt>
                <c:pt idx="15">
                  <c:v>115.88</c:v>
                </c:pt>
                <c:pt idx="16">
                  <c:v>81.52</c:v>
                </c:pt>
                <c:pt idx="17">
                  <c:v>94.42</c:v>
                </c:pt>
                <c:pt idx="18">
                  <c:v>104.28</c:v>
                </c:pt>
                <c:pt idx="19">
                  <c:v>152.94</c:v>
                </c:pt>
                <c:pt idx="20">
                  <c:v>131.75</c:v>
                </c:pt>
                <c:pt idx="21">
                  <c:v>61.87</c:v>
                </c:pt>
                <c:pt idx="22">
                  <c:v>35.89</c:v>
                </c:pt>
                <c:pt idx="23">
                  <c:v>34.65</c:v>
                </c:pt>
                <c:pt idx="24">
                  <c:v>35.33</c:v>
                </c:pt>
                <c:pt idx="25">
                  <c:v>344.61</c:v>
                </c:pt>
                <c:pt idx="26">
                  <c:v>320.14</c:v>
                </c:pt>
                <c:pt idx="27">
                  <c:v>29.56</c:v>
                </c:pt>
                <c:pt idx="28">
                  <c:v>20.41</c:v>
                </c:pt>
                <c:pt idx="29">
                  <c:v>67.47</c:v>
                </c:pt>
                <c:pt idx="30">
                  <c:v>190.4</c:v>
                </c:pt>
                <c:pt idx="31">
                  <c:v>62.92</c:v>
                </c:pt>
                <c:pt idx="32">
                  <c:v>65.430000000000007</c:v>
                </c:pt>
                <c:pt idx="33">
                  <c:v>62.88</c:v>
                </c:pt>
                <c:pt idx="34">
                  <c:v>76.31</c:v>
                </c:pt>
                <c:pt idx="35">
                  <c:v>92.79</c:v>
                </c:pt>
                <c:pt idx="36">
                  <c:v>83.76</c:v>
                </c:pt>
                <c:pt idx="37">
                  <c:v>44.61</c:v>
                </c:pt>
                <c:pt idx="38">
                  <c:v>70.17</c:v>
                </c:pt>
                <c:pt idx="39">
                  <c:v>71.88</c:v>
                </c:pt>
                <c:pt idx="40">
                  <c:v>150.06</c:v>
                </c:pt>
                <c:pt idx="41">
                  <c:v>179.72</c:v>
                </c:pt>
                <c:pt idx="42">
                  <c:v>251.53</c:v>
                </c:pt>
                <c:pt idx="43">
                  <c:v>379.92</c:v>
                </c:pt>
                <c:pt idx="44">
                  <c:v>232.6</c:v>
                </c:pt>
                <c:pt idx="45">
                  <c:v>269.45</c:v>
                </c:pt>
                <c:pt idx="46">
                  <c:v>218.1</c:v>
                </c:pt>
                <c:pt idx="47">
                  <c:v>269.66000000000003</c:v>
                </c:pt>
                <c:pt idx="48">
                  <c:v>204.57</c:v>
                </c:pt>
                <c:pt idx="49">
                  <c:v>208.47</c:v>
                </c:pt>
                <c:pt idx="50">
                  <c:v>226.07</c:v>
                </c:pt>
                <c:pt idx="51">
                  <c:v>303.19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10888"/>
        <c:axId val="615203832"/>
      </c:scatterChart>
      <c:valAx>
        <c:axId val="615210888"/>
        <c:scaling>
          <c:orientation val="minMax"/>
          <c:min val="4237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615203832"/>
        <c:crosses val="autoZero"/>
        <c:crossBetween val="midCat"/>
      </c:valAx>
      <c:valAx>
        <c:axId val="615203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1088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ACF Plot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</c:v>
          </c:tx>
          <c:spPr>
            <a:ln w="6350"/>
          </c:spPr>
          <c:invertIfNegative val="0"/>
          <c:cat>
            <c:numRef>
              <c:f>ARIMA_Output!$AZ$3:$AZ$54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ARIMA_Output!$BA$3:$BA$54</c:f>
              <c:numCache>
                <c:formatCode>General</c:formatCode>
                <c:ptCount val="52"/>
                <c:pt idx="0">
                  <c:v>1</c:v>
                </c:pt>
                <c:pt idx="1">
                  <c:v>0.27557577131018729</c:v>
                </c:pt>
                <c:pt idx="2">
                  <c:v>-8.7526178088829468E-2</c:v>
                </c:pt>
                <c:pt idx="3">
                  <c:v>-8.9421464838337239E-2</c:v>
                </c:pt>
                <c:pt idx="4">
                  <c:v>6.8020232861296964E-2</c:v>
                </c:pt>
                <c:pt idx="5">
                  <c:v>6.7715879000634388E-2</c:v>
                </c:pt>
                <c:pt idx="6">
                  <c:v>9.2644747565331937E-3</c:v>
                </c:pt>
                <c:pt idx="7">
                  <c:v>-9.7271702414324628E-3</c:v>
                </c:pt>
                <c:pt idx="8">
                  <c:v>8.2098860314284948E-3</c:v>
                </c:pt>
                <c:pt idx="9">
                  <c:v>-0.10187389258650099</c:v>
                </c:pt>
                <c:pt idx="10">
                  <c:v>-9.3189106941305763E-2</c:v>
                </c:pt>
                <c:pt idx="11">
                  <c:v>-3.1798802789374574E-2</c:v>
                </c:pt>
                <c:pt idx="12">
                  <c:v>-0.18951075401365455</c:v>
                </c:pt>
                <c:pt idx="13">
                  <c:v>-0.13062390632491067</c:v>
                </c:pt>
                <c:pt idx="14">
                  <c:v>-5.6531241873815551E-2</c:v>
                </c:pt>
                <c:pt idx="15">
                  <c:v>3.5700809685151456E-2</c:v>
                </c:pt>
                <c:pt idx="16">
                  <c:v>1.1371924008102087E-2</c:v>
                </c:pt>
                <c:pt idx="17">
                  <c:v>0.15699342836566801</c:v>
                </c:pt>
                <c:pt idx="18">
                  <c:v>0.20040501162832178</c:v>
                </c:pt>
                <c:pt idx="19">
                  <c:v>3.7358221223499827E-2</c:v>
                </c:pt>
                <c:pt idx="20">
                  <c:v>-9.1820319044011015E-2</c:v>
                </c:pt>
                <c:pt idx="21">
                  <c:v>-5.9217169862322103E-2</c:v>
                </c:pt>
                <c:pt idx="22">
                  <c:v>0.10926146223176021</c:v>
                </c:pt>
                <c:pt idx="23">
                  <c:v>0.10046689144978115</c:v>
                </c:pt>
                <c:pt idx="24">
                  <c:v>-5.2850373179369962E-2</c:v>
                </c:pt>
                <c:pt idx="25">
                  <c:v>4.1460511302158783E-2</c:v>
                </c:pt>
                <c:pt idx="26">
                  <c:v>6.0565169613085182E-2</c:v>
                </c:pt>
                <c:pt idx="27">
                  <c:v>-8.5209651210293086E-2</c:v>
                </c:pt>
                <c:pt idx="28">
                  <c:v>-0.11247018547053932</c:v>
                </c:pt>
                <c:pt idx="29">
                  <c:v>-7.4849440500882936E-2</c:v>
                </c:pt>
                <c:pt idx="30">
                  <c:v>-0.12484394916562044</c:v>
                </c:pt>
                <c:pt idx="31">
                  <c:v>-3.940379129602551E-2</c:v>
                </c:pt>
                <c:pt idx="32">
                  <c:v>-1.2697714360822102E-2</c:v>
                </c:pt>
                <c:pt idx="33">
                  <c:v>-3.4950952956158202E-2</c:v>
                </c:pt>
                <c:pt idx="34">
                  <c:v>-7.3514903898831918E-2</c:v>
                </c:pt>
                <c:pt idx="35">
                  <c:v>-8.0306422261600188E-2</c:v>
                </c:pt>
                <c:pt idx="36">
                  <c:v>-1.7446879796091875E-2</c:v>
                </c:pt>
                <c:pt idx="37">
                  <c:v>-6.0594741307521273E-2</c:v>
                </c:pt>
                <c:pt idx="38">
                  <c:v>-8.6933682204641288E-2</c:v>
                </c:pt>
                <c:pt idx="39">
                  <c:v>-3.5873062426855638E-2</c:v>
                </c:pt>
                <c:pt idx="40">
                  <c:v>7.0591431716102951E-2</c:v>
                </c:pt>
                <c:pt idx="41">
                  <c:v>-3.0080158529626137E-2</c:v>
                </c:pt>
                <c:pt idx="42">
                  <c:v>2.7295742400952363E-2</c:v>
                </c:pt>
                <c:pt idx="43">
                  <c:v>1.6033464474355743E-2</c:v>
                </c:pt>
                <c:pt idx="44">
                  <c:v>3.6184142494168854E-2</c:v>
                </c:pt>
                <c:pt idx="45">
                  <c:v>1.0857343413161967E-2</c:v>
                </c:pt>
                <c:pt idx="46">
                  <c:v>-1.2077481207614225E-2</c:v>
                </c:pt>
                <c:pt idx="47">
                  <c:v>2.1925250663663918E-3</c:v>
                </c:pt>
                <c:pt idx="48">
                  <c:v>2.843878557723923E-2</c:v>
                </c:pt>
                <c:pt idx="49">
                  <c:v>-9.7922311307802462E-3</c:v>
                </c:pt>
                <c:pt idx="50">
                  <c:v>-1.5555464938294336E-3</c:v>
                </c:pt>
                <c:pt idx="51">
                  <c:v>1.2728065391641837E-2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5205008"/>
        <c:axId val="615205400"/>
      </c:barChart>
      <c:scatterChart>
        <c:scatterStyle val="smoothMarker"/>
        <c:varyColors val="0"/>
        <c:ser>
          <c:idx val="1"/>
          <c:order val="1"/>
          <c:tx>
            <c:v>UCI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53</c:v>
              </c:pt>
            </c:numLit>
          </c:xVal>
          <c:yVal>
            <c:numLit>
              <c:formatCode>General</c:formatCode>
              <c:ptCount val="2"/>
              <c:pt idx="0">
                <c:v>0.27180300000000002</c:v>
              </c:pt>
              <c:pt idx="1">
                <c:v>0.27180300000000002</c:v>
              </c:pt>
            </c:numLit>
          </c:yVal>
          <c:smooth val="1"/>
        </c:ser>
        <c:ser>
          <c:idx val="2"/>
          <c:order val="2"/>
          <c:tx>
            <c:v>LCI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53</c:v>
              </c:pt>
            </c:numLit>
          </c:xVal>
          <c:yVal>
            <c:numLit>
              <c:formatCode>General</c:formatCode>
              <c:ptCount val="2"/>
              <c:pt idx="0">
                <c:v>-0.27180300000000002</c:v>
              </c:pt>
              <c:pt idx="1">
                <c:v>-0.27180300000000002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05008"/>
        <c:axId val="615205400"/>
      </c:scatterChart>
      <c:catAx>
        <c:axId val="615205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Lags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05400"/>
        <c:crosses val="autoZero"/>
        <c:auto val="1"/>
        <c:lblAlgn val="ctr"/>
        <c:lblOffset val="100"/>
        <c:noMultiLvlLbl val="0"/>
      </c:catAx>
      <c:valAx>
        <c:axId val="615205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ACF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0500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PACF Plot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PACF</c:v>
          </c:tx>
          <c:spPr>
            <a:ln w="6350"/>
          </c:spPr>
          <c:invertIfNegative val="0"/>
          <c:cat>
            <c:numRef>
              <c:f>ARIMA_Output!$AZ$3:$AZ$54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ARIMA_Output!$BB$3:$BB$54</c:f>
              <c:numCache>
                <c:formatCode>General</c:formatCode>
                <c:ptCount val="52"/>
                <c:pt idx="0">
                  <c:v>1</c:v>
                </c:pt>
                <c:pt idx="1">
                  <c:v>0.27557577131018729</c:v>
                </c:pt>
                <c:pt idx="2">
                  <c:v>-0.17690251568218926</c:v>
                </c:pt>
                <c:pt idx="3">
                  <c:v>-1.3723459392740179E-2</c:v>
                </c:pt>
                <c:pt idx="4">
                  <c:v>9.5525561132865727E-2</c:v>
                </c:pt>
                <c:pt idx="5">
                  <c:v>1.7661789813355623E-3</c:v>
                </c:pt>
                <c:pt idx="6">
                  <c:v>2.1041265979839375E-3</c:v>
                </c:pt>
                <c:pt idx="7">
                  <c:v>1.0020361607115533E-2</c:v>
                </c:pt>
                <c:pt idx="8">
                  <c:v>7.5726153940770527E-3</c:v>
                </c:pt>
                <c:pt idx="9">
                  <c:v>-0.12821395697152263</c:v>
                </c:pt>
                <c:pt idx="10">
                  <c:v>-2.5651344075379515E-2</c:v>
                </c:pt>
                <c:pt idx="11">
                  <c:v>-1.686289558806919E-2</c:v>
                </c:pt>
                <c:pt idx="12">
                  <c:v>-0.24020470903293709</c:v>
                </c:pt>
                <c:pt idx="13">
                  <c:v>-1.4804140657775299E-3</c:v>
                </c:pt>
                <c:pt idx="14">
                  <c:v>-4.8627686950949385E-2</c:v>
                </c:pt>
                <c:pt idx="15">
                  <c:v>1.8930962216206458E-2</c:v>
                </c:pt>
                <c:pt idx="16">
                  <c:v>4.3104014145991286E-3</c:v>
                </c:pt>
                <c:pt idx="17">
                  <c:v>0.22917627246946623</c:v>
                </c:pt>
                <c:pt idx="18">
                  <c:v>0.13289646844968278</c:v>
                </c:pt>
                <c:pt idx="19">
                  <c:v>-4.4164974527181822E-2</c:v>
                </c:pt>
                <c:pt idx="20">
                  <c:v>-1.0055444619180813E-2</c:v>
                </c:pt>
                <c:pt idx="21">
                  <c:v>-8.4705280516943787E-2</c:v>
                </c:pt>
                <c:pt idx="22">
                  <c:v>4.0065123790415706E-2</c:v>
                </c:pt>
                <c:pt idx="23">
                  <c:v>-1.8472216464052265E-2</c:v>
                </c:pt>
                <c:pt idx="24">
                  <c:v>-0.12933147263658373</c:v>
                </c:pt>
                <c:pt idx="25">
                  <c:v>0.1179950691411206</c:v>
                </c:pt>
                <c:pt idx="26">
                  <c:v>-7.10714350566118E-4</c:v>
                </c:pt>
                <c:pt idx="27">
                  <c:v>-5.952560045681566E-2</c:v>
                </c:pt>
                <c:pt idx="28">
                  <c:v>-1.7322166739488321E-2</c:v>
                </c:pt>
                <c:pt idx="29">
                  <c:v>2.2708477231986952E-2</c:v>
                </c:pt>
                <c:pt idx="30">
                  <c:v>-0.11896061916451989</c:v>
                </c:pt>
                <c:pt idx="31">
                  <c:v>6.1518248698675171E-2</c:v>
                </c:pt>
                <c:pt idx="32">
                  <c:v>-1.0628002747164201E-2</c:v>
                </c:pt>
                <c:pt idx="33">
                  <c:v>-0.14056448048445266</c:v>
                </c:pt>
                <c:pt idx="34">
                  <c:v>-2.4906031639284596E-2</c:v>
                </c:pt>
                <c:pt idx="35">
                  <c:v>-5.6972933426480445E-2</c:v>
                </c:pt>
                <c:pt idx="36">
                  <c:v>-8.3250624931350339E-2</c:v>
                </c:pt>
                <c:pt idx="37">
                  <c:v>-6.4852943217783204E-2</c:v>
                </c:pt>
                <c:pt idx="38">
                  <c:v>1.0195070930482152E-2</c:v>
                </c:pt>
                <c:pt idx="39">
                  <c:v>-6.5444245484414243E-2</c:v>
                </c:pt>
                <c:pt idx="40">
                  <c:v>-8.7529993485528351E-3</c:v>
                </c:pt>
                <c:pt idx="41">
                  <c:v>-6.3212072042166792E-2</c:v>
                </c:pt>
                <c:pt idx="42">
                  <c:v>3.3868141382386051E-2</c:v>
                </c:pt>
                <c:pt idx="43">
                  <c:v>-4.6798846821993076E-2</c:v>
                </c:pt>
                <c:pt idx="44">
                  <c:v>2.1307073652303925E-2</c:v>
                </c:pt>
                <c:pt idx="45">
                  <c:v>1.6467390356599509E-2</c:v>
                </c:pt>
                <c:pt idx="46">
                  <c:v>-1.9938832601933076E-2</c:v>
                </c:pt>
                <c:pt idx="47">
                  <c:v>8.4631969347724236E-3</c:v>
                </c:pt>
                <c:pt idx="48">
                  <c:v>-3.4546860634335125E-2</c:v>
                </c:pt>
                <c:pt idx="49">
                  <c:v>-5.112527320524083E-2</c:v>
                </c:pt>
                <c:pt idx="50">
                  <c:v>9.4808905698421878E-3</c:v>
                </c:pt>
                <c:pt idx="51">
                  <c:v>-2.8573298711454094E-2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5206576"/>
        <c:axId val="615206968"/>
      </c:barChart>
      <c:scatterChart>
        <c:scatterStyle val="smoothMarker"/>
        <c:varyColors val="0"/>
        <c:ser>
          <c:idx val="1"/>
          <c:order val="1"/>
          <c:tx>
            <c:v>UCI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53</c:v>
              </c:pt>
            </c:numLit>
          </c:xVal>
          <c:yVal>
            <c:numLit>
              <c:formatCode>General</c:formatCode>
              <c:ptCount val="2"/>
              <c:pt idx="0">
                <c:v>0.27180300000000002</c:v>
              </c:pt>
              <c:pt idx="1">
                <c:v>0.27180300000000002</c:v>
              </c:pt>
            </c:numLit>
          </c:yVal>
          <c:smooth val="1"/>
        </c:ser>
        <c:ser>
          <c:idx val="2"/>
          <c:order val="2"/>
          <c:tx>
            <c:v>LCI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53</c:v>
              </c:pt>
            </c:numLit>
          </c:xVal>
          <c:yVal>
            <c:numLit>
              <c:formatCode>General</c:formatCode>
              <c:ptCount val="2"/>
              <c:pt idx="0">
                <c:v>-0.27180300000000002</c:v>
              </c:pt>
              <c:pt idx="1">
                <c:v>-0.27180300000000002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06576"/>
        <c:axId val="615206968"/>
      </c:scatterChart>
      <c:catAx>
        <c:axId val="61520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Lags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06968"/>
        <c:crosses val="autoZero"/>
        <c:auto val="1"/>
        <c:lblAlgn val="ctr"/>
        <c:lblOffset val="100"/>
        <c:noMultiLvlLbl val="0"/>
      </c:catAx>
      <c:valAx>
        <c:axId val="615206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PACF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20657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Time Plot of Actual vs. Forecast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Forecast</c:v>
          </c:tx>
          <c:spPr>
            <a:ln w="6350"/>
          </c:spPr>
          <c:marker>
            <c:symbol val="none"/>
          </c:marker>
          <c:xVal>
            <c:numRef>
              <c:f>ARIMA_Residuals!$B$9:$B$217</c:f>
              <c:numCache>
                <c:formatCode>m/d/yyyy</c:formatCode>
                <c:ptCount val="209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</c:numCache>
            </c:numRef>
          </c:xVal>
          <c:yVal>
            <c:numRef>
              <c:f>ARIMA_Residuals!$D$9:$D$217</c:f>
              <c:numCache>
                <c:formatCode>General</c:formatCode>
                <c:ptCount val="209"/>
                <c:pt idx="0">
                  <c:v>234.23</c:v>
                </c:pt>
                <c:pt idx="1">
                  <c:v>190.54</c:v>
                </c:pt>
                <c:pt idx="2">
                  <c:v>235.91</c:v>
                </c:pt>
                <c:pt idx="3">
                  <c:v>245.49</c:v>
                </c:pt>
                <c:pt idx="4">
                  <c:v>262.64</c:v>
                </c:pt>
                <c:pt idx="5">
                  <c:v>265.57</c:v>
                </c:pt>
                <c:pt idx="6">
                  <c:v>255.32</c:v>
                </c:pt>
                <c:pt idx="7">
                  <c:v>207.95</c:v>
                </c:pt>
                <c:pt idx="8">
                  <c:v>231.67</c:v>
                </c:pt>
                <c:pt idx="9">
                  <c:v>229.34</c:v>
                </c:pt>
                <c:pt idx="10">
                  <c:v>205.63</c:v>
                </c:pt>
                <c:pt idx="11">
                  <c:v>793.1</c:v>
                </c:pt>
                <c:pt idx="12">
                  <c:v>249.75</c:v>
                </c:pt>
                <c:pt idx="13">
                  <c:v>183.7</c:v>
                </c:pt>
                <c:pt idx="14">
                  <c:v>154.55000000000001</c:v>
                </c:pt>
                <c:pt idx="15">
                  <c:v>188.7</c:v>
                </c:pt>
                <c:pt idx="16">
                  <c:v>176.96</c:v>
                </c:pt>
                <c:pt idx="17">
                  <c:v>222.3</c:v>
                </c:pt>
                <c:pt idx="18">
                  <c:v>97.3</c:v>
                </c:pt>
                <c:pt idx="19">
                  <c:v>105.49</c:v>
                </c:pt>
                <c:pt idx="20">
                  <c:v>120.33</c:v>
                </c:pt>
                <c:pt idx="21">
                  <c:v>234.23</c:v>
                </c:pt>
                <c:pt idx="22">
                  <c:v>82.56</c:v>
                </c:pt>
                <c:pt idx="23">
                  <c:v>73.62</c:v>
                </c:pt>
                <c:pt idx="24">
                  <c:v>70.239999999999995</c:v>
                </c:pt>
                <c:pt idx="25">
                  <c:v>63.41</c:v>
                </c:pt>
                <c:pt idx="26">
                  <c:v>189.48</c:v>
                </c:pt>
                <c:pt idx="27">
                  <c:v>49.48</c:v>
                </c:pt>
                <c:pt idx="28">
                  <c:v>57.71</c:v>
                </c:pt>
                <c:pt idx="29">
                  <c:v>51.83</c:v>
                </c:pt>
                <c:pt idx="30">
                  <c:v>140.87</c:v>
                </c:pt>
                <c:pt idx="31">
                  <c:v>74.28</c:v>
                </c:pt>
                <c:pt idx="32">
                  <c:v>89.61</c:v>
                </c:pt>
                <c:pt idx="33">
                  <c:v>37.880000000000003</c:v>
                </c:pt>
                <c:pt idx="34">
                  <c:v>156.52000000000001</c:v>
                </c:pt>
                <c:pt idx="35">
                  <c:v>55.81</c:v>
                </c:pt>
                <c:pt idx="36">
                  <c:v>70.650000000000006</c:v>
                </c:pt>
                <c:pt idx="37">
                  <c:v>138.28</c:v>
                </c:pt>
                <c:pt idx="38">
                  <c:v>122.63</c:v>
                </c:pt>
                <c:pt idx="39">
                  <c:v>179.64</c:v>
                </c:pt>
                <c:pt idx="40">
                  <c:v>134.51</c:v>
                </c:pt>
                <c:pt idx="41">
                  <c:v>141.63</c:v>
                </c:pt>
                <c:pt idx="42">
                  <c:v>155.55000000000001</c:v>
                </c:pt>
                <c:pt idx="43">
                  <c:v>166.08</c:v>
                </c:pt>
                <c:pt idx="44">
                  <c:v>160.13</c:v>
                </c:pt>
                <c:pt idx="45">
                  <c:v>321.22000000000003</c:v>
                </c:pt>
                <c:pt idx="46">
                  <c:v>199.4</c:v>
                </c:pt>
                <c:pt idx="47">
                  <c:v>229.54</c:v>
                </c:pt>
                <c:pt idx="48">
                  <c:v>224.82</c:v>
                </c:pt>
                <c:pt idx="49">
                  <c:v>187.75</c:v>
                </c:pt>
                <c:pt idx="50">
                  <c:v>225.06</c:v>
                </c:pt>
                <c:pt idx="51">
                  <c:v>230.97</c:v>
                </c:pt>
                <c:pt idx="52">
                  <c:v>212.94076433121018</c:v>
                </c:pt>
                <c:pt idx="53">
                  <c:v>178.50394357702891</c:v>
                </c:pt>
                <c:pt idx="54">
                  <c:v>244.44615849887492</c:v>
                </c:pt>
                <c:pt idx="55">
                  <c:v>242.52961776137863</c:v>
                </c:pt>
                <c:pt idx="56">
                  <c:v>242.97563854466688</c:v>
                </c:pt>
                <c:pt idx="57">
                  <c:v>239.13751375565695</c:v>
                </c:pt>
                <c:pt idx="58">
                  <c:v>215.11690369217291</c:v>
                </c:pt>
                <c:pt idx="59">
                  <c:v>193.64760042089165</c:v>
                </c:pt>
                <c:pt idx="60">
                  <c:v>211.97215847531484</c:v>
                </c:pt>
                <c:pt idx="61">
                  <c:v>203.10839417176913</c:v>
                </c:pt>
                <c:pt idx="62">
                  <c:v>191.1602000741315</c:v>
                </c:pt>
                <c:pt idx="63">
                  <c:v>763.72126765267853</c:v>
                </c:pt>
                <c:pt idx="64">
                  <c:v>62.703319514178901</c:v>
                </c:pt>
                <c:pt idx="65">
                  <c:v>137.27218618264587</c:v>
                </c:pt>
                <c:pt idx="66">
                  <c:v>119.1165258798618</c:v>
                </c:pt>
                <c:pt idx="67">
                  <c:v>197.95726768491861</c:v>
                </c:pt>
                <c:pt idx="68">
                  <c:v>148.14012727186235</c:v>
                </c:pt>
                <c:pt idx="69">
                  <c:v>200.33839070912776</c:v>
                </c:pt>
                <c:pt idx="70">
                  <c:v>58.361420157699484</c:v>
                </c:pt>
                <c:pt idx="71">
                  <c:v>99.477780670443764</c:v>
                </c:pt>
                <c:pt idx="72">
                  <c:v>121.15801637805806</c:v>
                </c:pt>
                <c:pt idx="73">
                  <c:v>213.98617580588177</c:v>
                </c:pt>
                <c:pt idx="74">
                  <c:v>44.054085669325701</c:v>
                </c:pt>
                <c:pt idx="75">
                  <c:v>55.771288459526858</c:v>
                </c:pt>
                <c:pt idx="76">
                  <c:v>79.172768551198942</c:v>
                </c:pt>
                <c:pt idx="77">
                  <c:v>51.196241670468154</c:v>
                </c:pt>
                <c:pt idx="78">
                  <c:v>174.88400596657385</c:v>
                </c:pt>
                <c:pt idx="79">
                  <c:v>7.0517667752381286</c:v>
                </c:pt>
                <c:pt idx="80">
                  <c:v>55.202886392606075</c:v>
                </c:pt>
                <c:pt idx="81">
                  <c:v>48.393170620599747</c:v>
                </c:pt>
                <c:pt idx="82">
                  <c:v>131.09513595326587</c:v>
                </c:pt>
                <c:pt idx="83">
                  <c:v>42.598869037239055</c:v>
                </c:pt>
                <c:pt idx="84">
                  <c:v>76.059614286337194</c:v>
                </c:pt>
                <c:pt idx="85">
                  <c:v>21.092349118991127</c:v>
                </c:pt>
                <c:pt idx="86">
                  <c:v>157.32741325845683</c:v>
                </c:pt>
                <c:pt idx="87">
                  <c:v>20.68814806383066</c:v>
                </c:pt>
                <c:pt idx="88">
                  <c:v>59.002827459502477</c:v>
                </c:pt>
                <c:pt idx="89">
                  <c:v>126.35468534488562</c:v>
                </c:pt>
                <c:pt idx="90">
                  <c:v>87.461791044727846</c:v>
                </c:pt>
                <c:pt idx="91">
                  <c:v>145.51739936449115</c:v>
                </c:pt>
                <c:pt idx="92">
                  <c:v>91.731513742016915</c:v>
                </c:pt>
                <c:pt idx="93">
                  <c:v>113.14492796538264</c:v>
                </c:pt>
                <c:pt idx="94">
                  <c:v>129.9879955588097</c:v>
                </c:pt>
                <c:pt idx="95">
                  <c:v>138.30316020167555</c:v>
                </c:pt>
                <c:pt idx="96">
                  <c:v>147.7900475629105</c:v>
                </c:pt>
                <c:pt idx="97">
                  <c:v>308.91610302221272</c:v>
                </c:pt>
                <c:pt idx="98">
                  <c:v>149.25074770467049</c:v>
                </c:pt>
                <c:pt idx="99">
                  <c:v>207.72003715638633</c:v>
                </c:pt>
                <c:pt idx="100">
                  <c:v>191.34639763193047</c:v>
                </c:pt>
                <c:pt idx="101">
                  <c:v>151.27864372994893</c:v>
                </c:pt>
                <c:pt idx="102">
                  <c:v>207.28339937813124</c:v>
                </c:pt>
                <c:pt idx="103">
                  <c:v>209.54922259866049</c:v>
                </c:pt>
                <c:pt idx="104">
                  <c:v>224.39223472782535</c:v>
                </c:pt>
                <c:pt idx="105">
                  <c:v>252.62170439189319</c:v>
                </c:pt>
                <c:pt idx="106">
                  <c:v>243.91290022457153</c:v>
                </c:pt>
                <c:pt idx="107">
                  <c:v>183.75253626902591</c:v>
                </c:pt>
                <c:pt idx="108">
                  <c:v>190.78825898615503</c:v>
                </c:pt>
                <c:pt idx="109">
                  <c:v>144.1886056098937</c:v>
                </c:pt>
                <c:pt idx="110">
                  <c:v>252.24789158656816</c:v>
                </c:pt>
                <c:pt idx="111">
                  <c:v>151.43677197540021</c:v>
                </c:pt>
                <c:pt idx="112">
                  <c:v>179.5814583087548</c:v>
                </c:pt>
                <c:pt idx="113">
                  <c:v>223.51122260734053</c:v>
                </c:pt>
                <c:pt idx="114">
                  <c:v>116.25261253393646</c:v>
                </c:pt>
                <c:pt idx="115">
                  <c:v>125.87604063886771</c:v>
                </c:pt>
                <c:pt idx="116">
                  <c:v>125.59236992583946</c:v>
                </c:pt>
                <c:pt idx="117">
                  <c:v>96.571662815396621</c:v>
                </c:pt>
                <c:pt idx="118">
                  <c:v>254.93860563469377</c:v>
                </c:pt>
                <c:pt idx="119">
                  <c:v>109.25998862360689</c:v>
                </c:pt>
                <c:pt idx="120">
                  <c:v>138.84773906914711</c:v>
                </c:pt>
                <c:pt idx="121">
                  <c:v>122.36260908989512</c:v>
                </c:pt>
                <c:pt idx="122">
                  <c:v>131.16175987475546</c:v>
                </c:pt>
                <c:pt idx="123">
                  <c:v>142.00956574735773</c:v>
                </c:pt>
                <c:pt idx="124">
                  <c:v>67.836501616572079</c:v>
                </c:pt>
                <c:pt idx="125">
                  <c:v>130.46384998651149</c:v>
                </c:pt>
                <c:pt idx="126">
                  <c:v>47.569118607818893</c:v>
                </c:pt>
                <c:pt idx="127">
                  <c:v>160.96362122277998</c:v>
                </c:pt>
                <c:pt idx="128">
                  <c:v>50.685492952528612</c:v>
                </c:pt>
                <c:pt idx="129">
                  <c:v>57.38481706165831</c:v>
                </c:pt>
                <c:pt idx="130">
                  <c:v>79.083077030082293</c:v>
                </c:pt>
                <c:pt idx="131">
                  <c:v>88.970626419222057</c:v>
                </c:pt>
                <c:pt idx="132">
                  <c:v>81.393579615283301</c:v>
                </c:pt>
                <c:pt idx="133">
                  <c:v>42.165281514404043</c:v>
                </c:pt>
                <c:pt idx="134">
                  <c:v>69.280009436655263</c:v>
                </c:pt>
                <c:pt idx="135">
                  <c:v>71.531898516810898</c:v>
                </c:pt>
                <c:pt idx="136">
                  <c:v>69.259586554206095</c:v>
                </c:pt>
                <c:pt idx="137">
                  <c:v>87.595700940411845</c:v>
                </c:pt>
                <c:pt idx="138">
                  <c:v>67.436508566654908</c:v>
                </c:pt>
                <c:pt idx="139">
                  <c:v>60.173756402194044</c:v>
                </c:pt>
                <c:pt idx="140">
                  <c:v>73.614408048374713</c:v>
                </c:pt>
                <c:pt idx="141">
                  <c:v>48.787298861091017</c:v>
                </c:pt>
                <c:pt idx="142">
                  <c:v>56.162470454039692</c:v>
                </c:pt>
                <c:pt idx="143">
                  <c:v>87.71100425633324</c:v>
                </c:pt>
                <c:pt idx="144">
                  <c:v>93.888269417479307</c:v>
                </c:pt>
                <c:pt idx="145">
                  <c:v>108.05994359066895</c:v>
                </c:pt>
                <c:pt idx="146">
                  <c:v>114.11908050636372</c:v>
                </c:pt>
                <c:pt idx="147">
                  <c:v>179.92762469658138</c:v>
                </c:pt>
                <c:pt idx="148">
                  <c:v>154.81250163021213</c:v>
                </c:pt>
                <c:pt idx="149">
                  <c:v>174.32218967628737</c:v>
                </c:pt>
                <c:pt idx="150">
                  <c:v>160.81788464888535</c:v>
                </c:pt>
                <c:pt idx="151">
                  <c:v>147.13980146117206</c:v>
                </c:pt>
                <c:pt idx="152">
                  <c:v>145.04231100513593</c:v>
                </c:pt>
                <c:pt idx="153">
                  <c:v>174.15474080914782</c:v>
                </c:pt>
                <c:pt idx="154">
                  <c:v>194.00794011314753</c:v>
                </c:pt>
                <c:pt idx="155">
                  <c:v>159.69289676193014</c:v>
                </c:pt>
                <c:pt idx="156">
                  <c:v>159.81481011777549</c:v>
                </c:pt>
                <c:pt idx="157">
                  <c:v>156.47037337360081</c:v>
                </c:pt>
                <c:pt idx="158">
                  <c:v>134.81222779014257</c:v>
                </c:pt>
                <c:pt idx="159">
                  <c:v>151.76421046701563</c:v>
                </c:pt>
                <c:pt idx="160">
                  <c:v>153.35516713563831</c:v>
                </c:pt>
                <c:pt idx="161">
                  <c:v>167.42259520832954</c:v>
                </c:pt>
                <c:pt idx="162">
                  <c:v>132.22644269586854</c:v>
                </c:pt>
                <c:pt idx="163">
                  <c:v>184.22184304634865</c:v>
                </c:pt>
                <c:pt idx="164">
                  <c:v>174.38258133916398</c:v>
                </c:pt>
                <c:pt idx="165">
                  <c:v>119.26180837653479</c:v>
                </c:pt>
                <c:pt idx="166">
                  <c:v>202.33128847192688</c:v>
                </c:pt>
                <c:pt idx="167">
                  <c:v>134.83939589812974</c:v>
                </c:pt>
                <c:pt idx="168">
                  <c:v>122.70730924901517</c:v>
                </c:pt>
                <c:pt idx="169">
                  <c:v>158.10500769293452</c:v>
                </c:pt>
                <c:pt idx="170">
                  <c:v>168.7577355879057</c:v>
                </c:pt>
                <c:pt idx="171">
                  <c:v>118.77739243920844</c:v>
                </c:pt>
                <c:pt idx="172">
                  <c:v>147.62039763689052</c:v>
                </c:pt>
                <c:pt idx="173">
                  <c:v>155.12635258039248</c:v>
                </c:pt>
                <c:pt idx="174">
                  <c:v>59.312491223687935</c:v>
                </c:pt>
                <c:pt idx="175">
                  <c:v>81.448335257265569</c:v>
                </c:pt>
                <c:pt idx="176">
                  <c:v>88.758463505196886</c:v>
                </c:pt>
                <c:pt idx="177">
                  <c:v>79.766515491937668</c:v>
                </c:pt>
                <c:pt idx="178">
                  <c:v>79.199139408467218</c:v>
                </c:pt>
                <c:pt idx="179">
                  <c:v>80.685271126479918</c:v>
                </c:pt>
                <c:pt idx="180">
                  <c:v>77.320113408896816</c:v>
                </c:pt>
                <c:pt idx="181">
                  <c:v>76.895534553825286</c:v>
                </c:pt>
                <c:pt idx="182">
                  <c:v>75.502584814205363</c:v>
                </c:pt>
                <c:pt idx="183">
                  <c:v>42.132730393943604</c:v>
                </c:pt>
                <c:pt idx="184">
                  <c:v>22.065804925053438</c:v>
                </c:pt>
                <c:pt idx="185">
                  <c:v>88.743090893047849</c:v>
                </c:pt>
                <c:pt idx="186">
                  <c:v>72.312716530978079</c:v>
                </c:pt>
                <c:pt idx="187">
                  <c:v>56.827378576242893</c:v>
                </c:pt>
                <c:pt idx="188">
                  <c:v>70.348931439184042</c:v>
                </c:pt>
                <c:pt idx="189">
                  <c:v>87.597413239856749</c:v>
                </c:pt>
                <c:pt idx="190">
                  <c:v>69.062141137307904</c:v>
                </c:pt>
                <c:pt idx="191">
                  <c:v>63.070394174249131</c:v>
                </c:pt>
                <c:pt idx="192">
                  <c:v>70.246019825819388</c:v>
                </c:pt>
                <c:pt idx="193">
                  <c:v>119.91394010198749</c:v>
                </c:pt>
                <c:pt idx="194">
                  <c:v>126.27574251690845</c:v>
                </c:pt>
                <c:pt idx="195">
                  <c:v>128.80124684583018</c:v>
                </c:pt>
                <c:pt idx="196">
                  <c:v>127.57021738733837</c:v>
                </c:pt>
                <c:pt idx="197">
                  <c:v>151.85388810036667</c:v>
                </c:pt>
                <c:pt idx="198">
                  <c:v>134.69830057505163</c:v>
                </c:pt>
                <c:pt idx="199">
                  <c:v>139.6342277926226</c:v>
                </c:pt>
                <c:pt idx="200">
                  <c:v>160.49203369002493</c:v>
                </c:pt>
                <c:pt idx="201">
                  <c:v>148.93628324076471</c:v>
                </c:pt>
                <c:pt idx="202">
                  <c:v>166.39047390180104</c:v>
                </c:pt>
                <c:pt idx="203">
                  <c:v>198.28788117384394</c:v>
                </c:pt>
                <c:pt idx="204">
                  <c:v>155.06483091222381</c:v>
                </c:pt>
                <c:pt idx="205">
                  <c:v>186.15605448943327</c:v>
                </c:pt>
                <c:pt idx="206">
                  <c:v>87.250792781008556</c:v>
                </c:pt>
                <c:pt idx="207">
                  <c:v>161.87202330830081</c:v>
                </c:pt>
                <c:pt idx="208">
                  <c:v>136.58808569908581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6350"/>
          </c:spPr>
          <c:marker>
            <c:symbol val="none"/>
          </c:marker>
          <c:xVal>
            <c:numRef>
              <c:f>ARIMA_Residuals!$B$9:$B$217</c:f>
              <c:numCache>
                <c:formatCode>m/d/yyyy</c:formatCode>
                <c:ptCount val="209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</c:numCache>
            </c:numRef>
          </c:xVal>
          <c:yVal>
            <c:numRef>
              <c:f>ARIMA_Residuals!$C$9:$C$217</c:f>
              <c:numCache>
                <c:formatCode>General</c:formatCode>
                <c:ptCount val="209"/>
                <c:pt idx="0">
                  <c:v>234.23</c:v>
                </c:pt>
                <c:pt idx="1">
                  <c:v>190.54</c:v>
                </c:pt>
                <c:pt idx="2">
                  <c:v>235.91</c:v>
                </c:pt>
                <c:pt idx="3">
                  <c:v>245.49</c:v>
                </c:pt>
                <c:pt idx="4">
                  <c:v>262.64</c:v>
                </c:pt>
                <c:pt idx="5">
                  <c:v>265.57</c:v>
                </c:pt>
                <c:pt idx="6">
                  <c:v>255.32</c:v>
                </c:pt>
                <c:pt idx="7">
                  <c:v>207.95</c:v>
                </c:pt>
                <c:pt idx="8">
                  <c:v>231.67</c:v>
                </c:pt>
                <c:pt idx="9">
                  <c:v>229.34</c:v>
                </c:pt>
                <c:pt idx="10">
                  <c:v>205.63</c:v>
                </c:pt>
                <c:pt idx="11">
                  <c:v>793.1</c:v>
                </c:pt>
                <c:pt idx="12">
                  <c:v>249.75</c:v>
                </c:pt>
                <c:pt idx="13">
                  <c:v>183.7</c:v>
                </c:pt>
                <c:pt idx="14">
                  <c:v>154.55000000000001</c:v>
                </c:pt>
                <c:pt idx="15">
                  <c:v>188.7</c:v>
                </c:pt>
                <c:pt idx="16">
                  <c:v>176.96</c:v>
                </c:pt>
                <c:pt idx="17">
                  <c:v>222.3</c:v>
                </c:pt>
                <c:pt idx="18">
                  <c:v>97.3</c:v>
                </c:pt>
                <c:pt idx="19">
                  <c:v>105.49</c:v>
                </c:pt>
                <c:pt idx="20">
                  <c:v>120.33</c:v>
                </c:pt>
                <c:pt idx="21">
                  <c:v>234.23</c:v>
                </c:pt>
                <c:pt idx="22">
                  <c:v>82.56</c:v>
                </c:pt>
                <c:pt idx="23">
                  <c:v>73.62</c:v>
                </c:pt>
                <c:pt idx="24">
                  <c:v>70.239999999999995</c:v>
                </c:pt>
                <c:pt idx="25">
                  <c:v>63.41</c:v>
                </c:pt>
                <c:pt idx="26">
                  <c:v>189.48</c:v>
                </c:pt>
                <c:pt idx="27">
                  <c:v>49.48</c:v>
                </c:pt>
                <c:pt idx="28">
                  <c:v>57.71</c:v>
                </c:pt>
                <c:pt idx="29">
                  <c:v>51.83</c:v>
                </c:pt>
                <c:pt idx="30">
                  <c:v>140.87</c:v>
                </c:pt>
                <c:pt idx="31">
                  <c:v>74.28</c:v>
                </c:pt>
                <c:pt idx="32">
                  <c:v>89.61</c:v>
                </c:pt>
                <c:pt idx="33">
                  <c:v>37.880000000000003</c:v>
                </c:pt>
                <c:pt idx="34">
                  <c:v>156.52000000000001</c:v>
                </c:pt>
                <c:pt idx="35">
                  <c:v>55.81</c:v>
                </c:pt>
                <c:pt idx="36">
                  <c:v>70.650000000000006</c:v>
                </c:pt>
                <c:pt idx="37">
                  <c:v>138.28</c:v>
                </c:pt>
                <c:pt idx="38">
                  <c:v>122.63</c:v>
                </c:pt>
                <c:pt idx="39">
                  <c:v>179.64</c:v>
                </c:pt>
                <c:pt idx="40">
                  <c:v>134.51</c:v>
                </c:pt>
                <c:pt idx="41">
                  <c:v>141.63</c:v>
                </c:pt>
                <c:pt idx="42">
                  <c:v>155.55000000000001</c:v>
                </c:pt>
                <c:pt idx="43">
                  <c:v>166.08</c:v>
                </c:pt>
                <c:pt idx="44">
                  <c:v>160.13</c:v>
                </c:pt>
                <c:pt idx="45">
                  <c:v>321.22000000000003</c:v>
                </c:pt>
                <c:pt idx="46">
                  <c:v>199.4</c:v>
                </c:pt>
                <c:pt idx="47">
                  <c:v>229.54</c:v>
                </c:pt>
                <c:pt idx="48">
                  <c:v>224.82</c:v>
                </c:pt>
                <c:pt idx="49">
                  <c:v>187.75</c:v>
                </c:pt>
                <c:pt idx="50">
                  <c:v>225.06</c:v>
                </c:pt>
                <c:pt idx="51">
                  <c:v>230.97</c:v>
                </c:pt>
                <c:pt idx="52">
                  <c:v>248.87</c:v>
                </c:pt>
                <c:pt idx="53">
                  <c:v>285.06</c:v>
                </c:pt>
                <c:pt idx="54">
                  <c:v>285.79000000000002</c:v>
                </c:pt>
                <c:pt idx="55">
                  <c:v>230.51</c:v>
                </c:pt>
                <c:pt idx="56">
                  <c:v>221.38</c:v>
                </c:pt>
                <c:pt idx="57">
                  <c:v>170.84</c:v>
                </c:pt>
                <c:pt idx="58">
                  <c:v>261.16000000000003</c:v>
                </c:pt>
                <c:pt idx="59">
                  <c:v>192.84</c:v>
                </c:pt>
                <c:pt idx="60">
                  <c:v>191.19</c:v>
                </c:pt>
                <c:pt idx="61">
                  <c:v>234.53</c:v>
                </c:pt>
                <c:pt idx="62">
                  <c:v>152.93</c:v>
                </c:pt>
                <c:pt idx="63">
                  <c:v>128.19</c:v>
                </c:pt>
                <c:pt idx="64">
                  <c:v>130.85</c:v>
                </c:pt>
                <c:pt idx="65">
                  <c:v>107.49</c:v>
                </c:pt>
                <c:pt idx="66">
                  <c:v>251.87</c:v>
                </c:pt>
                <c:pt idx="67">
                  <c:v>138.16999999999999</c:v>
                </c:pt>
                <c:pt idx="68">
                  <c:v>153.06</c:v>
                </c:pt>
                <c:pt idx="69">
                  <c:v>132.47999999999999</c:v>
                </c:pt>
                <c:pt idx="70">
                  <c:v>135.33000000000001</c:v>
                </c:pt>
                <c:pt idx="71">
                  <c:v>170.08</c:v>
                </c:pt>
                <c:pt idx="72">
                  <c:v>103.1</c:v>
                </c:pt>
                <c:pt idx="73">
                  <c:v>146.09</c:v>
                </c:pt>
                <c:pt idx="74">
                  <c:v>74.63</c:v>
                </c:pt>
                <c:pt idx="75">
                  <c:v>169.68</c:v>
                </c:pt>
                <c:pt idx="76">
                  <c:v>84.19</c:v>
                </c:pt>
                <c:pt idx="77">
                  <c:v>68.11</c:v>
                </c:pt>
                <c:pt idx="78">
                  <c:v>86.11</c:v>
                </c:pt>
                <c:pt idx="79">
                  <c:v>101.12</c:v>
                </c:pt>
                <c:pt idx="80">
                  <c:v>105.74</c:v>
                </c:pt>
                <c:pt idx="81">
                  <c:v>75.25</c:v>
                </c:pt>
                <c:pt idx="82">
                  <c:v>79.23</c:v>
                </c:pt>
                <c:pt idx="83">
                  <c:v>83.04</c:v>
                </c:pt>
                <c:pt idx="84">
                  <c:v>85.8</c:v>
                </c:pt>
                <c:pt idx="85">
                  <c:v>102.39</c:v>
                </c:pt>
                <c:pt idx="86">
                  <c:v>81.52</c:v>
                </c:pt>
                <c:pt idx="87">
                  <c:v>71.959999999999994</c:v>
                </c:pt>
                <c:pt idx="88">
                  <c:v>85.72</c:v>
                </c:pt>
                <c:pt idx="89">
                  <c:v>63.1</c:v>
                </c:pt>
                <c:pt idx="90">
                  <c:v>51.51</c:v>
                </c:pt>
                <c:pt idx="91">
                  <c:v>74.91</c:v>
                </c:pt>
                <c:pt idx="92">
                  <c:v>85.28</c:v>
                </c:pt>
                <c:pt idx="93">
                  <c:v>103.75</c:v>
                </c:pt>
                <c:pt idx="94">
                  <c:v>109.07</c:v>
                </c:pt>
                <c:pt idx="95">
                  <c:v>179.54</c:v>
                </c:pt>
                <c:pt idx="96">
                  <c:v>173.73</c:v>
                </c:pt>
                <c:pt idx="97">
                  <c:v>187.87</c:v>
                </c:pt>
                <c:pt idx="98">
                  <c:v>176.05</c:v>
                </c:pt>
                <c:pt idx="99">
                  <c:v>160.94</c:v>
                </c:pt>
                <c:pt idx="100">
                  <c:v>144.58000000000001</c:v>
                </c:pt>
                <c:pt idx="101">
                  <c:v>180.1</c:v>
                </c:pt>
                <c:pt idx="102">
                  <c:v>203.26</c:v>
                </c:pt>
                <c:pt idx="103">
                  <c:v>197.3</c:v>
                </c:pt>
                <c:pt idx="104">
                  <c:v>184.29</c:v>
                </c:pt>
                <c:pt idx="105">
                  <c:v>183.83</c:v>
                </c:pt>
                <c:pt idx="106">
                  <c:v>165.61</c:v>
                </c:pt>
                <c:pt idx="107">
                  <c:v>173.1</c:v>
                </c:pt>
                <c:pt idx="108">
                  <c:v>179.27</c:v>
                </c:pt>
                <c:pt idx="109">
                  <c:v>197.61</c:v>
                </c:pt>
                <c:pt idx="110">
                  <c:v>161.77000000000001</c:v>
                </c:pt>
                <c:pt idx="111">
                  <c:v>209.14</c:v>
                </c:pt>
                <c:pt idx="112">
                  <c:v>209.78</c:v>
                </c:pt>
                <c:pt idx="113">
                  <c:v>153.49</c:v>
                </c:pt>
                <c:pt idx="114">
                  <c:v>205.32</c:v>
                </c:pt>
                <c:pt idx="115">
                  <c:v>169.15</c:v>
                </c:pt>
                <c:pt idx="116">
                  <c:v>149.83000000000001</c:v>
                </c:pt>
                <c:pt idx="117">
                  <c:v>180.78</c:v>
                </c:pt>
                <c:pt idx="118">
                  <c:v>200.99</c:v>
                </c:pt>
                <c:pt idx="119">
                  <c:v>144.36000000000001</c:v>
                </c:pt>
                <c:pt idx="120">
                  <c:v>175.15</c:v>
                </c:pt>
                <c:pt idx="121">
                  <c:v>177.67</c:v>
                </c:pt>
                <c:pt idx="122">
                  <c:v>87.71</c:v>
                </c:pt>
                <c:pt idx="123">
                  <c:v>94.53</c:v>
                </c:pt>
                <c:pt idx="124">
                  <c:v>103.8</c:v>
                </c:pt>
                <c:pt idx="125">
                  <c:v>102.39</c:v>
                </c:pt>
                <c:pt idx="126">
                  <c:v>102.16</c:v>
                </c:pt>
                <c:pt idx="127">
                  <c:v>100.96</c:v>
                </c:pt>
                <c:pt idx="128">
                  <c:v>103.92</c:v>
                </c:pt>
                <c:pt idx="129">
                  <c:v>102.2</c:v>
                </c:pt>
                <c:pt idx="130">
                  <c:v>100.31</c:v>
                </c:pt>
                <c:pt idx="131">
                  <c:v>67.959999999999994</c:v>
                </c:pt>
                <c:pt idx="132">
                  <c:v>38.65</c:v>
                </c:pt>
                <c:pt idx="133">
                  <c:v>97.99</c:v>
                </c:pt>
                <c:pt idx="134">
                  <c:v>95.92</c:v>
                </c:pt>
                <c:pt idx="135">
                  <c:v>80.19</c:v>
                </c:pt>
                <c:pt idx="136">
                  <c:v>89.73</c:v>
                </c:pt>
                <c:pt idx="137">
                  <c:v>109.08</c:v>
                </c:pt>
                <c:pt idx="138">
                  <c:v>97.13</c:v>
                </c:pt>
                <c:pt idx="139">
                  <c:v>86.33</c:v>
                </c:pt>
                <c:pt idx="140">
                  <c:v>91.52</c:v>
                </c:pt>
                <c:pt idx="141">
                  <c:v>142.54</c:v>
                </c:pt>
                <c:pt idx="142">
                  <c:v>162.59</c:v>
                </c:pt>
                <c:pt idx="143">
                  <c:v>169.71</c:v>
                </c:pt>
                <c:pt idx="144">
                  <c:v>163.38999999999999</c:v>
                </c:pt>
                <c:pt idx="145">
                  <c:v>184.73</c:v>
                </c:pt>
                <c:pt idx="146">
                  <c:v>171.95</c:v>
                </c:pt>
                <c:pt idx="147">
                  <c:v>167.46</c:v>
                </c:pt>
                <c:pt idx="148">
                  <c:v>182.5</c:v>
                </c:pt>
                <c:pt idx="149">
                  <c:v>190.1</c:v>
                </c:pt>
                <c:pt idx="150">
                  <c:v>183.84</c:v>
                </c:pt>
                <c:pt idx="151">
                  <c:v>224.11</c:v>
                </c:pt>
                <c:pt idx="152">
                  <c:v>182.87</c:v>
                </c:pt>
                <c:pt idx="153">
                  <c:v>205.55</c:v>
                </c:pt>
                <c:pt idx="154">
                  <c:v>118.61</c:v>
                </c:pt>
                <c:pt idx="155">
                  <c:v>163.63999999999999</c:v>
                </c:pt>
                <c:pt idx="156">
                  <c:v>139.43</c:v>
                </c:pt>
                <c:pt idx="157">
                  <c:v>125.62</c:v>
                </c:pt>
                <c:pt idx="158">
                  <c:v>144.13999999999999</c:v>
                </c:pt>
                <c:pt idx="159">
                  <c:v>133.85</c:v>
                </c:pt>
                <c:pt idx="160">
                  <c:v>123.43</c:v>
                </c:pt>
                <c:pt idx="161">
                  <c:v>144.27000000000001</c:v>
                </c:pt>
                <c:pt idx="162">
                  <c:v>126.39</c:v>
                </c:pt>
                <c:pt idx="163">
                  <c:v>133.07</c:v>
                </c:pt>
                <c:pt idx="164">
                  <c:v>138.25</c:v>
                </c:pt>
                <c:pt idx="165">
                  <c:v>203.26</c:v>
                </c:pt>
                <c:pt idx="166">
                  <c:v>133.47</c:v>
                </c:pt>
                <c:pt idx="167">
                  <c:v>125.21</c:v>
                </c:pt>
                <c:pt idx="168">
                  <c:v>123.16</c:v>
                </c:pt>
                <c:pt idx="169">
                  <c:v>117</c:v>
                </c:pt>
                <c:pt idx="170">
                  <c:v>163.03</c:v>
                </c:pt>
                <c:pt idx="171">
                  <c:v>98.84</c:v>
                </c:pt>
                <c:pt idx="172">
                  <c:v>148.99</c:v>
                </c:pt>
                <c:pt idx="173">
                  <c:v>128.78</c:v>
                </c:pt>
                <c:pt idx="174">
                  <c:v>98.29</c:v>
                </c:pt>
                <c:pt idx="175">
                  <c:v>97.5</c:v>
                </c:pt>
                <c:pt idx="176">
                  <c:v>77.33</c:v>
                </c:pt>
                <c:pt idx="177">
                  <c:v>74.61</c:v>
                </c:pt>
                <c:pt idx="178">
                  <c:v>84.81</c:v>
                </c:pt>
                <c:pt idx="179">
                  <c:v>59.05</c:v>
                </c:pt>
                <c:pt idx="180">
                  <c:v>67.040000000000006</c:v>
                </c:pt>
                <c:pt idx="181">
                  <c:v>67.25</c:v>
                </c:pt>
                <c:pt idx="182">
                  <c:v>61.4</c:v>
                </c:pt>
                <c:pt idx="183">
                  <c:v>64.94</c:v>
                </c:pt>
                <c:pt idx="184">
                  <c:v>64.12</c:v>
                </c:pt>
                <c:pt idx="185">
                  <c:v>67.7</c:v>
                </c:pt>
                <c:pt idx="186">
                  <c:v>66.58</c:v>
                </c:pt>
                <c:pt idx="187">
                  <c:v>66.31</c:v>
                </c:pt>
                <c:pt idx="188">
                  <c:v>67.69</c:v>
                </c:pt>
                <c:pt idx="189">
                  <c:v>61.47</c:v>
                </c:pt>
                <c:pt idx="190">
                  <c:v>68.19</c:v>
                </c:pt>
                <c:pt idx="191">
                  <c:v>65.099999999999994</c:v>
                </c:pt>
                <c:pt idx="192">
                  <c:v>65.040000000000006</c:v>
                </c:pt>
                <c:pt idx="193">
                  <c:v>62.91</c:v>
                </c:pt>
                <c:pt idx="194">
                  <c:v>65.12</c:v>
                </c:pt>
                <c:pt idx="195">
                  <c:v>92</c:v>
                </c:pt>
                <c:pt idx="196">
                  <c:v>97.11</c:v>
                </c:pt>
                <c:pt idx="197">
                  <c:v>101.46</c:v>
                </c:pt>
                <c:pt idx="198">
                  <c:v>125.28</c:v>
                </c:pt>
                <c:pt idx="199">
                  <c:v>143.38</c:v>
                </c:pt>
                <c:pt idx="200">
                  <c:v>84.04</c:v>
                </c:pt>
                <c:pt idx="201">
                  <c:v>183.72</c:v>
                </c:pt>
                <c:pt idx="202">
                  <c:v>144.94999999999999</c:v>
                </c:pt>
                <c:pt idx="203">
                  <c:v>177.52</c:v>
                </c:pt>
                <c:pt idx="204">
                  <c:v>168.94</c:v>
                </c:pt>
                <c:pt idx="205">
                  <c:v>145.16</c:v>
                </c:pt>
                <c:pt idx="206">
                  <c:v>173.12</c:v>
                </c:pt>
                <c:pt idx="207">
                  <c:v>213.98</c:v>
                </c:pt>
                <c:pt idx="208">
                  <c:v>195.58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14984"/>
        <c:axId val="592211456"/>
      </c:scatterChart>
      <c:valAx>
        <c:axId val="592214984"/>
        <c:scaling>
          <c:orientation val="minMax"/>
          <c:min val="4090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592211456"/>
        <c:crosses val="autoZero"/>
        <c:crossBetween val="midCat"/>
      </c:valAx>
      <c:valAx>
        <c:axId val="592211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22149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ACF Plot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</c:v>
          </c:tx>
          <c:spPr>
            <a:ln w="6350"/>
          </c:spPr>
          <c:invertIfNegative val="0"/>
          <c:cat>
            <c:numRef>
              <c:f>ARIMA_Residuals!$BA$3:$BA$211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ARIMA_Residuals!$BB$3:$BB$211</c:f>
              <c:numCache>
                <c:formatCode>General</c:formatCode>
                <c:ptCount val="209"/>
                <c:pt idx="0">
                  <c:v>1</c:v>
                </c:pt>
                <c:pt idx="1">
                  <c:v>-1.3705291548005318E-2</c:v>
                </c:pt>
                <c:pt idx="2">
                  <c:v>6.3672180390061242E-2</c:v>
                </c:pt>
                <c:pt idx="3">
                  <c:v>-5.3112997662263607E-2</c:v>
                </c:pt>
                <c:pt idx="4">
                  <c:v>9.922725455325962E-2</c:v>
                </c:pt>
                <c:pt idx="5">
                  <c:v>7.4339099335586023E-2</c:v>
                </c:pt>
                <c:pt idx="6">
                  <c:v>0.13173851817318374</c:v>
                </c:pt>
                <c:pt idx="7">
                  <c:v>-3.1942615259147357E-2</c:v>
                </c:pt>
                <c:pt idx="8">
                  <c:v>7.0869464231736916E-3</c:v>
                </c:pt>
                <c:pt idx="9">
                  <c:v>3.5355582801777932E-2</c:v>
                </c:pt>
                <c:pt idx="10">
                  <c:v>-2.8589528365519961E-2</c:v>
                </c:pt>
                <c:pt idx="11">
                  <c:v>-8.0970903473847847E-2</c:v>
                </c:pt>
                <c:pt idx="12">
                  <c:v>-0.13826272349597124</c:v>
                </c:pt>
                <c:pt idx="13">
                  <c:v>6.9380680217620991E-2</c:v>
                </c:pt>
                <c:pt idx="14">
                  <c:v>-4.2752426054185465E-2</c:v>
                </c:pt>
                <c:pt idx="15">
                  <c:v>4.5785388310487354E-2</c:v>
                </c:pt>
                <c:pt idx="16">
                  <c:v>-7.8870188630896232E-2</c:v>
                </c:pt>
                <c:pt idx="17">
                  <c:v>-1.5413500092515405E-2</c:v>
                </c:pt>
                <c:pt idx="18">
                  <c:v>-8.4848231230080909E-2</c:v>
                </c:pt>
                <c:pt idx="19">
                  <c:v>6.8701829676862058E-2</c:v>
                </c:pt>
                <c:pt idx="20">
                  <c:v>-0.12773679001450469</c:v>
                </c:pt>
                <c:pt idx="21">
                  <c:v>9.3296032552397847E-3</c:v>
                </c:pt>
                <c:pt idx="22">
                  <c:v>-4.0657314352358975E-2</c:v>
                </c:pt>
                <c:pt idx="23">
                  <c:v>2.1963448978239954E-2</c:v>
                </c:pt>
                <c:pt idx="24">
                  <c:v>-1.9453869914966122E-2</c:v>
                </c:pt>
                <c:pt idx="25">
                  <c:v>-6.3104655661238629E-2</c:v>
                </c:pt>
                <c:pt idx="26">
                  <c:v>4.9151456634265629E-2</c:v>
                </c:pt>
                <c:pt idx="27">
                  <c:v>5.3146076868841562E-2</c:v>
                </c:pt>
                <c:pt idx="28">
                  <c:v>3.4482541243628054E-2</c:v>
                </c:pt>
                <c:pt idx="29">
                  <c:v>-1.8448272793184525E-3</c:v>
                </c:pt>
                <c:pt idx="30">
                  <c:v>1.1829645520701959E-2</c:v>
                </c:pt>
                <c:pt idx="31">
                  <c:v>-3.3995491472848067E-3</c:v>
                </c:pt>
                <c:pt idx="32">
                  <c:v>4.5478217795362659E-2</c:v>
                </c:pt>
                <c:pt idx="33">
                  <c:v>-5.8557210550424475E-2</c:v>
                </c:pt>
                <c:pt idx="34">
                  <c:v>0.13419653335477505</c:v>
                </c:pt>
                <c:pt idx="35">
                  <c:v>-5.0509308092289706E-2</c:v>
                </c:pt>
                <c:pt idx="36">
                  <c:v>2.0647233614453676E-2</c:v>
                </c:pt>
                <c:pt idx="37">
                  <c:v>3.4873900645238112E-2</c:v>
                </c:pt>
                <c:pt idx="38">
                  <c:v>-9.1606647660801024E-2</c:v>
                </c:pt>
                <c:pt idx="39">
                  <c:v>-3.7787016456927496E-2</c:v>
                </c:pt>
                <c:pt idx="40">
                  <c:v>-2.8501186114372024E-2</c:v>
                </c:pt>
                <c:pt idx="41">
                  <c:v>7.2622025085356118E-2</c:v>
                </c:pt>
                <c:pt idx="42">
                  <c:v>3.5068131815791815E-3</c:v>
                </c:pt>
                <c:pt idx="43">
                  <c:v>3.0406365193453671E-2</c:v>
                </c:pt>
                <c:pt idx="44">
                  <c:v>-4.7813877259026798E-2</c:v>
                </c:pt>
                <c:pt idx="45">
                  <c:v>-1.9551778675784892E-2</c:v>
                </c:pt>
                <c:pt idx="46">
                  <c:v>-6.8861632953901422E-2</c:v>
                </c:pt>
                <c:pt idx="47">
                  <c:v>-1.8807651713835586E-2</c:v>
                </c:pt>
                <c:pt idx="48">
                  <c:v>-7.2456531393295179E-2</c:v>
                </c:pt>
                <c:pt idx="49">
                  <c:v>-3.6171432726405724E-2</c:v>
                </c:pt>
                <c:pt idx="50">
                  <c:v>5.7497521001724602E-2</c:v>
                </c:pt>
                <c:pt idx="51">
                  <c:v>-9.3152500664198945E-2</c:v>
                </c:pt>
                <c:pt idx="52">
                  <c:v>-0.21218991376837235</c:v>
                </c:pt>
                <c:pt idx="53">
                  <c:v>-3.1745447866804617E-2</c:v>
                </c:pt>
                <c:pt idx="54">
                  <c:v>-8.1567760220286001E-2</c:v>
                </c:pt>
                <c:pt idx="55">
                  <c:v>1.5264907322177255E-2</c:v>
                </c:pt>
                <c:pt idx="56">
                  <c:v>-1.7359570080445402E-2</c:v>
                </c:pt>
                <c:pt idx="57">
                  <c:v>-4.923297561542659E-2</c:v>
                </c:pt>
                <c:pt idx="58">
                  <c:v>1.9055020705448422E-3</c:v>
                </c:pt>
                <c:pt idx="59">
                  <c:v>1.5559746751861267E-2</c:v>
                </c:pt>
                <c:pt idx="60">
                  <c:v>3.9975240056397646E-2</c:v>
                </c:pt>
                <c:pt idx="61">
                  <c:v>-3.789224810980376E-2</c:v>
                </c:pt>
                <c:pt idx="62">
                  <c:v>6.6475347238491828E-2</c:v>
                </c:pt>
                <c:pt idx="63">
                  <c:v>3.3246417008559931E-2</c:v>
                </c:pt>
                <c:pt idx="64">
                  <c:v>8.3833666492060893E-2</c:v>
                </c:pt>
                <c:pt idx="65">
                  <c:v>-1.2898470684923172E-2</c:v>
                </c:pt>
                <c:pt idx="66">
                  <c:v>8.5840650585090224E-3</c:v>
                </c:pt>
                <c:pt idx="67">
                  <c:v>4.0973538550802269E-2</c:v>
                </c:pt>
                <c:pt idx="68">
                  <c:v>3.2239451138861737E-2</c:v>
                </c:pt>
                <c:pt idx="69">
                  <c:v>4.2438431229228607E-2</c:v>
                </c:pt>
                <c:pt idx="70">
                  <c:v>-9.4819878728191007E-3</c:v>
                </c:pt>
                <c:pt idx="71">
                  <c:v>-4.8852679965137808E-4</c:v>
                </c:pt>
                <c:pt idx="72">
                  <c:v>2.4715160139883056E-2</c:v>
                </c:pt>
                <c:pt idx="73">
                  <c:v>2.3127061508542699E-3</c:v>
                </c:pt>
                <c:pt idx="74">
                  <c:v>-3.7072650302081622E-2</c:v>
                </c:pt>
                <c:pt idx="75">
                  <c:v>6.0404353059795466E-3</c:v>
                </c:pt>
                <c:pt idx="76">
                  <c:v>-7.7765664865846115E-3</c:v>
                </c:pt>
                <c:pt idx="77">
                  <c:v>-5.6767101205701422E-3</c:v>
                </c:pt>
                <c:pt idx="78">
                  <c:v>-6.5010562505422351E-2</c:v>
                </c:pt>
                <c:pt idx="79">
                  <c:v>-0.12501483258319121</c:v>
                </c:pt>
                <c:pt idx="80">
                  <c:v>-3.5728285113666679E-2</c:v>
                </c:pt>
                <c:pt idx="81">
                  <c:v>-6.6814526541848995E-2</c:v>
                </c:pt>
                <c:pt idx="82">
                  <c:v>-4.6976439843516779E-2</c:v>
                </c:pt>
                <c:pt idx="83">
                  <c:v>-7.5031222001146966E-2</c:v>
                </c:pt>
                <c:pt idx="84">
                  <c:v>-1.0812200709724537E-2</c:v>
                </c:pt>
                <c:pt idx="85">
                  <c:v>-1.5174960267589589E-2</c:v>
                </c:pt>
                <c:pt idx="86">
                  <c:v>-3.0498042401724247E-2</c:v>
                </c:pt>
                <c:pt idx="87">
                  <c:v>1.9220296134803295E-2</c:v>
                </c:pt>
                <c:pt idx="88">
                  <c:v>-6.2951946247361112E-2</c:v>
                </c:pt>
                <c:pt idx="89">
                  <c:v>-3.0141418144104645E-3</c:v>
                </c:pt>
                <c:pt idx="90">
                  <c:v>2.2292668234064287E-2</c:v>
                </c:pt>
                <c:pt idx="91">
                  <c:v>8.1509968134125699E-2</c:v>
                </c:pt>
                <c:pt idx="92">
                  <c:v>3.0340509383220401E-2</c:v>
                </c:pt>
                <c:pt idx="93">
                  <c:v>2.1933060052045237E-2</c:v>
                </c:pt>
                <c:pt idx="94">
                  <c:v>3.6223252214494829E-2</c:v>
                </c:pt>
                <c:pt idx="95">
                  <c:v>1.5625049916780605E-2</c:v>
                </c:pt>
                <c:pt idx="96">
                  <c:v>-4.1102623128468421E-4</c:v>
                </c:pt>
                <c:pt idx="97">
                  <c:v>5.4742781104878069E-2</c:v>
                </c:pt>
                <c:pt idx="98">
                  <c:v>1.7140272988075963E-2</c:v>
                </c:pt>
                <c:pt idx="99">
                  <c:v>4.523146305234288E-2</c:v>
                </c:pt>
                <c:pt idx="100">
                  <c:v>4.2977014679105481E-2</c:v>
                </c:pt>
                <c:pt idx="101">
                  <c:v>1.514342435073906E-2</c:v>
                </c:pt>
                <c:pt idx="102">
                  <c:v>-0.10038311380310426</c:v>
                </c:pt>
                <c:pt idx="103">
                  <c:v>6.7415290583073037E-2</c:v>
                </c:pt>
                <c:pt idx="104">
                  <c:v>2.3834841386103377E-2</c:v>
                </c:pt>
                <c:pt idx="105">
                  <c:v>-1.0058720073331985E-2</c:v>
                </c:pt>
                <c:pt idx="106">
                  <c:v>3.5745303081072627E-2</c:v>
                </c:pt>
                <c:pt idx="107">
                  <c:v>1.1938889087045464E-4</c:v>
                </c:pt>
                <c:pt idx="108">
                  <c:v>1.4055083672084573E-2</c:v>
                </c:pt>
                <c:pt idx="109">
                  <c:v>-1.4339782447289149E-2</c:v>
                </c:pt>
                <c:pt idx="110">
                  <c:v>-4.5913194321978452E-3</c:v>
                </c:pt>
                <c:pt idx="111">
                  <c:v>-3.2109062204225748E-2</c:v>
                </c:pt>
                <c:pt idx="112">
                  <c:v>-5.9836161465034446E-3</c:v>
                </c:pt>
                <c:pt idx="113">
                  <c:v>4.8394777527889998E-4</c:v>
                </c:pt>
                <c:pt idx="114">
                  <c:v>-2.6277089748434897E-3</c:v>
                </c:pt>
                <c:pt idx="115">
                  <c:v>-4.1842341070680411E-2</c:v>
                </c:pt>
                <c:pt idx="116">
                  <c:v>1.3247768138222342E-2</c:v>
                </c:pt>
                <c:pt idx="117">
                  <c:v>-1.8482773507284056E-2</c:v>
                </c:pt>
                <c:pt idx="118">
                  <c:v>-1.1878270709152729E-2</c:v>
                </c:pt>
                <c:pt idx="119">
                  <c:v>-5.7704641069627712E-4</c:v>
                </c:pt>
                <c:pt idx="120">
                  <c:v>-2.671017049292488E-2</c:v>
                </c:pt>
                <c:pt idx="121">
                  <c:v>-3.1314883091212768E-2</c:v>
                </c:pt>
                <c:pt idx="122">
                  <c:v>2.0654686466049187E-2</c:v>
                </c:pt>
                <c:pt idx="123">
                  <c:v>-2.5763973152186982E-3</c:v>
                </c:pt>
                <c:pt idx="124">
                  <c:v>-1.1206189905946655E-2</c:v>
                </c:pt>
                <c:pt idx="125">
                  <c:v>-3.9722228734254518E-3</c:v>
                </c:pt>
                <c:pt idx="126">
                  <c:v>1.6822325983289154E-2</c:v>
                </c:pt>
                <c:pt idx="127">
                  <c:v>1.0851242790272808E-2</c:v>
                </c:pt>
                <c:pt idx="128">
                  <c:v>-1.3207745750814957E-2</c:v>
                </c:pt>
                <c:pt idx="129">
                  <c:v>-2.9789585162368596E-3</c:v>
                </c:pt>
                <c:pt idx="130">
                  <c:v>3.3233375116501589E-2</c:v>
                </c:pt>
                <c:pt idx="131">
                  <c:v>6.7478616603212666E-2</c:v>
                </c:pt>
                <c:pt idx="132">
                  <c:v>3.6671370293180204E-2</c:v>
                </c:pt>
                <c:pt idx="133">
                  <c:v>3.3683914438161593E-2</c:v>
                </c:pt>
                <c:pt idx="134">
                  <c:v>2.2356751580411865E-2</c:v>
                </c:pt>
                <c:pt idx="135">
                  <c:v>1.2731876717352607E-2</c:v>
                </c:pt>
                <c:pt idx="136">
                  <c:v>-5.9895693378834351E-4</c:v>
                </c:pt>
                <c:pt idx="137">
                  <c:v>6.9626199756610094E-2</c:v>
                </c:pt>
                <c:pt idx="138">
                  <c:v>-1.4085756923916972E-2</c:v>
                </c:pt>
                <c:pt idx="139">
                  <c:v>-1.0191828893340991E-2</c:v>
                </c:pt>
                <c:pt idx="140">
                  <c:v>2.9575962616232191E-2</c:v>
                </c:pt>
                <c:pt idx="141">
                  <c:v>-2.481283793019522E-2</c:v>
                </c:pt>
                <c:pt idx="142">
                  <c:v>3.5190088820477507E-2</c:v>
                </c:pt>
                <c:pt idx="143">
                  <c:v>-6.5011533303271973E-2</c:v>
                </c:pt>
                <c:pt idx="144">
                  <c:v>-5.5172081998575484E-2</c:v>
                </c:pt>
                <c:pt idx="145">
                  <c:v>-4.915493942298254E-2</c:v>
                </c:pt>
                <c:pt idx="146">
                  <c:v>-4.3516751734299112E-3</c:v>
                </c:pt>
                <c:pt idx="147">
                  <c:v>-1.0366090392597232E-2</c:v>
                </c:pt>
                <c:pt idx="148">
                  <c:v>7.1773675087588723E-3</c:v>
                </c:pt>
                <c:pt idx="149">
                  <c:v>-6.0608604985586557E-3</c:v>
                </c:pt>
                <c:pt idx="150">
                  <c:v>-5.9628651773146781E-3</c:v>
                </c:pt>
                <c:pt idx="151">
                  <c:v>-9.2458244462412555E-3</c:v>
                </c:pt>
                <c:pt idx="152">
                  <c:v>-2.8449865350824942E-3</c:v>
                </c:pt>
                <c:pt idx="153">
                  <c:v>1.1883413137183513E-2</c:v>
                </c:pt>
                <c:pt idx="154">
                  <c:v>1.4423313949063236E-2</c:v>
                </c:pt>
                <c:pt idx="155">
                  <c:v>1.0629853626235653E-2</c:v>
                </c:pt>
                <c:pt idx="156">
                  <c:v>2.8031576332471263E-3</c:v>
                </c:pt>
                <c:pt idx="157">
                  <c:v>5.3123572702765046E-5</c:v>
                </c:pt>
                <c:pt idx="158">
                  <c:v>4.9289509898831642E-5</c:v>
                </c:pt>
                <c:pt idx="159">
                  <c:v>5.0433361591260192E-5</c:v>
                </c:pt>
                <c:pt idx="160">
                  <c:v>4.8202038583423833E-5</c:v>
                </c:pt>
                <c:pt idx="161">
                  <c:v>4.4482605199967559E-5</c:v>
                </c:pt>
                <c:pt idx="162">
                  <c:v>4.1602266888845502E-5</c:v>
                </c:pt>
                <c:pt idx="163">
                  <c:v>4.0867331889928091E-5</c:v>
                </c:pt>
                <c:pt idx="164">
                  <c:v>3.4517996698136373E-5</c:v>
                </c:pt>
                <c:pt idx="165">
                  <c:v>3.0029489065484911E-5</c:v>
                </c:pt>
                <c:pt idx="166">
                  <c:v>4.042471256342205E-5</c:v>
                </c:pt>
                <c:pt idx="167">
                  <c:v>3.1881246611578227E-5</c:v>
                </c:pt>
                <c:pt idx="168">
                  <c:v>3.0676379602226486E-5</c:v>
                </c:pt>
                <c:pt idx="169">
                  <c:v>3.0720643545918707E-5</c:v>
                </c:pt>
                <c:pt idx="170">
                  <c:v>2.5616071810032042E-5</c:v>
                </c:pt>
                <c:pt idx="171">
                  <c:v>2.4894605195001639E-5</c:v>
                </c:pt>
                <c:pt idx="172">
                  <c:v>2.2412617883925213E-5</c:v>
                </c:pt>
                <c:pt idx="173">
                  <c:v>2.2570483576518376E-5</c:v>
                </c:pt>
                <c:pt idx="174">
                  <c:v>1.9294451265850407E-5</c:v>
                </c:pt>
                <c:pt idx="175">
                  <c:v>2.4111788912499628E-5</c:v>
                </c:pt>
                <c:pt idx="176">
                  <c:v>2.6088704491410004E-5</c:v>
                </c:pt>
                <c:pt idx="177">
                  <c:v>2.4660940068772911E-5</c:v>
                </c:pt>
                <c:pt idx="178">
                  <c:v>2.4010245380994026E-5</c:v>
                </c:pt>
                <c:pt idx="179">
                  <c:v>2.4693586316694853E-5</c:v>
                </c:pt>
                <c:pt idx="180">
                  <c:v>2.2001238502222947E-5</c:v>
                </c:pt>
                <c:pt idx="181">
                  <c:v>2.0715750148036964E-5</c:v>
                </c:pt>
                <c:pt idx="182">
                  <c:v>1.9508883622605712E-5</c:v>
                </c:pt>
                <c:pt idx="183">
                  <c:v>1.7749806068517759E-5</c:v>
                </c:pt>
                <c:pt idx="184">
                  <c:v>2.0563714567147884E-5</c:v>
                </c:pt>
                <c:pt idx="185">
                  <c:v>2.5762241566972163E-5</c:v>
                </c:pt>
                <c:pt idx="186">
                  <c:v>2.3143262558492985E-5</c:v>
                </c:pt>
                <c:pt idx="187">
                  <c:v>2.242117882417135E-5</c:v>
                </c:pt>
                <c:pt idx="188">
                  <c:v>2.3584215726256235E-5</c:v>
                </c:pt>
                <c:pt idx="189">
                  <c:v>2.3242961896972388E-5</c:v>
                </c:pt>
                <c:pt idx="190">
                  <c:v>1.9994055311029877E-5</c:v>
                </c:pt>
                <c:pt idx="191">
                  <c:v>1.9874177785119525E-5</c:v>
                </c:pt>
                <c:pt idx="192">
                  <c:v>2.0113815315527042E-5</c:v>
                </c:pt>
                <c:pt idx="193">
                  <c:v>1.9456987235136713E-5</c:v>
                </c:pt>
                <c:pt idx="194">
                  <c:v>1.2382600193779907E-5</c:v>
                </c:pt>
                <c:pt idx="195">
                  <c:v>4.7938211334003392E-6</c:v>
                </c:pt>
                <c:pt idx="196">
                  <c:v>2.2246846968748686E-7</c:v>
                </c:pt>
                <c:pt idx="197">
                  <c:v>-3.5632555393201065E-6</c:v>
                </c:pt>
                <c:pt idx="198">
                  <c:v>-9.8186830890740507E-6</c:v>
                </c:pt>
                <c:pt idx="199">
                  <c:v>-1.0997396216667321E-5</c:v>
                </c:pt>
                <c:pt idx="200">
                  <c:v>-1.0545132409332152E-5</c:v>
                </c:pt>
                <c:pt idx="201">
                  <c:v>-2.0029061892049256E-5</c:v>
                </c:pt>
                <c:pt idx="202">
                  <c:v>-1.5731318611276599E-5</c:v>
                </c:pt>
                <c:pt idx="203">
                  <c:v>-1.8399531814394532E-5</c:v>
                </c:pt>
                <c:pt idx="204">
                  <c:v>-2.0984413419151592E-5</c:v>
                </c:pt>
                <c:pt idx="205">
                  <c:v>-1.9277157106858696E-5</c:v>
                </c:pt>
                <c:pt idx="206">
                  <c:v>-2.4368229968587329E-5</c:v>
                </c:pt>
                <c:pt idx="207">
                  <c:v>-1.3741194984066205E-5</c:v>
                </c:pt>
                <c:pt idx="208">
                  <c:v>-7.2970439135806302E-6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2212240"/>
        <c:axId val="592212632"/>
      </c:barChart>
      <c:scatterChart>
        <c:scatterStyle val="smoothMarker"/>
        <c:varyColors val="0"/>
        <c:ser>
          <c:idx val="1"/>
          <c:order val="1"/>
          <c:tx>
            <c:v>UCI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210</c:v>
              </c:pt>
            </c:numLit>
          </c:xVal>
          <c:yVal>
            <c:numLit>
              <c:formatCode>General</c:formatCode>
              <c:ptCount val="2"/>
              <c:pt idx="0">
                <c:v>0.135576</c:v>
              </c:pt>
              <c:pt idx="1">
                <c:v>0.135576</c:v>
              </c:pt>
            </c:numLit>
          </c:yVal>
          <c:smooth val="1"/>
        </c:ser>
        <c:ser>
          <c:idx val="2"/>
          <c:order val="2"/>
          <c:tx>
            <c:v>LCI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210</c:v>
              </c:pt>
            </c:numLit>
          </c:xVal>
          <c:yVal>
            <c:numLit>
              <c:formatCode>General</c:formatCode>
              <c:ptCount val="2"/>
              <c:pt idx="0">
                <c:v>-0.135576</c:v>
              </c:pt>
              <c:pt idx="1">
                <c:v>-0.135576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12240"/>
        <c:axId val="592212632"/>
      </c:scatterChart>
      <c:catAx>
        <c:axId val="59221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Lags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2212632"/>
        <c:crosses val="autoZero"/>
        <c:auto val="1"/>
        <c:lblAlgn val="ctr"/>
        <c:lblOffset val="100"/>
        <c:noMultiLvlLbl val="0"/>
      </c:catAx>
      <c:valAx>
        <c:axId val="592212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ACF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221224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PACF Plot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PACF</c:v>
          </c:tx>
          <c:spPr>
            <a:ln w="6350"/>
          </c:spPr>
          <c:invertIfNegative val="0"/>
          <c:cat>
            <c:numRef>
              <c:f>ARIMA_Residuals!$BA$3:$BA$211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ARIMA_Residuals!$BC$3:$BC$211</c:f>
              <c:numCache>
                <c:formatCode>General</c:formatCode>
                <c:ptCount val="209"/>
                <c:pt idx="0">
                  <c:v>1</c:v>
                </c:pt>
                <c:pt idx="1">
                  <c:v>-1.3705291548005318E-2</c:v>
                </c:pt>
                <c:pt idx="2">
                  <c:v>6.3496272196975873E-2</c:v>
                </c:pt>
                <c:pt idx="3">
                  <c:v>-5.1643402689842063E-2</c:v>
                </c:pt>
                <c:pt idx="4">
                  <c:v>9.4661950448972548E-2</c:v>
                </c:pt>
                <c:pt idx="5">
                  <c:v>8.3671422432638642E-2</c:v>
                </c:pt>
                <c:pt idx="6">
                  <c:v>0.12150921372955198</c:v>
                </c:pt>
                <c:pt idx="7">
                  <c:v>-2.7934791098052688E-2</c:v>
                </c:pt>
                <c:pt idx="8">
                  <c:v>-9.3272160605277817E-3</c:v>
                </c:pt>
                <c:pt idx="9">
                  <c:v>3.7701158540159929E-2</c:v>
                </c:pt>
                <c:pt idx="10">
                  <c:v>-6.2290500600313756E-2</c:v>
                </c:pt>
                <c:pt idx="11">
                  <c:v>-0.10590795529657368</c:v>
                </c:pt>
                <c:pt idx="12">
                  <c:v>-0.15270043076932685</c:v>
                </c:pt>
                <c:pt idx="13">
                  <c:v>7.2676626407929823E-2</c:v>
                </c:pt>
                <c:pt idx="14">
                  <c:v>-3.3824372535401069E-2</c:v>
                </c:pt>
                <c:pt idx="15">
                  <c:v>4.0124394786560234E-2</c:v>
                </c:pt>
                <c:pt idx="16">
                  <c:v>-1.1126547408919447E-2</c:v>
                </c:pt>
                <c:pt idx="17">
                  <c:v>1.2901566095176143E-2</c:v>
                </c:pt>
                <c:pt idx="18">
                  <c:v>-5.099112080249036E-2</c:v>
                </c:pt>
                <c:pt idx="19">
                  <c:v>4.036306009436158E-2</c:v>
                </c:pt>
                <c:pt idx="20">
                  <c:v>-0.1078773282250981</c:v>
                </c:pt>
                <c:pt idx="21">
                  <c:v>-1.1298397220865609E-2</c:v>
                </c:pt>
                <c:pt idx="22">
                  <c:v>-2.6029871563911167E-2</c:v>
                </c:pt>
                <c:pt idx="23">
                  <c:v>-6.067385027773777E-3</c:v>
                </c:pt>
                <c:pt idx="24">
                  <c:v>5.3780191806728102E-4</c:v>
                </c:pt>
                <c:pt idx="25">
                  <c:v>-4.9591494831681127E-2</c:v>
                </c:pt>
                <c:pt idx="26">
                  <c:v>8.8878576726317562E-2</c:v>
                </c:pt>
                <c:pt idx="27">
                  <c:v>7.7847701872535438E-2</c:v>
                </c:pt>
                <c:pt idx="28">
                  <c:v>1.0262717184623607E-2</c:v>
                </c:pt>
                <c:pt idx="29">
                  <c:v>1.1530542694795151E-2</c:v>
                </c:pt>
                <c:pt idx="30">
                  <c:v>-1.8769243199478842E-3</c:v>
                </c:pt>
                <c:pt idx="31">
                  <c:v>-5.2535723123559273E-3</c:v>
                </c:pt>
                <c:pt idx="32">
                  <c:v>-4.2906546386701987E-2</c:v>
                </c:pt>
                <c:pt idx="33">
                  <c:v>-7.0076178851844667E-2</c:v>
                </c:pt>
                <c:pt idx="34">
                  <c:v>0.11823725559687258</c:v>
                </c:pt>
                <c:pt idx="35">
                  <c:v>-3.6412049336944037E-2</c:v>
                </c:pt>
                <c:pt idx="36">
                  <c:v>-2.4521156028742962E-2</c:v>
                </c:pt>
                <c:pt idx="37">
                  <c:v>8.1592751181085194E-2</c:v>
                </c:pt>
                <c:pt idx="38">
                  <c:v>-9.6626121474455734E-2</c:v>
                </c:pt>
                <c:pt idx="39">
                  <c:v>-2.3721010261794361E-2</c:v>
                </c:pt>
                <c:pt idx="40">
                  <c:v>-6.5449905852274462E-2</c:v>
                </c:pt>
                <c:pt idx="41">
                  <c:v>8.1930299645119761E-2</c:v>
                </c:pt>
                <c:pt idx="42">
                  <c:v>6.1932122416622666E-3</c:v>
                </c:pt>
                <c:pt idx="43">
                  <c:v>1.4641569080568817E-2</c:v>
                </c:pt>
                <c:pt idx="44">
                  <c:v>2.2713344227571371E-2</c:v>
                </c:pt>
                <c:pt idx="45">
                  <c:v>-2.955081151409315E-2</c:v>
                </c:pt>
                <c:pt idx="46">
                  <c:v>-4.2508539988676972E-2</c:v>
                </c:pt>
                <c:pt idx="47">
                  <c:v>-6.7067485080831435E-2</c:v>
                </c:pt>
                <c:pt idx="48">
                  <c:v>-5.2131928685573883E-2</c:v>
                </c:pt>
                <c:pt idx="49">
                  <c:v>-6.7821813277156376E-2</c:v>
                </c:pt>
                <c:pt idx="50">
                  <c:v>4.9702827123988005E-2</c:v>
                </c:pt>
                <c:pt idx="51">
                  <c:v>-7.5582801564148303E-2</c:v>
                </c:pt>
                <c:pt idx="52">
                  <c:v>-0.19531756302916045</c:v>
                </c:pt>
                <c:pt idx="53">
                  <c:v>9.259880258038328E-4</c:v>
                </c:pt>
                <c:pt idx="54">
                  <c:v>-4.2451112199842732E-2</c:v>
                </c:pt>
                <c:pt idx="55">
                  <c:v>1.9440421728057478E-2</c:v>
                </c:pt>
                <c:pt idx="56">
                  <c:v>-2.3898400714271378E-2</c:v>
                </c:pt>
                <c:pt idx="57">
                  <c:v>1.3913096977257637E-2</c:v>
                </c:pt>
                <c:pt idx="58">
                  <c:v>3.4347422344891035E-2</c:v>
                </c:pt>
                <c:pt idx="59">
                  <c:v>2.8856918055899211E-2</c:v>
                </c:pt>
                <c:pt idx="60">
                  <c:v>5.5481777974913005E-4</c:v>
                </c:pt>
                <c:pt idx="61">
                  <c:v>-2.3276251508345214E-2</c:v>
                </c:pt>
                <c:pt idx="62">
                  <c:v>7.964284131545174E-2</c:v>
                </c:pt>
                <c:pt idx="63">
                  <c:v>-3.5380039078318028E-2</c:v>
                </c:pt>
                <c:pt idx="64">
                  <c:v>1.8200006353969293E-2</c:v>
                </c:pt>
                <c:pt idx="65">
                  <c:v>-1.1601553141200968E-2</c:v>
                </c:pt>
                <c:pt idx="66">
                  <c:v>-1.9567347333060019E-2</c:v>
                </c:pt>
                <c:pt idx="67">
                  <c:v>7.8219649190084603E-2</c:v>
                </c:pt>
                <c:pt idx="68">
                  <c:v>-6.4692922096484307E-2</c:v>
                </c:pt>
                <c:pt idx="69">
                  <c:v>1.9853593737525987E-2</c:v>
                </c:pt>
                <c:pt idx="70">
                  <c:v>-1.5511745327504404E-2</c:v>
                </c:pt>
                <c:pt idx="71">
                  <c:v>-2.9545533304990677E-2</c:v>
                </c:pt>
                <c:pt idx="72">
                  <c:v>1.3169653924706554E-2</c:v>
                </c:pt>
                <c:pt idx="73">
                  <c:v>-4.1741033507443945E-2</c:v>
                </c:pt>
                <c:pt idx="74">
                  <c:v>-2.0655134053732312E-2</c:v>
                </c:pt>
                <c:pt idx="75">
                  <c:v>1.7207931159811365E-2</c:v>
                </c:pt>
                <c:pt idx="76">
                  <c:v>-9.1381496465739315E-3</c:v>
                </c:pt>
                <c:pt idx="77">
                  <c:v>-5.708025307186558E-2</c:v>
                </c:pt>
                <c:pt idx="78">
                  <c:v>-3.4255249018584635E-2</c:v>
                </c:pt>
                <c:pt idx="79">
                  <c:v>-9.9192516014300861E-2</c:v>
                </c:pt>
                <c:pt idx="80">
                  <c:v>-1.9488882635579153E-3</c:v>
                </c:pt>
                <c:pt idx="81">
                  <c:v>-6.7166485116089039E-2</c:v>
                </c:pt>
                <c:pt idx="82">
                  <c:v>-5.2893636349310769E-2</c:v>
                </c:pt>
                <c:pt idx="83">
                  <c:v>-1.6380159753660653E-2</c:v>
                </c:pt>
                <c:pt idx="84">
                  <c:v>-2.2586182563548066E-2</c:v>
                </c:pt>
                <c:pt idx="85">
                  <c:v>2.575399834970922E-2</c:v>
                </c:pt>
                <c:pt idx="86">
                  <c:v>-5.9471586528073222E-3</c:v>
                </c:pt>
                <c:pt idx="87">
                  <c:v>4.3437824806616593E-2</c:v>
                </c:pt>
                <c:pt idx="88">
                  <c:v>-3.3659745625198939E-2</c:v>
                </c:pt>
                <c:pt idx="89">
                  <c:v>-2.2897393621770203E-2</c:v>
                </c:pt>
                <c:pt idx="90">
                  <c:v>-4.0489846122261967E-2</c:v>
                </c:pt>
                <c:pt idx="91">
                  <c:v>2.1771893136076716E-2</c:v>
                </c:pt>
                <c:pt idx="92">
                  <c:v>1.951297684872725E-2</c:v>
                </c:pt>
                <c:pt idx="93">
                  <c:v>-5.5866402274438003E-3</c:v>
                </c:pt>
                <c:pt idx="94">
                  <c:v>5.4691301529206447E-2</c:v>
                </c:pt>
                <c:pt idx="95">
                  <c:v>2.7894525320337541E-2</c:v>
                </c:pt>
                <c:pt idx="96">
                  <c:v>-5.5229268272907299E-2</c:v>
                </c:pt>
                <c:pt idx="97">
                  <c:v>4.3757608314259636E-2</c:v>
                </c:pt>
                <c:pt idx="98">
                  <c:v>-2.3105402311370475E-2</c:v>
                </c:pt>
                <c:pt idx="99">
                  <c:v>-2.3082187922170153E-2</c:v>
                </c:pt>
                <c:pt idx="100">
                  <c:v>4.2244217577664571E-3</c:v>
                </c:pt>
                <c:pt idx="101">
                  <c:v>-5.9153744883954473E-2</c:v>
                </c:pt>
                <c:pt idx="102">
                  <c:v>-8.4968630251950894E-2</c:v>
                </c:pt>
                <c:pt idx="103">
                  <c:v>3.4508124264273931E-3</c:v>
                </c:pt>
                <c:pt idx="104">
                  <c:v>-1.5285074571344126E-2</c:v>
                </c:pt>
                <c:pt idx="105">
                  <c:v>-2.130186526881608E-2</c:v>
                </c:pt>
                <c:pt idx="106">
                  <c:v>1.5791190110770736E-2</c:v>
                </c:pt>
                <c:pt idx="107">
                  <c:v>5.3474149196622398E-2</c:v>
                </c:pt>
                <c:pt idx="108">
                  <c:v>3.3383370414248707E-2</c:v>
                </c:pt>
                <c:pt idx="109">
                  <c:v>-3.5606485184653078E-2</c:v>
                </c:pt>
                <c:pt idx="110">
                  <c:v>-1.8654538337167282E-2</c:v>
                </c:pt>
                <c:pt idx="111">
                  <c:v>2.5228452727974329E-2</c:v>
                </c:pt>
                <c:pt idx="112">
                  <c:v>-4.846554325917124E-2</c:v>
                </c:pt>
                <c:pt idx="113">
                  <c:v>3.6759648246747515E-3</c:v>
                </c:pt>
                <c:pt idx="114">
                  <c:v>-1.9170612620113416E-2</c:v>
                </c:pt>
                <c:pt idx="115">
                  <c:v>2.4093065849479758E-2</c:v>
                </c:pt>
                <c:pt idx="116">
                  <c:v>5.6539845866671205E-2</c:v>
                </c:pt>
                <c:pt idx="117">
                  <c:v>-4.7733020645247676E-2</c:v>
                </c:pt>
                <c:pt idx="118">
                  <c:v>-9.1583710626396454E-3</c:v>
                </c:pt>
                <c:pt idx="119">
                  <c:v>3.2384502619507232E-3</c:v>
                </c:pt>
                <c:pt idx="120">
                  <c:v>-2.7449949083281064E-2</c:v>
                </c:pt>
                <c:pt idx="121">
                  <c:v>-7.0914011575770333E-2</c:v>
                </c:pt>
                <c:pt idx="122">
                  <c:v>-8.6833705677270816E-3</c:v>
                </c:pt>
                <c:pt idx="123">
                  <c:v>1.2006938530867177E-3</c:v>
                </c:pt>
                <c:pt idx="124">
                  <c:v>-6.8067480695827385E-3</c:v>
                </c:pt>
                <c:pt idx="125">
                  <c:v>-1.1510372283658005E-2</c:v>
                </c:pt>
                <c:pt idx="126">
                  <c:v>-2.056611307240051E-2</c:v>
                </c:pt>
                <c:pt idx="127">
                  <c:v>1.8786691464628944E-2</c:v>
                </c:pt>
                <c:pt idx="128">
                  <c:v>-4.8839923169638068E-2</c:v>
                </c:pt>
                <c:pt idx="129">
                  <c:v>-2.2360671038875742E-2</c:v>
                </c:pt>
                <c:pt idx="130">
                  <c:v>-4.4590613634988042E-3</c:v>
                </c:pt>
                <c:pt idx="131">
                  <c:v>-1.5920872758577421E-3</c:v>
                </c:pt>
                <c:pt idx="132">
                  <c:v>2.4883615092982991E-2</c:v>
                </c:pt>
                <c:pt idx="133">
                  <c:v>-8.8626978150116095E-3</c:v>
                </c:pt>
                <c:pt idx="134">
                  <c:v>-2.8772071363267007E-2</c:v>
                </c:pt>
                <c:pt idx="135">
                  <c:v>-4.5852499010248182E-2</c:v>
                </c:pt>
                <c:pt idx="136">
                  <c:v>1.7320850098821342E-2</c:v>
                </c:pt>
                <c:pt idx="137">
                  <c:v>2.487343848199066E-2</c:v>
                </c:pt>
                <c:pt idx="138">
                  <c:v>-1.6088297351219544E-2</c:v>
                </c:pt>
                <c:pt idx="139">
                  <c:v>4.6121614281933775E-3</c:v>
                </c:pt>
                <c:pt idx="140">
                  <c:v>-4.7978456634388874E-3</c:v>
                </c:pt>
                <c:pt idx="141">
                  <c:v>-1.5186668061935095E-2</c:v>
                </c:pt>
                <c:pt idx="142">
                  <c:v>1.0668357225465028E-2</c:v>
                </c:pt>
                <c:pt idx="143">
                  <c:v>2.2736586329315436E-3</c:v>
                </c:pt>
                <c:pt idx="144">
                  <c:v>-4.2680086544599691E-2</c:v>
                </c:pt>
                <c:pt idx="145">
                  <c:v>-2.4896347894452241E-2</c:v>
                </c:pt>
                <c:pt idx="146">
                  <c:v>3.1863089205670818E-2</c:v>
                </c:pt>
                <c:pt idx="147">
                  <c:v>-1.9450227302396147E-2</c:v>
                </c:pt>
                <c:pt idx="148">
                  <c:v>4.2130466156082694E-2</c:v>
                </c:pt>
                <c:pt idx="149">
                  <c:v>3.2994943420536264E-2</c:v>
                </c:pt>
                <c:pt idx="150">
                  <c:v>-2.1769666372270582E-2</c:v>
                </c:pt>
                <c:pt idx="151">
                  <c:v>2.5625622500050266E-2</c:v>
                </c:pt>
                <c:pt idx="152">
                  <c:v>2.5699211003230138E-2</c:v>
                </c:pt>
                <c:pt idx="153">
                  <c:v>-4.0741920903653646E-2</c:v>
                </c:pt>
                <c:pt idx="154">
                  <c:v>-1.3245302914355319E-2</c:v>
                </c:pt>
                <c:pt idx="155">
                  <c:v>1.3535924871980179E-2</c:v>
                </c:pt>
                <c:pt idx="156">
                  <c:v>-6.7990476169277753E-2</c:v>
                </c:pt>
                <c:pt idx="157">
                  <c:v>-2.5573481605131478E-2</c:v>
                </c:pt>
                <c:pt idx="158">
                  <c:v>-2.7193029384817529E-2</c:v>
                </c:pt>
                <c:pt idx="159">
                  <c:v>-3.4059009410599597E-2</c:v>
                </c:pt>
                <c:pt idx="160">
                  <c:v>5.3004216821323051E-3</c:v>
                </c:pt>
                <c:pt idx="161">
                  <c:v>-5.5721104771574541E-2</c:v>
                </c:pt>
                <c:pt idx="162">
                  <c:v>2.4589728242770528E-2</c:v>
                </c:pt>
                <c:pt idx="163">
                  <c:v>-3.979457356069746E-2</c:v>
                </c:pt>
                <c:pt idx="164">
                  <c:v>-7.3050580694536474E-3</c:v>
                </c:pt>
                <c:pt idx="165">
                  <c:v>-6.2530470091823342E-4</c:v>
                </c:pt>
                <c:pt idx="166">
                  <c:v>-3.9877176622917399E-2</c:v>
                </c:pt>
                <c:pt idx="167">
                  <c:v>-1.5003855639037606E-2</c:v>
                </c:pt>
                <c:pt idx="168">
                  <c:v>-3.038716032681446E-3</c:v>
                </c:pt>
                <c:pt idx="169">
                  <c:v>9.0702704295782307E-3</c:v>
                </c:pt>
                <c:pt idx="170">
                  <c:v>6.8792155118684679E-3</c:v>
                </c:pt>
                <c:pt idx="171">
                  <c:v>1.8691438920772928E-2</c:v>
                </c:pt>
                <c:pt idx="172">
                  <c:v>5.2324011789131267E-3</c:v>
                </c:pt>
                <c:pt idx="173">
                  <c:v>4.5166127373155018E-3</c:v>
                </c:pt>
                <c:pt idx="174">
                  <c:v>-6.2649154002971412E-3</c:v>
                </c:pt>
                <c:pt idx="175">
                  <c:v>-1.4891571753476307E-2</c:v>
                </c:pt>
                <c:pt idx="176">
                  <c:v>4.7477637805041929E-3</c:v>
                </c:pt>
                <c:pt idx="177">
                  <c:v>2.2464179736735057E-3</c:v>
                </c:pt>
                <c:pt idx="178">
                  <c:v>-8.2757269222497683E-4</c:v>
                </c:pt>
                <c:pt idx="179">
                  <c:v>-1.0210371895463297E-2</c:v>
                </c:pt>
                <c:pt idx="180">
                  <c:v>-7.3691117005312409E-3</c:v>
                </c:pt>
                <c:pt idx="181">
                  <c:v>-2.1769971777382848E-2</c:v>
                </c:pt>
                <c:pt idx="182">
                  <c:v>1.1077943370296207E-2</c:v>
                </c:pt>
                <c:pt idx="183">
                  <c:v>-2.4173594900810981E-2</c:v>
                </c:pt>
                <c:pt idx="184">
                  <c:v>1.8203282218404932E-3</c:v>
                </c:pt>
                <c:pt idx="185">
                  <c:v>2.9583340159130164E-2</c:v>
                </c:pt>
                <c:pt idx="186">
                  <c:v>-6.4434235194883412E-4</c:v>
                </c:pt>
                <c:pt idx="187">
                  <c:v>2.4744686142452777E-2</c:v>
                </c:pt>
                <c:pt idx="188">
                  <c:v>1.2768165578837302E-3</c:v>
                </c:pt>
                <c:pt idx="189">
                  <c:v>9.218022772051096E-3</c:v>
                </c:pt>
                <c:pt idx="190">
                  <c:v>6.6328699050126195E-5</c:v>
                </c:pt>
                <c:pt idx="191">
                  <c:v>-4.4835872351177593E-2</c:v>
                </c:pt>
                <c:pt idx="192">
                  <c:v>-2.9634875095024101E-2</c:v>
                </c:pt>
                <c:pt idx="193">
                  <c:v>4.911128139013626E-3</c:v>
                </c:pt>
                <c:pt idx="194">
                  <c:v>-5.2183701545806E-3</c:v>
                </c:pt>
                <c:pt idx="195">
                  <c:v>-2.0911775960505544E-2</c:v>
                </c:pt>
                <c:pt idx="196">
                  <c:v>-2.179511191304918E-2</c:v>
                </c:pt>
                <c:pt idx="197">
                  <c:v>-1.1856543376360251E-2</c:v>
                </c:pt>
                <c:pt idx="198">
                  <c:v>-1.5650572121189241E-2</c:v>
                </c:pt>
                <c:pt idx="199">
                  <c:v>-2.7644013763967391E-2</c:v>
                </c:pt>
                <c:pt idx="200">
                  <c:v>9.2118199066296876E-3</c:v>
                </c:pt>
                <c:pt idx="201">
                  <c:v>-8.16336375070917E-3</c:v>
                </c:pt>
                <c:pt idx="202">
                  <c:v>-1.5199360192948547E-3</c:v>
                </c:pt>
                <c:pt idx="203">
                  <c:v>1.131666113543486E-2</c:v>
                </c:pt>
                <c:pt idx="204">
                  <c:v>-2.3232136829778819E-2</c:v>
                </c:pt>
                <c:pt idx="205">
                  <c:v>1.2489024897341982E-2</c:v>
                </c:pt>
                <c:pt idx="206">
                  <c:v>2.5307645168401601E-3</c:v>
                </c:pt>
                <c:pt idx="207">
                  <c:v>-2.3093968057094558E-2</c:v>
                </c:pt>
                <c:pt idx="208">
                  <c:v>6.0359854360155698E-3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2211848"/>
        <c:axId val="592213808"/>
      </c:barChart>
      <c:scatterChart>
        <c:scatterStyle val="smoothMarker"/>
        <c:varyColors val="0"/>
        <c:ser>
          <c:idx val="1"/>
          <c:order val="1"/>
          <c:tx>
            <c:v>UCI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210</c:v>
              </c:pt>
            </c:numLit>
          </c:xVal>
          <c:yVal>
            <c:numLit>
              <c:formatCode>General</c:formatCode>
              <c:ptCount val="2"/>
              <c:pt idx="0">
                <c:v>0.135576</c:v>
              </c:pt>
              <c:pt idx="1">
                <c:v>0.135576</c:v>
              </c:pt>
            </c:numLit>
          </c:yVal>
          <c:smooth val="1"/>
        </c:ser>
        <c:ser>
          <c:idx val="2"/>
          <c:order val="2"/>
          <c:tx>
            <c:v>LCI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210</c:v>
              </c:pt>
            </c:numLit>
          </c:xVal>
          <c:yVal>
            <c:numLit>
              <c:formatCode>General</c:formatCode>
              <c:ptCount val="2"/>
              <c:pt idx="0">
                <c:v>-0.135576</c:v>
              </c:pt>
              <c:pt idx="1">
                <c:v>-0.135576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11848"/>
        <c:axId val="592213808"/>
      </c:scatterChart>
      <c:catAx>
        <c:axId val="592211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Lags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2213808"/>
        <c:crosses val="autoZero"/>
        <c:auto val="1"/>
        <c:lblAlgn val="ctr"/>
        <c:lblOffset val="100"/>
        <c:noMultiLvlLbl val="0"/>
      </c:catAx>
      <c:valAx>
        <c:axId val="592213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PACF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221184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Time Plot of Actual Vs Forecast (Training Data)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Forecast</c:v>
          </c:tx>
          <c:spPr>
            <a:ln w="6350"/>
          </c:spPr>
          <c:marker>
            <c:symbol val="none"/>
          </c:marker>
          <c:xVal>
            <c:numRef>
              <c:f>HoltWinterNoTrendOutput!$B$31:$B$239</c:f>
              <c:numCache>
                <c:formatCode>m/d/yyyy</c:formatCode>
                <c:ptCount val="209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</c:numCache>
            </c:numRef>
          </c:xVal>
          <c:yVal>
            <c:numRef>
              <c:f>HoltWinterNoTrendOutput!$D$31:$D$239</c:f>
              <c:numCache>
                <c:formatCode>General</c:formatCode>
                <c:ptCount val="209"/>
                <c:pt idx="0">
                  <c:v>193.57375000000002</c:v>
                </c:pt>
                <c:pt idx="1">
                  <c:v>196.07018229087191</c:v>
                </c:pt>
                <c:pt idx="2">
                  <c:v>209.30522925061541</c:v>
                </c:pt>
                <c:pt idx="3">
                  <c:v>200.23445417253802</c:v>
                </c:pt>
                <c:pt idx="4">
                  <c:v>211.76416204484332</c:v>
                </c:pt>
                <c:pt idx="5">
                  <c:v>220.7669343416328</c:v>
                </c:pt>
                <c:pt idx="6">
                  <c:v>239.24939360657811</c:v>
                </c:pt>
                <c:pt idx="7">
                  <c:v>223.6628235030806</c:v>
                </c:pt>
                <c:pt idx="8">
                  <c:v>228.78435651554474</c:v>
                </c:pt>
                <c:pt idx="9">
                  <c:v>244.98503272303986</c:v>
                </c:pt>
                <c:pt idx="10">
                  <c:v>202.88457194285908</c:v>
                </c:pt>
                <c:pt idx="11">
                  <c:v>365.48130080232966</c:v>
                </c:pt>
                <c:pt idx="12">
                  <c:v>287.64943930254447</c:v>
                </c:pt>
                <c:pt idx="13">
                  <c:v>258.78671449335928</c:v>
                </c:pt>
                <c:pt idx="14">
                  <c:v>298.32103760799515</c:v>
                </c:pt>
                <c:pt idx="15">
                  <c:v>202.81976769476159</c:v>
                </c:pt>
                <c:pt idx="16">
                  <c:v>225.8681902846466</c:v>
                </c:pt>
                <c:pt idx="17">
                  <c:v>216.89049029507095</c:v>
                </c:pt>
                <c:pt idx="18">
                  <c:v>142.31534114313285</c:v>
                </c:pt>
                <c:pt idx="19">
                  <c:v>147.32182678439452</c:v>
                </c:pt>
                <c:pt idx="20">
                  <c:v>118.05337249352149</c:v>
                </c:pt>
                <c:pt idx="21">
                  <c:v>166.3116196831042</c:v>
                </c:pt>
                <c:pt idx="22">
                  <c:v>115.23451384415446</c:v>
                </c:pt>
                <c:pt idx="23">
                  <c:v>126.2450437786332</c:v>
                </c:pt>
                <c:pt idx="24">
                  <c:v>89.857789738871929</c:v>
                </c:pt>
                <c:pt idx="25">
                  <c:v>77.739240502053065</c:v>
                </c:pt>
                <c:pt idx="26">
                  <c:v>117.06474907202022</c:v>
                </c:pt>
                <c:pt idx="27">
                  <c:v>85.566240456803968</c:v>
                </c:pt>
                <c:pt idx="28">
                  <c:v>71.912009913155003</c:v>
                </c:pt>
                <c:pt idx="29">
                  <c:v>76.960370728179328</c:v>
                </c:pt>
                <c:pt idx="30">
                  <c:v>99.284019506440899</c:v>
                </c:pt>
                <c:pt idx="31">
                  <c:v>84.177489843952031</c:v>
                </c:pt>
                <c:pt idx="32">
                  <c:v>90.979200345205697</c:v>
                </c:pt>
                <c:pt idx="33">
                  <c:v>83.787889622151511</c:v>
                </c:pt>
                <c:pt idx="34">
                  <c:v>102.20584209054883</c:v>
                </c:pt>
                <c:pt idx="35">
                  <c:v>75.829457726137576</c:v>
                </c:pt>
                <c:pt idx="36">
                  <c:v>81.790907468793307</c:v>
                </c:pt>
                <c:pt idx="37">
                  <c:v>108.58632831206228</c:v>
                </c:pt>
                <c:pt idx="38">
                  <c:v>113.82209678494942</c:v>
                </c:pt>
                <c:pt idx="39">
                  <c:v>151.58990834755221</c:v>
                </c:pt>
                <c:pt idx="40">
                  <c:v>146.76535552184632</c:v>
                </c:pt>
                <c:pt idx="41">
                  <c:v>159.98711172057563</c:v>
                </c:pt>
                <c:pt idx="42">
                  <c:v>165.25067521904322</c:v>
                </c:pt>
                <c:pt idx="43">
                  <c:v>192.59740435531663</c:v>
                </c:pt>
                <c:pt idx="44">
                  <c:v>169.01316329287275</c:v>
                </c:pt>
                <c:pt idx="45">
                  <c:v>255.26563702391067</c:v>
                </c:pt>
                <c:pt idx="46">
                  <c:v>214.5174142656719</c:v>
                </c:pt>
                <c:pt idx="47">
                  <c:v>238.51888894152839</c:v>
                </c:pt>
                <c:pt idx="48">
                  <c:v>214.30884174871991</c:v>
                </c:pt>
                <c:pt idx="49">
                  <c:v>215.88499944452198</c:v>
                </c:pt>
                <c:pt idx="50">
                  <c:v>209.91513078209661</c:v>
                </c:pt>
                <c:pt idx="51">
                  <c:v>240.20431104846784</c:v>
                </c:pt>
                <c:pt idx="52">
                  <c:v>238.45095681453535</c:v>
                </c:pt>
                <c:pt idx="53">
                  <c:v>233.9535196986584</c:v>
                </c:pt>
                <c:pt idx="54">
                  <c:v>260.19736235363968</c:v>
                </c:pt>
                <c:pt idx="55">
                  <c:v>250.92638142889115</c:v>
                </c:pt>
                <c:pt idx="56">
                  <c:v>247.44397410238841</c:v>
                </c:pt>
                <c:pt idx="57">
                  <c:v>238.83763070815871</c:v>
                </c:pt>
                <c:pt idx="58">
                  <c:v>231.47025616083303</c:v>
                </c:pt>
                <c:pt idx="59">
                  <c:v>218.94552713254996</c:v>
                </c:pt>
                <c:pt idx="60">
                  <c:v>221.72109017466099</c:v>
                </c:pt>
                <c:pt idx="61">
                  <c:v>230.24704468146672</c:v>
                </c:pt>
                <c:pt idx="62">
                  <c:v>192.73570544779619</c:v>
                </c:pt>
                <c:pt idx="63">
                  <c:v>346.31260595231288</c:v>
                </c:pt>
                <c:pt idx="64">
                  <c:v>119.99493312660111</c:v>
                </c:pt>
                <c:pt idx="65">
                  <c:v>102.2217106720166</c:v>
                </c:pt>
                <c:pt idx="66">
                  <c:v>160.02084642954492</c:v>
                </c:pt>
                <c:pt idx="67">
                  <c:v>118.63207240326201</c:v>
                </c:pt>
                <c:pt idx="68">
                  <c:v>149.32083628064197</c:v>
                </c:pt>
                <c:pt idx="69">
                  <c:v>152.476666725938</c:v>
                </c:pt>
                <c:pt idx="70">
                  <c:v>72.005565575159807</c:v>
                </c:pt>
                <c:pt idx="71">
                  <c:v>101.7986264650462</c:v>
                </c:pt>
                <c:pt idx="72">
                  <c:v>97.79108716118796</c:v>
                </c:pt>
                <c:pt idx="73">
                  <c:v>146.85310872652713</c:v>
                </c:pt>
                <c:pt idx="74">
                  <c:v>79.897211128816707</c:v>
                </c:pt>
                <c:pt idx="75">
                  <c:v>97.143296796351819</c:v>
                </c:pt>
                <c:pt idx="76">
                  <c:v>89.440471987352765</c:v>
                </c:pt>
                <c:pt idx="77">
                  <c:v>80.617125752202071</c:v>
                </c:pt>
                <c:pt idx="78">
                  <c:v>120.50502017008898</c:v>
                </c:pt>
                <c:pt idx="79">
                  <c:v>64.393011267809868</c:v>
                </c:pt>
                <c:pt idx="80">
                  <c:v>67.430537230750247</c:v>
                </c:pt>
                <c:pt idx="81">
                  <c:v>84.471830810745331</c:v>
                </c:pt>
                <c:pt idx="82">
                  <c:v>110.546323608855</c:v>
                </c:pt>
                <c:pt idx="83">
                  <c:v>78.677979922617965</c:v>
                </c:pt>
                <c:pt idx="84">
                  <c:v>88.755671831471716</c:v>
                </c:pt>
                <c:pt idx="85">
                  <c:v>81.126718611399298</c:v>
                </c:pt>
                <c:pt idx="86">
                  <c:v>115.07737591514399</c:v>
                </c:pt>
                <c:pt idx="87">
                  <c:v>68.476817995775065</c:v>
                </c:pt>
                <c:pt idx="88">
                  <c:v>79.829075717288191</c:v>
                </c:pt>
                <c:pt idx="89">
                  <c:v>110.58883509722978</c:v>
                </c:pt>
                <c:pt idx="90">
                  <c:v>98.135110921389895</c:v>
                </c:pt>
                <c:pt idx="91">
                  <c:v>123.25568225484244</c:v>
                </c:pt>
                <c:pt idx="92">
                  <c:v>100.88899481108407</c:v>
                </c:pt>
                <c:pt idx="93">
                  <c:v>113.33341029922749</c:v>
                </c:pt>
                <c:pt idx="94">
                  <c:v>120.61836715566463</c:v>
                </c:pt>
                <c:pt idx="95">
                  <c:v>147.51423502397114</c:v>
                </c:pt>
                <c:pt idx="96">
                  <c:v>137.35053711155223</c:v>
                </c:pt>
                <c:pt idx="97">
                  <c:v>234.08182938483662</c:v>
                </c:pt>
                <c:pt idx="98">
                  <c:v>167.54105437910994</c:v>
                </c:pt>
                <c:pt idx="99">
                  <c:v>196.95703713451624</c:v>
                </c:pt>
                <c:pt idx="100">
                  <c:v>166.59510029325537</c:v>
                </c:pt>
                <c:pt idx="101">
                  <c:v>160.66645600948763</c:v>
                </c:pt>
                <c:pt idx="102">
                  <c:v>165.64988260820962</c:v>
                </c:pt>
                <c:pt idx="103">
                  <c:v>201.03675812128125</c:v>
                </c:pt>
                <c:pt idx="104">
                  <c:v>200.5738819192751</c:v>
                </c:pt>
                <c:pt idx="105">
                  <c:v>190.03681302085317</c:v>
                </c:pt>
                <c:pt idx="106">
                  <c:v>203.12820367242017</c:v>
                </c:pt>
                <c:pt idx="107">
                  <c:v>179.34425995787097</c:v>
                </c:pt>
                <c:pt idx="108">
                  <c:v>179.09405066073481</c:v>
                </c:pt>
                <c:pt idx="109">
                  <c:v>176.41934199296395</c:v>
                </c:pt>
                <c:pt idx="110">
                  <c:v>189.61653025335599</c:v>
                </c:pt>
                <c:pt idx="111">
                  <c:v>163.83751751808407</c:v>
                </c:pt>
                <c:pt idx="112">
                  <c:v>182.93925097839352</c:v>
                </c:pt>
                <c:pt idx="113">
                  <c:v>204.64665960910901</c:v>
                </c:pt>
                <c:pt idx="114">
                  <c:v>154.38026833451841</c:v>
                </c:pt>
                <c:pt idx="115">
                  <c:v>328.4146297489832</c:v>
                </c:pt>
                <c:pt idx="116">
                  <c:v>115.94425156877971</c:v>
                </c:pt>
                <c:pt idx="117">
                  <c:v>103.42960284724597</c:v>
                </c:pt>
                <c:pt idx="118">
                  <c:v>177.86185563349198</c:v>
                </c:pt>
                <c:pt idx="119">
                  <c:v>120.63272144570094</c:v>
                </c:pt>
                <c:pt idx="120">
                  <c:v>152.25322315119044</c:v>
                </c:pt>
                <c:pt idx="121">
                  <c:v>159.7512527520621</c:v>
                </c:pt>
                <c:pt idx="122">
                  <c:v>88.092636366367515</c:v>
                </c:pt>
                <c:pt idx="123">
                  <c:v>103.32190246487701</c:v>
                </c:pt>
                <c:pt idx="124">
                  <c:v>81.579212278819654</c:v>
                </c:pt>
                <c:pt idx="125">
                  <c:v>134.49940032437542</c:v>
                </c:pt>
                <c:pt idx="126">
                  <c:v>60.365909991352027</c:v>
                </c:pt>
                <c:pt idx="127">
                  <c:v>88.507215462762503</c:v>
                </c:pt>
                <c:pt idx="128">
                  <c:v>66.930454527775368</c:v>
                </c:pt>
                <c:pt idx="129">
                  <c:v>67.756750154939311</c:v>
                </c:pt>
                <c:pt idx="130">
                  <c:v>118.34715718943744</c:v>
                </c:pt>
                <c:pt idx="131">
                  <c:v>66.096163745686937</c:v>
                </c:pt>
                <c:pt idx="132">
                  <c:v>61.161879907618641</c:v>
                </c:pt>
                <c:pt idx="133">
                  <c:v>64.21134681718226</c:v>
                </c:pt>
                <c:pt idx="134">
                  <c:v>100.08452214429545</c:v>
                </c:pt>
                <c:pt idx="135">
                  <c:v>74.486665865499333</c:v>
                </c:pt>
                <c:pt idx="136">
                  <c:v>84.858882015300253</c:v>
                </c:pt>
                <c:pt idx="137">
                  <c:v>79.06085112865199</c:v>
                </c:pt>
                <c:pt idx="138">
                  <c:v>114.92227507662673</c:v>
                </c:pt>
                <c:pt idx="139">
                  <c:v>71.989940109320912</c:v>
                </c:pt>
                <c:pt idx="140">
                  <c:v>85.829600570916767</c:v>
                </c:pt>
                <c:pt idx="141">
                  <c:v>116.45389376402883</c:v>
                </c:pt>
                <c:pt idx="142">
                  <c:v>120.8308739591113</c:v>
                </c:pt>
                <c:pt idx="143">
                  <c:v>166.16523430617323</c:v>
                </c:pt>
                <c:pt idx="144">
                  <c:v>155.72272134236979</c:v>
                </c:pt>
                <c:pt idx="145">
                  <c:v>173.50137788999882</c:v>
                </c:pt>
                <c:pt idx="146">
                  <c:v>185.54350233211863</c:v>
                </c:pt>
                <c:pt idx="147">
                  <c:v>212.04471365938448</c:v>
                </c:pt>
                <c:pt idx="148">
                  <c:v>184.36473155899478</c:v>
                </c:pt>
                <c:pt idx="149">
                  <c:v>272.20956005901303</c:v>
                </c:pt>
                <c:pt idx="150">
                  <c:v>197.54952333333523</c:v>
                </c:pt>
                <c:pt idx="151">
                  <c:v>221.80859963213993</c:v>
                </c:pt>
                <c:pt idx="152">
                  <c:v>200.23498017137103</c:v>
                </c:pt>
                <c:pt idx="153">
                  <c:v>195.43955912284395</c:v>
                </c:pt>
                <c:pt idx="154">
                  <c:v>198.32096398330685</c:v>
                </c:pt>
                <c:pt idx="155">
                  <c:v>206.80285634077768</c:v>
                </c:pt>
                <c:pt idx="156">
                  <c:v>197.30074255327344</c:v>
                </c:pt>
                <c:pt idx="157">
                  <c:v>177.26816653908247</c:v>
                </c:pt>
                <c:pt idx="158">
                  <c:v>179.91291663445071</c:v>
                </c:pt>
                <c:pt idx="159">
                  <c:v>156.58067717277424</c:v>
                </c:pt>
                <c:pt idx="160">
                  <c:v>152.57020341705604</c:v>
                </c:pt>
                <c:pt idx="161">
                  <c:v>143.22510210022057</c:v>
                </c:pt>
                <c:pt idx="162">
                  <c:v>151.73191536875467</c:v>
                </c:pt>
                <c:pt idx="163">
                  <c:v>126.64858073219568</c:v>
                </c:pt>
                <c:pt idx="164">
                  <c:v>136.8258180796451</c:v>
                </c:pt>
                <c:pt idx="165">
                  <c:v>152.58861695363674</c:v>
                </c:pt>
                <c:pt idx="166">
                  <c:v>125.78535874654902</c:v>
                </c:pt>
                <c:pt idx="167">
                  <c:v>289.5728821069971</c:v>
                </c:pt>
                <c:pt idx="168">
                  <c:v>76.260555300938208</c:v>
                </c:pt>
                <c:pt idx="169">
                  <c:v>66.795566579012487</c:v>
                </c:pt>
                <c:pt idx="170">
                  <c:v>134.92754097319229</c:v>
                </c:pt>
                <c:pt idx="171">
                  <c:v>78.837218417814171</c:v>
                </c:pt>
                <c:pt idx="172">
                  <c:v>109.60439872067931</c:v>
                </c:pt>
                <c:pt idx="173">
                  <c:v>120.86566412216239</c:v>
                </c:pt>
                <c:pt idx="174">
                  <c:v>46.887957208873303</c:v>
                </c:pt>
                <c:pt idx="175">
                  <c:v>73.948140408429623</c:v>
                </c:pt>
                <c:pt idx="176">
                  <c:v>59.655695730758964</c:v>
                </c:pt>
                <c:pt idx="177">
                  <c:v>111.44474409874918</c:v>
                </c:pt>
                <c:pt idx="178">
                  <c:v>36.354444792654846</c:v>
                </c:pt>
                <c:pt idx="179">
                  <c:v>65.970218780051141</c:v>
                </c:pt>
                <c:pt idx="180">
                  <c:v>40.003335526522335</c:v>
                </c:pt>
                <c:pt idx="181">
                  <c:v>38.548772688001236</c:v>
                </c:pt>
                <c:pt idx="182">
                  <c:v>87.737681835228784</c:v>
                </c:pt>
                <c:pt idx="183">
                  <c:v>33.621461865375863</c:v>
                </c:pt>
                <c:pt idx="184">
                  <c:v>35.383620368810455</c:v>
                </c:pt>
                <c:pt idx="185">
                  <c:v>50.249905557842453</c:v>
                </c:pt>
                <c:pt idx="186">
                  <c:v>82.324459637840022</c:v>
                </c:pt>
                <c:pt idx="187">
                  <c:v>54.0944155048374</c:v>
                </c:pt>
                <c:pt idx="188">
                  <c:v>65.954822351526133</c:v>
                </c:pt>
                <c:pt idx="189">
                  <c:v>59.48169972253811</c:v>
                </c:pt>
                <c:pt idx="190">
                  <c:v>88.851200744144364</c:v>
                </c:pt>
                <c:pt idx="191">
                  <c:v>45.316573243044076</c:v>
                </c:pt>
                <c:pt idx="192">
                  <c:v>60.386810301135085</c:v>
                </c:pt>
                <c:pt idx="193">
                  <c:v>90.808090613800147</c:v>
                </c:pt>
                <c:pt idx="194">
                  <c:v>82.863236667833206</c:v>
                </c:pt>
                <c:pt idx="195">
                  <c:v>114.52310748820793</c:v>
                </c:pt>
                <c:pt idx="196">
                  <c:v>98.124847239442715</c:v>
                </c:pt>
                <c:pt idx="197">
                  <c:v>113.92356483298137</c:v>
                </c:pt>
                <c:pt idx="198">
                  <c:v>120.50476340511092</c:v>
                </c:pt>
                <c:pt idx="199">
                  <c:v>151.15555149054575</c:v>
                </c:pt>
                <c:pt idx="200">
                  <c:v>131.96686457955292</c:v>
                </c:pt>
                <c:pt idx="201">
                  <c:v>209.14092210399866</c:v>
                </c:pt>
                <c:pt idx="202">
                  <c:v>147.56244131852731</c:v>
                </c:pt>
                <c:pt idx="203">
                  <c:v>174.38669692897332</c:v>
                </c:pt>
                <c:pt idx="204">
                  <c:v>152.97035338087804</c:v>
                </c:pt>
                <c:pt idx="205">
                  <c:v>155.84588713298612</c:v>
                </c:pt>
                <c:pt idx="206">
                  <c:v>153.81965151054425</c:v>
                </c:pt>
                <c:pt idx="207">
                  <c:v>185.01036472142533</c:v>
                </c:pt>
                <c:pt idx="208">
                  <c:v>191.98287756880859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6350"/>
          </c:spPr>
          <c:marker>
            <c:symbol val="none"/>
          </c:marker>
          <c:xVal>
            <c:numRef>
              <c:f>HoltWinterNoTrendOutput!$B$31:$B$239</c:f>
              <c:numCache>
                <c:formatCode>m/d/yyyy</c:formatCode>
                <c:ptCount val="209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  <c:pt idx="130">
                  <c:v>41819</c:v>
                </c:pt>
                <c:pt idx="131">
                  <c:v>41826</c:v>
                </c:pt>
                <c:pt idx="132">
                  <c:v>41833</c:v>
                </c:pt>
                <c:pt idx="133">
                  <c:v>41840</c:v>
                </c:pt>
                <c:pt idx="134">
                  <c:v>41847</c:v>
                </c:pt>
                <c:pt idx="135">
                  <c:v>41854</c:v>
                </c:pt>
                <c:pt idx="136">
                  <c:v>41861</c:v>
                </c:pt>
                <c:pt idx="137">
                  <c:v>41868</c:v>
                </c:pt>
                <c:pt idx="138">
                  <c:v>41875</c:v>
                </c:pt>
                <c:pt idx="139">
                  <c:v>41882</c:v>
                </c:pt>
                <c:pt idx="140">
                  <c:v>41889</c:v>
                </c:pt>
                <c:pt idx="141">
                  <c:v>41896</c:v>
                </c:pt>
                <c:pt idx="142">
                  <c:v>41903</c:v>
                </c:pt>
                <c:pt idx="143">
                  <c:v>41910</c:v>
                </c:pt>
                <c:pt idx="144">
                  <c:v>41917</c:v>
                </c:pt>
                <c:pt idx="145">
                  <c:v>41924</c:v>
                </c:pt>
                <c:pt idx="146">
                  <c:v>41931</c:v>
                </c:pt>
                <c:pt idx="147">
                  <c:v>41938</c:v>
                </c:pt>
                <c:pt idx="148">
                  <c:v>41945</c:v>
                </c:pt>
                <c:pt idx="149">
                  <c:v>41952</c:v>
                </c:pt>
                <c:pt idx="150">
                  <c:v>41959</c:v>
                </c:pt>
                <c:pt idx="151">
                  <c:v>41966</c:v>
                </c:pt>
                <c:pt idx="152">
                  <c:v>41973</c:v>
                </c:pt>
                <c:pt idx="153">
                  <c:v>41980</c:v>
                </c:pt>
                <c:pt idx="154">
                  <c:v>41987</c:v>
                </c:pt>
                <c:pt idx="155">
                  <c:v>41994</c:v>
                </c:pt>
                <c:pt idx="156">
                  <c:v>42001</c:v>
                </c:pt>
                <c:pt idx="157">
                  <c:v>42008</c:v>
                </c:pt>
                <c:pt idx="158">
                  <c:v>42015</c:v>
                </c:pt>
                <c:pt idx="159">
                  <c:v>42022</c:v>
                </c:pt>
                <c:pt idx="160">
                  <c:v>42029</c:v>
                </c:pt>
                <c:pt idx="161">
                  <c:v>42036</c:v>
                </c:pt>
                <c:pt idx="162">
                  <c:v>42043</c:v>
                </c:pt>
                <c:pt idx="163">
                  <c:v>42050</c:v>
                </c:pt>
                <c:pt idx="164">
                  <c:v>42057</c:v>
                </c:pt>
                <c:pt idx="165">
                  <c:v>42064</c:v>
                </c:pt>
                <c:pt idx="166">
                  <c:v>42071</c:v>
                </c:pt>
                <c:pt idx="167">
                  <c:v>42078</c:v>
                </c:pt>
                <c:pt idx="168">
                  <c:v>42085</c:v>
                </c:pt>
                <c:pt idx="169">
                  <c:v>42092</c:v>
                </c:pt>
                <c:pt idx="170">
                  <c:v>42099</c:v>
                </c:pt>
                <c:pt idx="171">
                  <c:v>42106</c:v>
                </c:pt>
                <c:pt idx="172">
                  <c:v>42113</c:v>
                </c:pt>
                <c:pt idx="173">
                  <c:v>42120</c:v>
                </c:pt>
                <c:pt idx="174">
                  <c:v>42127</c:v>
                </c:pt>
                <c:pt idx="175">
                  <c:v>42134</c:v>
                </c:pt>
                <c:pt idx="176">
                  <c:v>42141</c:v>
                </c:pt>
                <c:pt idx="177">
                  <c:v>42148</c:v>
                </c:pt>
                <c:pt idx="178">
                  <c:v>42155</c:v>
                </c:pt>
                <c:pt idx="179">
                  <c:v>42162</c:v>
                </c:pt>
                <c:pt idx="180">
                  <c:v>42169</c:v>
                </c:pt>
                <c:pt idx="181">
                  <c:v>42176</c:v>
                </c:pt>
                <c:pt idx="182">
                  <c:v>42183</c:v>
                </c:pt>
                <c:pt idx="183">
                  <c:v>42190</c:v>
                </c:pt>
                <c:pt idx="184">
                  <c:v>42197</c:v>
                </c:pt>
                <c:pt idx="185">
                  <c:v>42204</c:v>
                </c:pt>
                <c:pt idx="186">
                  <c:v>42211</c:v>
                </c:pt>
                <c:pt idx="187">
                  <c:v>42218</c:v>
                </c:pt>
                <c:pt idx="188">
                  <c:v>42225</c:v>
                </c:pt>
                <c:pt idx="189">
                  <c:v>42232</c:v>
                </c:pt>
                <c:pt idx="190">
                  <c:v>42239</c:v>
                </c:pt>
                <c:pt idx="191">
                  <c:v>42246</c:v>
                </c:pt>
                <c:pt idx="192">
                  <c:v>42253</c:v>
                </c:pt>
                <c:pt idx="193">
                  <c:v>42260</c:v>
                </c:pt>
                <c:pt idx="194">
                  <c:v>42267</c:v>
                </c:pt>
                <c:pt idx="195">
                  <c:v>42274</c:v>
                </c:pt>
                <c:pt idx="196">
                  <c:v>42281</c:v>
                </c:pt>
                <c:pt idx="197">
                  <c:v>42288</c:v>
                </c:pt>
                <c:pt idx="198">
                  <c:v>42295</c:v>
                </c:pt>
                <c:pt idx="199">
                  <c:v>42302</c:v>
                </c:pt>
                <c:pt idx="200">
                  <c:v>42309</c:v>
                </c:pt>
                <c:pt idx="201">
                  <c:v>42316</c:v>
                </c:pt>
                <c:pt idx="202">
                  <c:v>42323</c:v>
                </c:pt>
                <c:pt idx="203">
                  <c:v>42330</c:v>
                </c:pt>
                <c:pt idx="204">
                  <c:v>42337</c:v>
                </c:pt>
                <c:pt idx="205">
                  <c:v>42344</c:v>
                </c:pt>
                <c:pt idx="206">
                  <c:v>42351</c:v>
                </c:pt>
                <c:pt idx="207">
                  <c:v>42358</c:v>
                </c:pt>
                <c:pt idx="208">
                  <c:v>42365</c:v>
                </c:pt>
              </c:numCache>
            </c:numRef>
          </c:xVal>
          <c:yVal>
            <c:numRef>
              <c:f>HoltWinterNoTrendOutput!$C$31:$C$239</c:f>
              <c:numCache>
                <c:formatCode>General</c:formatCode>
                <c:ptCount val="209"/>
                <c:pt idx="0">
                  <c:v>234.23</c:v>
                </c:pt>
                <c:pt idx="1">
                  <c:v>190.54</c:v>
                </c:pt>
                <c:pt idx="2">
                  <c:v>235.91</c:v>
                </c:pt>
                <c:pt idx="3">
                  <c:v>245.49</c:v>
                </c:pt>
                <c:pt idx="4">
                  <c:v>262.64</c:v>
                </c:pt>
                <c:pt idx="5">
                  <c:v>265.57</c:v>
                </c:pt>
                <c:pt idx="6">
                  <c:v>255.32</c:v>
                </c:pt>
                <c:pt idx="7">
                  <c:v>207.95</c:v>
                </c:pt>
                <c:pt idx="8">
                  <c:v>231.67</c:v>
                </c:pt>
                <c:pt idx="9">
                  <c:v>229.34</c:v>
                </c:pt>
                <c:pt idx="10">
                  <c:v>205.63</c:v>
                </c:pt>
                <c:pt idx="11">
                  <c:v>793.1</c:v>
                </c:pt>
                <c:pt idx="12">
                  <c:v>249.75</c:v>
                </c:pt>
                <c:pt idx="13">
                  <c:v>183.7</c:v>
                </c:pt>
                <c:pt idx="14">
                  <c:v>154.55000000000001</c:v>
                </c:pt>
                <c:pt idx="15">
                  <c:v>188.7</c:v>
                </c:pt>
                <c:pt idx="16">
                  <c:v>176.96</c:v>
                </c:pt>
                <c:pt idx="17">
                  <c:v>222.3</c:v>
                </c:pt>
                <c:pt idx="18">
                  <c:v>97.3</c:v>
                </c:pt>
                <c:pt idx="19">
                  <c:v>105.49</c:v>
                </c:pt>
                <c:pt idx="20">
                  <c:v>120.33</c:v>
                </c:pt>
                <c:pt idx="21">
                  <c:v>234.23</c:v>
                </c:pt>
                <c:pt idx="22">
                  <c:v>82.56</c:v>
                </c:pt>
                <c:pt idx="23">
                  <c:v>73.62</c:v>
                </c:pt>
                <c:pt idx="24">
                  <c:v>70.239999999999995</c:v>
                </c:pt>
                <c:pt idx="25">
                  <c:v>63.41</c:v>
                </c:pt>
                <c:pt idx="26">
                  <c:v>189.48</c:v>
                </c:pt>
                <c:pt idx="27">
                  <c:v>49.48</c:v>
                </c:pt>
                <c:pt idx="28">
                  <c:v>57.71</c:v>
                </c:pt>
                <c:pt idx="29">
                  <c:v>51.83</c:v>
                </c:pt>
                <c:pt idx="30">
                  <c:v>140.87</c:v>
                </c:pt>
                <c:pt idx="31">
                  <c:v>74.28</c:v>
                </c:pt>
                <c:pt idx="32">
                  <c:v>89.61</c:v>
                </c:pt>
                <c:pt idx="33">
                  <c:v>37.880000000000003</c:v>
                </c:pt>
                <c:pt idx="34">
                  <c:v>156.52000000000001</c:v>
                </c:pt>
                <c:pt idx="35">
                  <c:v>55.81</c:v>
                </c:pt>
                <c:pt idx="36">
                  <c:v>70.650000000000006</c:v>
                </c:pt>
                <c:pt idx="37">
                  <c:v>138.28</c:v>
                </c:pt>
                <c:pt idx="38">
                  <c:v>122.63</c:v>
                </c:pt>
                <c:pt idx="39">
                  <c:v>179.64</c:v>
                </c:pt>
                <c:pt idx="40">
                  <c:v>134.51</c:v>
                </c:pt>
                <c:pt idx="41">
                  <c:v>141.63</c:v>
                </c:pt>
                <c:pt idx="42">
                  <c:v>155.55000000000001</c:v>
                </c:pt>
                <c:pt idx="43">
                  <c:v>166.08</c:v>
                </c:pt>
                <c:pt idx="44">
                  <c:v>160.13</c:v>
                </c:pt>
                <c:pt idx="45">
                  <c:v>321.22000000000003</c:v>
                </c:pt>
                <c:pt idx="46">
                  <c:v>199.4</c:v>
                </c:pt>
                <c:pt idx="47">
                  <c:v>229.54</c:v>
                </c:pt>
                <c:pt idx="48">
                  <c:v>224.82</c:v>
                </c:pt>
                <c:pt idx="49">
                  <c:v>187.75</c:v>
                </c:pt>
                <c:pt idx="50">
                  <c:v>225.06</c:v>
                </c:pt>
                <c:pt idx="51">
                  <c:v>230.97</c:v>
                </c:pt>
                <c:pt idx="52">
                  <c:v>248.87</c:v>
                </c:pt>
                <c:pt idx="53">
                  <c:v>285.06</c:v>
                </c:pt>
                <c:pt idx="54">
                  <c:v>285.79000000000002</c:v>
                </c:pt>
                <c:pt idx="55">
                  <c:v>230.51</c:v>
                </c:pt>
                <c:pt idx="56">
                  <c:v>221.38</c:v>
                </c:pt>
                <c:pt idx="57">
                  <c:v>170.84</c:v>
                </c:pt>
                <c:pt idx="58">
                  <c:v>261.16000000000003</c:v>
                </c:pt>
                <c:pt idx="59">
                  <c:v>192.84</c:v>
                </c:pt>
                <c:pt idx="60">
                  <c:v>191.19</c:v>
                </c:pt>
                <c:pt idx="61">
                  <c:v>234.53</c:v>
                </c:pt>
                <c:pt idx="62">
                  <c:v>152.93</c:v>
                </c:pt>
                <c:pt idx="63">
                  <c:v>128.19</c:v>
                </c:pt>
                <c:pt idx="64">
                  <c:v>130.85</c:v>
                </c:pt>
                <c:pt idx="65">
                  <c:v>107.49</c:v>
                </c:pt>
                <c:pt idx="66">
                  <c:v>251.87</c:v>
                </c:pt>
                <c:pt idx="67">
                  <c:v>138.16999999999999</c:v>
                </c:pt>
                <c:pt idx="68">
                  <c:v>153.06</c:v>
                </c:pt>
                <c:pt idx="69">
                  <c:v>132.47999999999999</c:v>
                </c:pt>
                <c:pt idx="70">
                  <c:v>135.33000000000001</c:v>
                </c:pt>
                <c:pt idx="71">
                  <c:v>170.08</c:v>
                </c:pt>
                <c:pt idx="72">
                  <c:v>103.1</c:v>
                </c:pt>
                <c:pt idx="73">
                  <c:v>146.09</c:v>
                </c:pt>
                <c:pt idx="74">
                  <c:v>74.63</c:v>
                </c:pt>
                <c:pt idx="75">
                  <c:v>169.68</c:v>
                </c:pt>
                <c:pt idx="76">
                  <c:v>84.19</c:v>
                </c:pt>
                <c:pt idx="77">
                  <c:v>68.11</c:v>
                </c:pt>
                <c:pt idx="78">
                  <c:v>86.11</c:v>
                </c:pt>
                <c:pt idx="79">
                  <c:v>101.12</c:v>
                </c:pt>
                <c:pt idx="80">
                  <c:v>105.74</c:v>
                </c:pt>
                <c:pt idx="81">
                  <c:v>75.25</c:v>
                </c:pt>
                <c:pt idx="82">
                  <c:v>79.23</c:v>
                </c:pt>
                <c:pt idx="83">
                  <c:v>83.04</c:v>
                </c:pt>
                <c:pt idx="84">
                  <c:v>85.8</c:v>
                </c:pt>
                <c:pt idx="85">
                  <c:v>102.39</c:v>
                </c:pt>
                <c:pt idx="86">
                  <c:v>81.52</c:v>
                </c:pt>
                <c:pt idx="87">
                  <c:v>71.959999999999994</c:v>
                </c:pt>
                <c:pt idx="88">
                  <c:v>85.72</c:v>
                </c:pt>
                <c:pt idx="89">
                  <c:v>63.1</c:v>
                </c:pt>
                <c:pt idx="90">
                  <c:v>51.51</c:v>
                </c:pt>
                <c:pt idx="91">
                  <c:v>74.91</c:v>
                </c:pt>
                <c:pt idx="92">
                  <c:v>85.28</c:v>
                </c:pt>
                <c:pt idx="93">
                  <c:v>103.75</c:v>
                </c:pt>
                <c:pt idx="94">
                  <c:v>109.07</c:v>
                </c:pt>
                <c:pt idx="95">
                  <c:v>179.54</c:v>
                </c:pt>
                <c:pt idx="96">
                  <c:v>173.73</c:v>
                </c:pt>
                <c:pt idx="97">
                  <c:v>187.87</c:v>
                </c:pt>
                <c:pt idx="98">
                  <c:v>176.05</c:v>
                </c:pt>
                <c:pt idx="99">
                  <c:v>160.94</c:v>
                </c:pt>
                <c:pt idx="100">
                  <c:v>144.58000000000001</c:v>
                </c:pt>
                <c:pt idx="101">
                  <c:v>180.1</c:v>
                </c:pt>
                <c:pt idx="102">
                  <c:v>203.26</c:v>
                </c:pt>
                <c:pt idx="103">
                  <c:v>197.3</c:v>
                </c:pt>
                <c:pt idx="104">
                  <c:v>184.29</c:v>
                </c:pt>
                <c:pt idx="105">
                  <c:v>183.83</c:v>
                </c:pt>
                <c:pt idx="106">
                  <c:v>165.61</c:v>
                </c:pt>
                <c:pt idx="107">
                  <c:v>173.1</c:v>
                </c:pt>
                <c:pt idx="108">
                  <c:v>179.27</c:v>
                </c:pt>
                <c:pt idx="109">
                  <c:v>197.61</c:v>
                </c:pt>
                <c:pt idx="110">
                  <c:v>161.77000000000001</c:v>
                </c:pt>
                <c:pt idx="111">
                  <c:v>209.14</c:v>
                </c:pt>
                <c:pt idx="112">
                  <c:v>209.78</c:v>
                </c:pt>
                <c:pt idx="113">
                  <c:v>153.49</c:v>
                </c:pt>
                <c:pt idx="114">
                  <c:v>205.32</c:v>
                </c:pt>
                <c:pt idx="115">
                  <c:v>169.15</c:v>
                </c:pt>
                <c:pt idx="116">
                  <c:v>149.83000000000001</c:v>
                </c:pt>
                <c:pt idx="117">
                  <c:v>180.78</c:v>
                </c:pt>
                <c:pt idx="118">
                  <c:v>200.99</c:v>
                </c:pt>
                <c:pt idx="119">
                  <c:v>144.36000000000001</c:v>
                </c:pt>
                <c:pt idx="120">
                  <c:v>175.15</c:v>
                </c:pt>
                <c:pt idx="121">
                  <c:v>177.67</c:v>
                </c:pt>
                <c:pt idx="122">
                  <c:v>87.71</c:v>
                </c:pt>
                <c:pt idx="123">
                  <c:v>94.53</c:v>
                </c:pt>
                <c:pt idx="124">
                  <c:v>103.8</c:v>
                </c:pt>
                <c:pt idx="125">
                  <c:v>102.39</c:v>
                </c:pt>
                <c:pt idx="126">
                  <c:v>102.16</c:v>
                </c:pt>
                <c:pt idx="127">
                  <c:v>100.96</c:v>
                </c:pt>
                <c:pt idx="128">
                  <c:v>103.92</c:v>
                </c:pt>
                <c:pt idx="129">
                  <c:v>102.2</c:v>
                </c:pt>
                <c:pt idx="130">
                  <c:v>100.31</c:v>
                </c:pt>
                <c:pt idx="131">
                  <c:v>67.959999999999994</c:v>
                </c:pt>
                <c:pt idx="132">
                  <c:v>38.65</c:v>
                </c:pt>
                <c:pt idx="133">
                  <c:v>97.99</c:v>
                </c:pt>
                <c:pt idx="134">
                  <c:v>95.92</c:v>
                </c:pt>
                <c:pt idx="135">
                  <c:v>80.19</c:v>
                </c:pt>
                <c:pt idx="136">
                  <c:v>89.73</c:v>
                </c:pt>
                <c:pt idx="137">
                  <c:v>109.08</c:v>
                </c:pt>
                <c:pt idx="138">
                  <c:v>97.13</c:v>
                </c:pt>
                <c:pt idx="139">
                  <c:v>86.33</c:v>
                </c:pt>
                <c:pt idx="140">
                  <c:v>91.52</c:v>
                </c:pt>
                <c:pt idx="141">
                  <c:v>142.54</c:v>
                </c:pt>
                <c:pt idx="142">
                  <c:v>162.59</c:v>
                </c:pt>
                <c:pt idx="143">
                  <c:v>169.71</c:v>
                </c:pt>
                <c:pt idx="144">
                  <c:v>163.38999999999999</c:v>
                </c:pt>
                <c:pt idx="145">
                  <c:v>184.73</c:v>
                </c:pt>
                <c:pt idx="146">
                  <c:v>171.95</c:v>
                </c:pt>
                <c:pt idx="147">
                  <c:v>167.46</c:v>
                </c:pt>
                <c:pt idx="148">
                  <c:v>182.5</c:v>
                </c:pt>
                <c:pt idx="149">
                  <c:v>190.1</c:v>
                </c:pt>
                <c:pt idx="150">
                  <c:v>183.84</c:v>
                </c:pt>
                <c:pt idx="151">
                  <c:v>224.11</c:v>
                </c:pt>
                <c:pt idx="152">
                  <c:v>182.87</c:v>
                </c:pt>
                <c:pt idx="153">
                  <c:v>205.55</c:v>
                </c:pt>
                <c:pt idx="154">
                  <c:v>118.61</c:v>
                </c:pt>
                <c:pt idx="155">
                  <c:v>163.63999999999999</c:v>
                </c:pt>
                <c:pt idx="156">
                  <c:v>139.43</c:v>
                </c:pt>
                <c:pt idx="157">
                  <c:v>125.62</c:v>
                </c:pt>
                <c:pt idx="158">
                  <c:v>144.13999999999999</c:v>
                </c:pt>
                <c:pt idx="159">
                  <c:v>133.85</c:v>
                </c:pt>
                <c:pt idx="160">
                  <c:v>123.43</c:v>
                </c:pt>
                <c:pt idx="161">
                  <c:v>144.27000000000001</c:v>
                </c:pt>
                <c:pt idx="162">
                  <c:v>126.39</c:v>
                </c:pt>
                <c:pt idx="163">
                  <c:v>133.07</c:v>
                </c:pt>
                <c:pt idx="164">
                  <c:v>138.25</c:v>
                </c:pt>
                <c:pt idx="165">
                  <c:v>203.26</c:v>
                </c:pt>
                <c:pt idx="166">
                  <c:v>133.47</c:v>
                </c:pt>
                <c:pt idx="167">
                  <c:v>125.21</c:v>
                </c:pt>
                <c:pt idx="168">
                  <c:v>123.16</c:v>
                </c:pt>
                <c:pt idx="169">
                  <c:v>117</c:v>
                </c:pt>
                <c:pt idx="170">
                  <c:v>163.03</c:v>
                </c:pt>
                <c:pt idx="171">
                  <c:v>98.84</c:v>
                </c:pt>
                <c:pt idx="172">
                  <c:v>148.99</c:v>
                </c:pt>
                <c:pt idx="173">
                  <c:v>128.78</c:v>
                </c:pt>
                <c:pt idx="174">
                  <c:v>98.29</c:v>
                </c:pt>
                <c:pt idx="175">
                  <c:v>97.5</c:v>
                </c:pt>
                <c:pt idx="176">
                  <c:v>77.33</c:v>
                </c:pt>
                <c:pt idx="177">
                  <c:v>74.61</c:v>
                </c:pt>
                <c:pt idx="178">
                  <c:v>84.81</c:v>
                </c:pt>
                <c:pt idx="179">
                  <c:v>59.05</c:v>
                </c:pt>
                <c:pt idx="180">
                  <c:v>67.040000000000006</c:v>
                </c:pt>
                <c:pt idx="181">
                  <c:v>67.25</c:v>
                </c:pt>
                <c:pt idx="182">
                  <c:v>61.4</c:v>
                </c:pt>
                <c:pt idx="183">
                  <c:v>64.94</c:v>
                </c:pt>
                <c:pt idx="184">
                  <c:v>64.12</c:v>
                </c:pt>
                <c:pt idx="185">
                  <c:v>67.7</c:v>
                </c:pt>
                <c:pt idx="186">
                  <c:v>66.58</c:v>
                </c:pt>
                <c:pt idx="187">
                  <c:v>66.31</c:v>
                </c:pt>
                <c:pt idx="188">
                  <c:v>67.69</c:v>
                </c:pt>
                <c:pt idx="189">
                  <c:v>61.47</c:v>
                </c:pt>
                <c:pt idx="190">
                  <c:v>68.19</c:v>
                </c:pt>
                <c:pt idx="191">
                  <c:v>65.099999999999994</c:v>
                </c:pt>
                <c:pt idx="192">
                  <c:v>65.040000000000006</c:v>
                </c:pt>
                <c:pt idx="193">
                  <c:v>62.91</c:v>
                </c:pt>
                <c:pt idx="194">
                  <c:v>65.12</c:v>
                </c:pt>
                <c:pt idx="195">
                  <c:v>92</c:v>
                </c:pt>
                <c:pt idx="196">
                  <c:v>97.11</c:v>
                </c:pt>
                <c:pt idx="197">
                  <c:v>101.46</c:v>
                </c:pt>
                <c:pt idx="198">
                  <c:v>125.28</c:v>
                </c:pt>
                <c:pt idx="199">
                  <c:v>143.38</c:v>
                </c:pt>
                <c:pt idx="200">
                  <c:v>84.04</c:v>
                </c:pt>
                <c:pt idx="201">
                  <c:v>183.72</c:v>
                </c:pt>
                <c:pt idx="202">
                  <c:v>144.94999999999999</c:v>
                </c:pt>
                <c:pt idx="203">
                  <c:v>177.52</c:v>
                </c:pt>
                <c:pt idx="204">
                  <c:v>168.94</c:v>
                </c:pt>
                <c:pt idx="205">
                  <c:v>145.16</c:v>
                </c:pt>
                <c:pt idx="206">
                  <c:v>173.12</c:v>
                </c:pt>
                <c:pt idx="207">
                  <c:v>213.98</c:v>
                </c:pt>
                <c:pt idx="208">
                  <c:v>195.58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07928"/>
        <c:axId val="592214592"/>
      </c:scatterChart>
      <c:valAx>
        <c:axId val="592207928"/>
        <c:scaling>
          <c:orientation val="minMax"/>
          <c:min val="4090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592214592"/>
        <c:crosses val="autoZero"/>
        <c:crossBetween val="midCat"/>
      </c:valAx>
      <c:valAx>
        <c:axId val="592214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2207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Time Plot of Actual Vs Forecast (Validation Data)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Forecast</c:v>
          </c:tx>
          <c:spPr>
            <a:ln w="6350"/>
          </c:spPr>
          <c:marker>
            <c:symbol val="none"/>
          </c:marker>
          <c:xVal>
            <c:numRef>
              <c:f>HoltWinterNoTrendOutput!$P$31:$P$82</c:f>
              <c:numCache>
                <c:formatCode>m/d/yyyy</c:formatCode>
                <c:ptCount val="52"/>
                <c:pt idx="0">
                  <c:v>42372</c:v>
                </c:pt>
                <c:pt idx="1">
                  <c:v>42379</c:v>
                </c:pt>
                <c:pt idx="2">
                  <c:v>42386</c:v>
                </c:pt>
                <c:pt idx="3">
                  <c:v>42393</c:v>
                </c:pt>
                <c:pt idx="4">
                  <c:v>42400</c:v>
                </c:pt>
                <c:pt idx="5">
                  <c:v>42407</c:v>
                </c:pt>
                <c:pt idx="6">
                  <c:v>42414</c:v>
                </c:pt>
                <c:pt idx="7">
                  <c:v>42421</c:v>
                </c:pt>
                <c:pt idx="8">
                  <c:v>42428</c:v>
                </c:pt>
                <c:pt idx="9">
                  <c:v>42435</c:v>
                </c:pt>
                <c:pt idx="10">
                  <c:v>42442</c:v>
                </c:pt>
                <c:pt idx="11">
                  <c:v>42449</c:v>
                </c:pt>
                <c:pt idx="12">
                  <c:v>42456</c:v>
                </c:pt>
                <c:pt idx="13">
                  <c:v>42463</c:v>
                </c:pt>
                <c:pt idx="14">
                  <c:v>42470</c:v>
                </c:pt>
                <c:pt idx="15">
                  <c:v>42477</c:v>
                </c:pt>
                <c:pt idx="16">
                  <c:v>42484</c:v>
                </c:pt>
                <c:pt idx="17">
                  <c:v>42491</c:v>
                </c:pt>
                <c:pt idx="18">
                  <c:v>42498</c:v>
                </c:pt>
                <c:pt idx="19">
                  <c:v>42505</c:v>
                </c:pt>
                <c:pt idx="20">
                  <c:v>42512</c:v>
                </c:pt>
                <c:pt idx="21">
                  <c:v>42519</c:v>
                </c:pt>
                <c:pt idx="22">
                  <c:v>42526</c:v>
                </c:pt>
                <c:pt idx="23">
                  <c:v>42533</c:v>
                </c:pt>
                <c:pt idx="24">
                  <c:v>42540</c:v>
                </c:pt>
                <c:pt idx="25">
                  <c:v>42547</c:v>
                </c:pt>
                <c:pt idx="26">
                  <c:v>42554</c:v>
                </c:pt>
                <c:pt idx="27">
                  <c:v>42561</c:v>
                </c:pt>
                <c:pt idx="28">
                  <c:v>42568</c:v>
                </c:pt>
                <c:pt idx="29">
                  <c:v>42575</c:v>
                </c:pt>
                <c:pt idx="30">
                  <c:v>42582</c:v>
                </c:pt>
                <c:pt idx="31">
                  <c:v>42589</c:v>
                </c:pt>
                <c:pt idx="32">
                  <c:v>42596</c:v>
                </c:pt>
                <c:pt idx="33">
                  <c:v>42603</c:v>
                </c:pt>
                <c:pt idx="34">
                  <c:v>42610</c:v>
                </c:pt>
                <c:pt idx="35">
                  <c:v>42617</c:v>
                </c:pt>
                <c:pt idx="36">
                  <c:v>42624</c:v>
                </c:pt>
                <c:pt idx="37">
                  <c:v>42631</c:v>
                </c:pt>
                <c:pt idx="38">
                  <c:v>42638</c:v>
                </c:pt>
                <c:pt idx="39">
                  <c:v>42645</c:v>
                </c:pt>
                <c:pt idx="40">
                  <c:v>42652</c:v>
                </c:pt>
                <c:pt idx="41">
                  <c:v>42659</c:v>
                </c:pt>
                <c:pt idx="42">
                  <c:v>42666</c:v>
                </c:pt>
                <c:pt idx="43">
                  <c:v>42673</c:v>
                </c:pt>
                <c:pt idx="44">
                  <c:v>42680</c:v>
                </c:pt>
                <c:pt idx="45">
                  <c:v>42687</c:v>
                </c:pt>
                <c:pt idx="46">
                  <c:v>42694</c:v>
                </c:pt>
                <c:pt idx="47">
                  <c:v>42701</c:v>
                </c:pt>
                <c:pt idx="48">
                  <c:v>42708</c:v>
                </c:pt>
                <c:pt idx="49">
                  <c:v>42715</c:v>
                </c:pt>
                <c:pt idx="50">
                  <c:v>42722</c:v>
                </c:pt>
                <c:pt idx="51">
                  <c:v>42729</c:v>
                </c:pt>
              </c:numCache>
            </c:numRef>
          </c:xVal>
          <c:yVal>
            <c:numRef>
              <c:f>HoltWinterNoTrendOutput!$R$31:$R$82</c:f>
              <c:numCache>
                <c:formatCode>General</c:formatCode>
                <c:ptCount val="52"/>
                <c:pt idx="0">
                  <c:v>186.02067387247845</c:v>
                </c:pt>
                <c:pt idx="1">
                  <c:v>200.50587768515913</c:v>
                </c:pt>
                <c:pt idx="2">
                  <c:v>185.37809189167325</c:v>
                </c:pt>
                <c:pt idx="3">
                  <c:v>186.55618899891186</c:v>
                </c:pt>
                <c:pt idx="4">
                  <c:v>183.9271741466066</c:v>
                </c:pt>
                <c:pt idx="5">
                  <c:v>192.1506906687612</c:v>
                </c:pt>
                <c:pt idx="6">
                  <c:v>172.91728550679025</c:v>
                </c:pt>
                <c:pt idx="7">
                  <c:v>181.61732367621596</c:v>
                </c:pt>
                <c:pt idx="8">
                  <c:v>197.13702286359822</c:v>
                </c:pt>
                <c:pt idx="9">
                  <c:v>158.67122958369021</c:v>
                </c:pt>
                <c:pt idx="10">
                  <c:v>320.41221221781484</c:v>
                </c:pt>
                <c:pt idx="11">
                  <c:v>145.05023879675539</c:v>
                </c:pt>
                <c:pt idx="12">
                  <c:v>124.8631954576916</c:v>
                </c:pt>
                <c:pt idx="13">
                  <c:v>181.47449853371651</c:v>
                </c:pt>
                <c:pt idx="14">
                  <c:v>118.94253003377898</c:v>
                </c:pt>
                <c:pt idx="15">
                  <c:v>145.16688392973657</c:v>
                </c:pt>
                <c:pt idx="16">
                  <c:v>147.36641035036723</c:v>
                </c:pt>
                <c:pt idx="17">
                  <c:v>71.651402996874197</c:v>
                </c:pt>
                <c:pt idx="18">
                  <c:v>86.907329755637335</c:v>
                </c:pt>
                <c:pt idx="19">
                  <c:v>67.217855957768052</c:v>
                </c:pt>
                <c:pt idx="20">
                  <c:v>114.87265620544815</c:v>
                </c:pt>
                <c:pt idx="21">
                  <c:v>48.350958647513863</c:v>
                </c:pt>
                <c:pt idx="22">
                  <c:v>66.790242451238839</c:v>
                </c:pt>
                <c:pt idx="23">
                  <c:v>42.463261182494335</c:v>
                </c:pt>
                <c:pt idx="24">
                  <c:v>34.827227679200803</c:v>
                </c:pt>
                <c:pt idx="25">
                  <c:v>77.358742536242232</c:v>
                </c:pt>
                <c:pt idx="26">
                  <c:v>29.363681581660188</c:v>
                </c:pt>
                <c:pt idx="27">
                  <c:v>23.957821589758112</c:v>
                </c:pt>
                <c:pt idx="28">
                  <c:v>32.2321114474762</c:v>
                </c:pt>
                <c:pt idx="29">
                  <c:v>60.259479080183155</c:v>
                </c:pt>
                <c:pt idx="30">
                  <c:v>35.677694702816524</c:v>
                </c:pt>
                <c:pt idx="31">
                  <c:v>44.726363271121159</c:v>
                </c:pt>
                <c:pt idx="32">
                  <c:v>37.856767521898831</c:v>
                </c:pt>
                <c:pt idx="33">
                  <c:v>66.733454641232498</c:v>
                </c:pt>
                <c:pt idx="34">
                  <c:v>27.992679311216619</c:v>
                </c:pt>
                <c:pt idx="35">
                  <c:v>38.51233357010176</c:v>
                </c:pt>
                <c:pt idx="36">
                  <c:v>67.814622909830888</c:v>
                </c:pt>
                <c:pt idx="37">
                  <c:v>66.268118099197068</c:v>
                </c:pt>
                <c:pt idx="38">
                  <c:v>101.97848685744492</c:v>
                </c:pt>
                <c:pt idx="39">
                  <c:v>90.768179272573292</c:v>
                </c:pt>
                <c:pt idx="40">
                  <c:v>106.77981231738845</c:v>
                </c:pt>
                <c:pt idx="41">
                  <c:v>116.24081534222128</c:v>
                </c:pt>
                <c:pt idx="42">
                  <c:v>145.77826709465666</c:v>
                </c:pt>
                <c:pt idx="43">
                  <c:v>128.30073580370058</c:v>
                </c:pt>
                <c:pt idx="44">
                  <c:v>216.47518020701546</c:v>
                </c:pt>
                <c:pt idx="45">
                  <c:v>160.74966971521366</c:v>
                </c:pt>
                <c:pt idx="46">
                  <c:v>188.18112963559918</c:v>
                </c:pt>
                <c:pt idx="47">
                  <c:v>166.06963219419049</c:v>
                </c:pt>
                <c:pt idx="48">
                  <c:v>165.24758741403485</c:v>
                </c:pt>
                <c:pt idx="49">
                  <c:v>165.71593374969001</c:v>
                </c:pt>
                <c:pt idx="50">
                  <c:v>192.50818811004865</c:v>
                </c:pt>
                <c:pt idx="51">
                  <c:v>192.81170762207853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6350"/>
          </c:spPr>
          <c:marker>
            <c:symbol val="none"/>
          </c:marker>
          <c:xVal>
            <c:numRef>
              <c:f>HoltWinterNoTrendOutput!$P$31:$P$82</c:f>
              <c:numCache>
                <c:formatCode>m/d/yyyy</c:formatCode>
                <c:ptCount val="52"/>
                <c:pt idx="0">
                  <c:v>42372</c:v>
                </c:pt>
                <c:pt idx="1">
                  <c:v>42379</c:v>
                </c:pt>
                <c:pt idx="2">
                  <c:v>42386</c:v>
                </c:pt>
                <c:pt idx="3">
                  <c:v>42393</c:v>
                </c:pt>
                <c:pt idx="4">
                  <c:v>42400</c:v>
                </c:pt>
                <c:pt idx="5">
                  <c:v>42407</c:v>
                </c:pt>
                <c:pt idx="6">
                  <c:v>42414</c:v>
                </c:pt>
                <c:pt idx="7">
                  <c:v>42421</c:v>
                </c:pt>
                <c:pt idx="8">
                  <c:v>42428</c:v>
                </c:pt>
                <c:pt idx="9">
                  <c:v>42435</c:v>
                </c:pt>
                <c:pt idx="10">
                  <c:v>42442</c:v>
                </c:pt>
                <c:pt idx="11">
                  <c:v>42449</c:v>
                </c:pt>
                <c:pt idx="12">
                  <c:v>42456</c:v>
                </c:pt>
                <c:pt idx="13">
                  <c:v>42463</c:v>
                </c:pt>
                <c:pt idx="14">
                  <c:v>42470</c:v>
                </c:pt>
                <c:pt idx="15">
                  <c:v>42477</c:v>
                </c:pt>
                <c:pt idx="16">
                  <c:v>42484</c:v>
                </c:pt>
                <c:pt idx="17">
                  <c:v>42491</c:v>
                </c:pt>
                <c:pt idx="18">
                  <c:v>42498</c:v>
                </c:pt>
                <c:pt idx="19">
                  <c:v>42505</c:v>
                </c:pt>
                <c:pt idx="20">
                  <c:v>42512</c:v>
                </c:pt>
                <c:pt idx="21">
                  <c:v>42519</c:v>
                </c:pt>
                <c:pt idx="22">
                  <c:v>42526</c:v>
                </c:pt>
                <c:pt idx="23">
                  <c:v>42533</c:v>
                </c:pt>
                <c:pt idx="24">
                  <c:v>42540</c:v>
                </c:pt>
                <c:pt idx="25">
                  <c:v>42547</c:v>
                </c:pt>
                <c:pt idx="26">
                  <c:v>42554</c:v>
                </c:pt>
                <c:pt idx="27">
                  <c:v>42561</c:v>
                </c:pt>
                <c:pt idx="28">
                  <c:v>42568</c:v>
                </c:pt>
                <c:pt idx="29">
                  <c:v>42575</c:v>
                </c:pt>
                <c:pt idx="30">
                  <c:v>42582</c:v>
                </c:pt>
                <c:pt idx="31">
                  <c:v>42589</c:v>
                </c:pt>
                <c:pt idx="32">
                  <c:v>42596</c:v>
                </c:pt>
                <c:pt idx="33">
                  <c:v>42603</c:v>
                </c:pt>
                <c:pt idx="34">
                  <c:v>42610</c:v>
                </c:pt>
                <c:pt idx="35">
                  <c:v>42617</c:v>
                </c:pt>
                <c:pt idx="36">
                  <c:v>42624</c:v>
                </c:pt>
                <c:pt idx="37">
                  <c:v>42631</c:v>
                </c:pt>
                <c:pt idx="38">
                  <c:v>42638</c:v>
                </c:pt>
                <c:pt idx="39">
                  <c:v>42645</c:v>
                </c:pt>
                <c:pt idx="40">
                  <c:v>42652</c:v>
                </c:pt>
                <c:pt idx="41">
                  <c:v>42659</c:v>
                </c:pt>
                <c:pt idx="42">
                  <c:v>42666</c:v>
                </c:pt>
                <c:pt idx="43">
                  <c:v>42673</c:v>
                </c:pt>
                <c:pt idx="44">
                  <c:v>42680</c:v>
                </c:pt>
                <c:pt idx="45">
                  <c:v>42687</c:v>
                </c:pt>
                <c:pt idx="46">
                  <c:v>42694</c:v>
                </c:pt>
                <c:pt idx="47">
                  <c:v>42701</c:v>
                </c:pt>
                <c:pt idx="48">
                  <c:v>42708</c:v>
                </c:pt>
                <c:pt idx="49">
                  <c:v>42715</c:v>
                </c:pt>
                <c:pt idx="50">
                  <c:v>42722</c:v>
                </c:pt>
                <c:pt idx="51">
                  <c:v>42729</c:v>
                </c:pt>
              </c:numCache>
            </c:numRef>
          </c:xVal>
          <c:yVal>
            <c:numRef>
              <c:f>HoltWinterNoTrendOutput!$Q$31:$Q$82</c:f>
              <c:numCache>
                <c:formatCode>General</c:formatCode>
                <c:ptCount val="52"/>
                <c:pt idx="0">
                  <c:v>238.5</c:v>
                </c:pt>
                <c:pt idx="1">
                  <c:v>198.98</c:v>
                </c:pt>
                <c:pt idx="2">
                  <c:v>134.66999999999999</c:v>
                </c:pt>
                <c:pt idx="3">
                  <c:v>255.2</c:v>
                </c:pt>
                <c:pt idx="4">
                  <c:v>168.59</c:v>
                </c:pt>
                <c:pt idx="5">
                  <c:v>105.18</c:v>
                </c:pt>
                <c:pt idx="6">
                  <c:v>130.66999999999999</c:v>
                </c:pt>
                <c:pt idx="7">
                  <c:v>214.7</c:v>
                </c:pt>
                <c:pt idx="8">
                  <c:v>187.69</c:v>
                </c:pt>
                <c:pt idx="9">
                  <c:v>124.49</c:v>
                </c:pt>
                <c:pt idx="10">
                  <c:v>148.15</c:v>
                </c:pt>
                <c:pt idx="11">
                  <c:v>201.19</c:v>
                </c:pt>
                <c:pt idx="12">
                  <c:v>136.02000000000001</c:v>
                </c:pt>
                <c:pt idx="13">
                  <c:v>84.2</c:v>
                </c:pt>
                <c:pt idx="14">
                  <c:v>101.41</c:v>
                </c:pt>
                <c:pt idx="15">
                  <c:v>115.88</c:v>
                </c:pt>
                <c:pt idx="16">
                  <c:v>81.52</c:v>
                </c:pt>
                <c:pt idx="17">
                  <c:v>94.42</c:v>
                </c:pt>
                <c:pt idx="18">
                  <c:v>104.28</c:v>
                </c:pt>
                <c:pt idx="19">
                  <c:v>152.94</c:v>
                </c:pt>
                <c:pt idx="20">
                  <c:v>131.75</c:v>
                </c:pt>
                <c:pt idx="21">
                  <c:v>61.87</c:v>
                </c:pt>
                <c:pt idx="22">
                  <c:v>35.89</c:v>
                </c:pt>
                <c:pt idx="23">
                  <c:v>34.65</c:v>
                </c:pt>
                <c:pt idx="24">
                  <c:v>35.33</c:v>
                </c:pt>
                <c:pt idx="25">
                  <c:v>344.61</c:v>
                </c:pt>
                <c:pt idx="26">
                  <c:v>320.14</c:v>
                </c:pt>
                <c:pt idx="27">
                  <c:v>29.56</c:v>
                </c:pt>
                <c:pt idx="28">
                  <c:v>20.41</c:v>
                </c:pt>
                <c:pt idx="29">
                  <c:v>67.47</c:v>
                </c:pt>
                <c:pt idx="30">
                  <c:v>190.4</c:v>
                </c:pt>
                <c:pt idx="31">
                  <c:v>62.92</c:v>
                </c:pt>
                <c:pt idx="32">
                  <c:v>65.430000000000007</c:v>
                </c:pt>
                <c:pt idx="33">
                  <c:v>62.88</c:v>
                </c:pt>
                <c:pt idx="34">
                  <c:v>76.31</c:v>
                </c:pt>
                <c:pt idx="35">
                  <c:v>92.79</c:v>
                </c:pt>
                <c:pt idx="36">
                  <c:v>83.76</c:v>
                </c:pt>
                <c:pt idx="37">
                  <c:v>44.61</c:v>
                </c:pt>
                <c:pt idx="38">
                  <c:v>70.17</c:v>
                </c:pt>
                <c:pt idx="39">
                  <c:v>71.88</c:v>
                </c:pt>
                <c:pt idx="40">
                  <c:v>150.06</c:v>
                </c:pt>
                <c:pt idx="41">
                  <c:v>179.72</c:v>
                </c:pt>
                <c:pt idx="42">
                  <c:v>251.53</c:v>
                </c:pt>
                <c:pt idx="43">
                  <c:v>379.92</c:v>
                </c:pt>
                <c:pt idx="44">
                  <c:v>232.6</c:v>
                </c:pt>
                <c:pt idx="45">
                  <c:v>269.45</c:v>
                </c:pt>
                <c:pt idx="46">
                  <c:v>218.1</c:v>
                </c:pt>
                <c:pt idx="47">
                  <c:v>269.66000000000003</c:v>
                </c:pt>
                <c:pt idx="48">
                  <c:v>204.57</c:v>
                </c:pt>
                <c:pt idx="49">
                  <c:v>208.47</c:v>
                </c:pt>
                <c:pt idx="50">
                  <c:v>226.07</c:v>
                </c:pt>
                <c:pt idx="51">
                  <c:v>303.19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08320"/>
        <c:axId val="592208712"/>
      </c:scatterChart>
      <c:valAx>
        <c:axId val="592208320"/>
        <c:scaling>
          <c:orientation val="minMax"/>
          <c:min val="4237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592208712"/>
        <c:crosses val="autoZero"/>
        <c:crossBetween val="midCat"/>
      </c:valAx>
      <c:valAx>
        <c:axId val="592208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220832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</xdr:colOff>
      <xdr:row>22</xdr:row>
      <xdr:rowOff>19049</xdr:rowOff>
    </xdr:from>
    <xdr:to>
      <xdr:col>14</xdr:col>
      <xdr:colOff>209550</xdr:colOff>
      <xdr:row>38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</xdr:colOff>
      <xdr:row>23</xdr:row>
      <xdr:rowOff>19050</xdr:rowOff>
    </xdr:from>
    <xdr:to>
      <xdr:col>13</xdr:col>
      <xdr:colOff>381000</xdr:colOff>
      <xdr:row>37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543139</xdr:colOff>
      <xdr:row>7</xdr:row>
      <xdr:rowOff>323850</xdr:rowOff>
    </xdr:from>
    <xdr:to>
      <xdr:col>18</xdr:col>
      <xdr:colOff>41489</xdr:colOff>
      <xdr:row>24</xdr:row>
      <xdr:rowOff>117475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543139</xdr:colOff>
      <xdr:row>31</xdr:row>
      <xdr:rowOff>133350</xdr:rowOff>
    </xdr:from>
    <xdr:to>
      <xdr:col>17</xdr:col>
      <xdr:colOff>16089</xdr:colOff>
      <xdr:row>48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448129</xdr:colOff>
      <xdr:row>31</xdr:row>
      <xdr:rowOff>133350</xdr:rowOff>
    </xdr:from>
    <xdr:to>
      <xdr:col>26</xdr:col>
      <xdr:colOff>16329</xdr:colOff>
      <xdr:row>48</xdr:row>
      <xdr:rowOff>69850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524062</xdr:colOff>
      <xdr:row>30</xdr:row>
      <xdr:rowOff>19050</xdr:rowOff>
    </xdr:from>
    <xdr:to>
      <xdr:col>13</xdr:col>
      <xdr:colOff>387537</xdr:colOff>
      <xdr:row>46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471487</xdr:colOff>
      <xdr:row>47</xdr:row>
      <xdr:rowOff>147637</xdr:rowOff>
    </xdr:from>
    <xdr:to>
      <xdr:col>13</xdr:col>
      <xdr:colOff>461962</xdr:colOff>
      <xdr:row>62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</xdr:row>
      <xdr:rowOff>9524</xdr:rowOff>
    </xdr:from>
    <xdr:to>
      <xdr:col>16</xdr:col>
      <xdr:colOff>571500</xdr:colOff>
      <xdr:row>21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22</xdr:row>
      <xdr:rowOff>179917</xdr:rowOff>
    </xdr:from>
    <xdr:to>
      <xdr:col>19</xdr:col>
      <xdr:colOff>158750</xdr:colOff>
      <xdr:row>46</xdr:row>
      <xdr:rowOff>105833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47</xdr:row>
      <xdr:rowOff>137583</xdr:rowOff>
    </xdr:from>
    <xdr:to>
      <xdr:col>19</xdr:col>
      <xdr:colOff>105834</xdr:colOff>
      <xdr:row>68</xdr:row>
      <xdr:rowOff>10583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70</xdr:row>
      <xdr:rowOff>190499</xdr:rowOff>
    </xdr:from>
    <xdr:to>
      <xdr:col>10</xdr:col>
      <xdr:colOff>222249</xdr:colOff>
      <xdr:row>84</xdr:row>
      <xdr:rowOff>179917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455084</xdr:colOff>
      <xdr:row>71</xdr:row>
      <xdr:rowOff>10583</xdr:rowOff>
    </xdr:from>
    <xdr:to>
      <xdr:col>19</xdr:col>
      <xdr:colOff>603249</xdr:colOff>
      <xdr:row>84</xdr:row>
      <xdr:rowOff>169333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87</xdr:row>
      <xdr:rowOff>190499</xdr:rowOff>
    </xdr:from>
    <xdr:to>
      <xdr:col>19</xdr:col>
      <xdr:colOff>359834</xdr:colOff>
      <xdr:row>110</xdr:row>
      <xdr:rowOff>169333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111</xdr:row>
      <xdr:rowOff>190499</xdr:rowOff>
    </xdr:from>
    <xdr:to>
      <xdr:col>19</xdr:col>
      <xdr:colOff>349250</xdr:colOff>
      <xdr:row>131</xdr:row>
      <xdr:rowOff>84666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523922</xdr:colOff>
      <xdr:row>60</xdr:row>
      <xdr:rowOff>66680</xdr:rowOff>
    </xdr:from>
    <xdr:to>
      <xdr:col>17</xdr:col>
      <xdr:colOff>22272</xdr:colOff>
      <xdr:row>77</xdr:row>
      <xdr:rowOff>3180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523922</xdr:colOff>
      <xdr:row>86</xdr:row>
      <xdr:rowOff>19056</xdr:rowOff>
    </xdr:from>
    <xdr:to>
      <xdr:col>15</xdr:col>
      <xdr:colOff>606472</xdr:colOff>
      <xdr:row>102</xdr:row>
      <xdr:rowOff>146056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428720</xdr:colOff>
      <xdr:row>86</xdr:row>
      <xdr:rowOff>19056</xdr:rowOff>
    </xdr:from>
    <xdr:to>
      <xdr:col>24</xdr:col>
      <xdr:colOff>606520</xdr:colOff>
      <xdr:row>102</xdr:row>
      <xdr:rowOff>146056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542967</xdr:colOff>
      <xdr:row>7</xdr:row>
      <xdr:rowOff>323851</xdr:rowOff>
    </xdr:from>
    <xdr:to>
      <xdr:col>17</xdr:col>
      <xdr:colOff>41317</xdr:colOff>
      <xdr:row>24</xdr:row>
      <xdr:rowOff>117476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542967</xdr:colOff>
      <xdr:row>31</xdr:row>
      <xdr:rowOff>133352</xdr:rowOff>
    </xdr:from>
    <xdr:to>
      <xdr:col>16</xdr:col>
      <xdr:colOff>15917</xdr:colOff>
      <xdr:row>48</xdr:row>
      <xdr:rowOff>69852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447764</xdr:colOff>
      <xdr:row>31</xdr:row>
      <xdr:rowOff>133352</xdr:rowOff>
    </xdr:from>
    <xdr:to>
      <xdr:col>25</xdr:col>
      <xdr:colOff>15964</xdr:colOff>
      <xdr:row>48</xdr:row>
      <xdr:rowOff>69852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523911</xdr:colOff>
      <xdr:row>29</xdr:row>
      <xdr:rowOff>161927</xdr:rowOff>
    </xdr:from>
    <xdr:to>
      <xdr:col>13</xdr:col>
      <xdr:colOff>701711</xdr:colOff>
      <xdr:row>46</xdr:row>
      <xdr:rowOff>98427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123940</xdr:colOff>
      <xdr:row>30</xdr:row>
      <xdr:rowOff>161927</xdr:rowOff>
    </xdr:from>
    <xdr:to>
      <xdr:col>28</xdr:col>
      <xdr:colOff>301740</xdr:colOff>
      <xdr:row>47</xdr:row>
      <xdr:rowOff>98427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selection activeCell="E14" sqref="E14"/>
    </sheetView>
  </sheetViews>
  <sheetFormatPr defaultRowHeight="15" x14ac:dyDescent="0.25"/>
  <cols>
    <col min="2" max="2" width="14" bestFit="1" customWidth="1"/>
    <col min="3" max="5" width="12" bestFit="1" customWidth="1"/>
    <col min="8" max="8" width="11.5703125" bestFit="1" customWidth="1"/>
    <col min="9" max="11" width="12" bestFit="1" customWidth="1"/>
  </cols>
  <sheetData>
    <row r="2" spans="2:11" x14ac:dyDescent="0.25">
      <c r="B2" s="1"/>
      <c r="C2" s="24" t="s">
        <v>264</v>
      </c>
      <c r="D2" s="24" t="s">
        <v>265</v>
      </c>
      <c r="E2" s="24" t="s">
        <v>181</v>
      </c>
      <c r="H2" s="1"/>
      <c r="I2" s="24" t="s">
        <v>264</v>
      </c>
      <c r="J2" s="24" t="s">
        <v>265</v>
      </c>
      <c r="K2" s="24" t="s">
        <v>181</v>
      </c>
    </row>
    <row r="3" spans="2:11" x14ac:dyDescent="0.25">
      <c r="B3" s="24" t="s">
        <v>266</v>
      </c>
      <c r="C3" s="1">
        <v>53.027681137930493</v>
      </c>
      <c r="D3" s="1">
        <v>70.04075553957901</v>
      </c>
      <c r="E3" s="1">
        <v>49.259</v>
      </c>
      <c r="H3" s="24" t="s">
        <v>270</v>
      </c>
      <c r="I3" s="1">
        <v>56.661857426754096</v>
      </c>
      <c r="J3" s="1">
        <v>73.354858960280879</v>
      </c>
      <c r="K3" s="1">
        <v>57.072000000000003</v>
      </c>
    </row>
    <row r="4" spans="2:11" x14ac:dyDescent="0.25">
      <c r="B4" s="24" t="s">
        <v>267</v>
      </c>
      <c r="C4" s="1">
        <v>77.562527605679122</v>
      </c>
      <c r="D4" s="1">
        <v>96.814527919797683</v>
      </c>
      <c r="E4" s="1">
        <v>86.483999999999995</v>
      </c>
      <c r="H4" s="24" t="s">
        <v>271</v>
      </c>
      <c r="I4" s="1">
        <v>0.28595733455210548</v>
      </c>
      <c r="J4" s="1">
        <v>0.37365476566003786</v>
      </c>
      <c r="K4" s="25">
        <v>0.28824362147050098</v>
      </c>
    </row>
    <row r="5" spans="2:11" x14ac:dyDescent="0.25">
      <c r="B5" s="24" t="s">
        <v>268</v>
      </c>
      <c r="C5" s="1">
        <v>0.23899999999999999</v>
      </c>
      <c r="D5" s="1">
        <v>0.3490943583547691</v>
      </c>
      <c r="E5" s="1">
        <v>0.227740633151954</v>
      </c>
    </row>
    <row r="6" spans="2:11" x14ac:dyDescent="0.25">
      <c r="B6" s="24" t="s">
        <v>269</v>
      </c>
      <c r="C6" s="1">
        <v>0.505</v>
      </c>
      <c r="D6" s="1">
        <v>0.37414136677518373</v>
      </c>
      <c r="E6" s="1">
        <v>0.37122253182176301</v>
      </c>
    </row>
    <row r="7" spans="2:11" x14ac:dyDescent="0.25">
      <c r="B7" s="24" t="s">
        <v>270</v>
      </c>
      <c r="C7" s="1">
        <v>56.661857426754096</v>
      </c>
      <c r="D7" s="1">
        <v>73.354858960280879</v>
      </c>
      <c r="E7" s="1">
        <v>57.072000000000003</v>
      </c>
    </row>
    <row r="8" spans="2:11" x14ac:dyDescent="0.25">
      <c r="B8" s="24" t="s">
        <v>271</v>
      </c>
      <c r="C8" s="1">
        <v>0.28595733455210548</v>
      </c>
      <c r="D8" s="1">
        <v>0.37365476566003786</v>
      </c>
      <c r="E8" s="25">
        <v>0.28824362147050098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workbookViewId="0">
      <selection activeCell="E12" sqref="E12"/>
    </sheetView>
  </sheetViews>
  <sheetFormatPr defaultRowHeight="15" x14ac:dyDescent="0.25"/>
  <cols>
    <col min="1" max="1" width="15.140625" style="1" customWidth="1"/>
    <col min="2" max="2" width="14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40909</v>
      </c>
      <c r="B2" s="1">
        <v>234.23</v>
      </c>
    </row>
    <row r="3" spans="1:2" x14ac:dyDescent="0.25">
      <c r="A3" s="2">
        <v>40916</v>
      </c>
      <c r="B3" s="1">
        <v>190.54</v>
      </c>
    </row>
    <row r="4" spans="1:2" x14ac:dyDescent="0.25">
      <c r="A4" s="2">
        <v>40923</v>
      </c>
      <c r="B4" s="1">
        <v>235.91</v>
      </c>
    </row>
    <row r="5" spans="1:2" x14ac:dyDescent="0.25">
      <c r="A5" s="2">
        <v>40930</v>
      </c>
      <c r="B5" s="1">
        <v>245.49</v>
      </c>
    </row>
    <row r="6" spans="1:2" x14ac:dyDescent="0.25">
      <c r="A6" s="2">
        <v>40937</v>
      </c>
      <c r="B6" s="1">
        <v>262.64</v>
      </c>
    </row>
    <row r="7" spans="1:2" x14ac:dyDescent="0.25">
      <c r="A7" s="2">
        <v>40944</v>
      </c>
      <c r="B7" s="1">
        <v>265.57</v>
      </c>
    </row>
    <row r="8" spans="1:2" x14ac:dyDescent="0.25">
      <c r="A8" s="2">
        <v>40951</v>
      </c>
      <c r="B8" s="1">
        <v>255.32</v>
      </c>
    </row>
    <row r="9" spans="1:2" x14ac:dyDescent="0.25">
      <c r="A9" s="2">
        <v>40958</v>
      </c>
      <c r="B9" s="1">
        <v>207.95</v>
      </c>
    </row>
    <row r="10" spans="1:2" x14ac:dyDescent="0.25">
      <c r="A10" s="2">
        <v>40965</v>
      </c>
      <c r="B10" s="1">
        <v>231.67</v>
      </c>
    </row>
    <row r="11" spans="1:2" x14ac:dyDescent="0.25">
      <c r="A11" s="2">
        <v>40972</v>
      </c>
      <c r="B11" s="1">
        <v>229.34</v>
      </c>
    </row>
    <row r="12" spans="1:2" x14ac:dyDescent="0.25">
      <c r="A12" s="2">
        <v>40979</v>
      </c>
      <c r="B12" s="1">
        <v>205.63</v>
      </c>
    </row>
    <row r="13" spans="1:2" x14ac:dyDescent="0.25">
      <c r="A13" s="2">
        <v>40986</v>
      </c>
      <c r="B13" s="1">
        <v>793.1</v>
      </c>
    </row>
    <row r="14" spans="1:2" x14ac:dyDescent="0.25">
      <c r="A14" s="2">
        <v>40993</v>
      </c>
      <c r="B14" s="1">
        <v>249.75</v>
      </c>
    </row>
    <row r="15" spans="1:2" x14ac:dyDescent="0.25">
      <c r="A15" s="2">
        <v>41000</v>
      </c>
      <c r="B15" s="1">
        <v>183.7</v>
      </c>
    </row>
    <row r="16" spans="1:2" x14ac:dyDescent="0.25">
      <c r="A16" s="2">
        <v>41007</v>
      </c>
      <c r="B16" s="1">
        <v>154.55000000000001</v>
      </c>
    </row>
    <row r="17" spans="1:2" x14ac:dyDescent="0.25">
      <c r="A17" s="2">
        <v>41014</v>
      </c>
      <c r="B17" s="1">
        <v>188.7</v>
      </c>
    </row>
    <row r="18" spans="1:2" x14ac:dyDescent="0.25">
      <c r="A18" s="2">
        <v>41021</v>
      </c>
      <c r="B18" s="1">
        <v>176.96</v>
      </c>
    </row>
    <row r="19" spans="1:2" x14ac:dyDescent="0.25">
      <c r="A19" s="2">
        <v>41028</v>
      </c>
      <c r="B19" s="1">
        <v>222.3</v>
      </c>
    </row>
    <row r="20" spans="1:2" x14ac:dyDescent="0.25">
      <c r="A20" s="2">
        <v>41035</v>
      </c>
      <c r="B20" s="1">
        <v>97.3</v>
      </c>
    </row>
    <row r="21" spans="1:2" x14ac:dyDescent="0.25">
      <c r="A21" s="2">
        <v>41042</v>
      </c>
      <c r="B21" s="1">
        <v>105.49</v>
      </c>
    </row>
    <row r="22" spans="1:2" x14ac:dyDescent="0.25">
      <c r="A22" s="2">
        <v>41049</v>
      </c>
      <c r="B22" s="1">
        <v>120.33</v>
      </c>
    </row>
    <row r="23" spans="1:2" x14ac:dyDescent="0.25">
      <c r="A23" s="2">
        <v>41056</v>
      </c>
      <c r="B23" s="1">
        <v>234.23</v>
      </c>
    </row>
    <row r="24" spans="1:2" x14ac:dyDescent="0.25">
      <c r="A24" s="2">
        <v>41063</v>
      </c>
      <c r="B24" s="1">
        <v>82.56</v>
      </c>
    </row>
    <row r="25" spans="1:2" x14ac:dyDescent="0.25">
      <c r="A25" s="2">
        <v>41070</v>
      </c>
      <c r="B25" s="1">
        <v>73.62</v>
      </c>
    </row>
    <row r="26" spans="1:2" x14ac:dyDescent="0.25">
      <c r="A26" s="2">
        <v>41077</v>
      </c>
      <c r="B26" s="1">
        <v>70.239999999999995</v>
      </c>
    </row>
    <row r="27" spans="1:2" x14ac:dyDescent="0.25">
      <c r="A27" s="2">
        <v>41084</v>
      </c>
      <c r="B27" s="1">
        <v>63.41</v>
      </c>
    </row>
    <row r="28" spans="1:2" x14ac:dyDescent="0.25">
      <c r="A28" s="2">
        <v>41091</v>
      </c>
      <c r="B28" s="1">
        <v>189.48</v>
      </c>
    </row>
    <row r="29" spans="1:2" x14ac:dyDescent="0.25">
      <c r="A29" s="2">
        <v>41098</v>
      </c>
      <c r="B29" s="1">
        <v>49.48</v>
      </c>
    </row>
    <row r="30" spans="1:2" x14ac:dyDescent="0.25">
      <c r="A30" s="2">
        <v>41105</v>
      </c>
      <c r="B30" s="1">
        <v>57.71</v>
      </c>
    </row>
    <row r="31" spans="1:2" x14ac:dyDescent="0.25">
      <c r="A31" s="2">
        <v>41112</v>
      </c>
      <c r="B31" s="1">
        <v>51.83</v>
      </c>
    </row>
    <row r="32" spans="1:2" x14ac:dyDescent="0.25">
      <c r="A32" s="2">
        <v>41119</v>
      </c>
      <c r="B32" s="1">
        <v>140.87</v>
      </c>
    </row>
    <row r="33" spans="1:2" x14ac:dyDescent="0.25">
      <c r="A33" s="2">
        <v>41126</v>
      </c>
      <c r="B33" s="1">
        <v>74.28</v>
      </c>
    </row>
    <row r="34" spans="1:2" x14ac:dyDescent="0.25">
      <c r="A34" s="2">
        <v>41133</v>
      </c>
      <c r="B34" s="1">
        <v>89.61</v>
      </c>
    </row>
    <row r="35" spans="1:2" x14ac:dyDescent="0.25">
      <c r="A35" s="2">
        <v>41140</v>
      </c>
      <c r="B35" s="1">
        <v>37.880000000000003</v>
      </c>
    </row>
    <row r="36" spans="1:2" x14ac:dyDescent="0.25">
      <c r="A36" s="2">
        <v>41147</v>
      </c>
      <c r="B36" s="1">
        <v>156.52000000000001</v>
      </c>
    </row>
    <row r="37" spans="1:2" x14ac:dyDescent="0.25">
      <c r="A37" s="2">
        <v>41154</v>
      </c>
      <c r="B37" s="1">
        <v>55.81</v>
      </c>
    </row>
    <row r="38" spans="1:2" x14ac:dyDescent="0.25">
      <c r="A38" s="2">
        <v>41161</v>
      </c>
      <c r="B38" s="1">
        <v>70.650000000000006</v>
      </c>
    </row>
    <row r="39" spans="1:2" x14ac:dyDescent="0.25">
      <c r="A39" s="2">
        <v>41168</v>
      </c>
      <c r="B39" s="1">
        <v>138.28</v>
      </c>
    </row>
    <row r="40" spans="1:2" x14ac:dyDescent="0.25">
      <c r="A40" s="2">
        <v>41175</v>
      </c>
      <c r="B40" s="1">
        <v>122.63</v>
      </c>
    </row>
    <row r="41" spans="1:2" x14ac:dyDescent="0.25">
      <c r="A41" s="2">
        <v>41182</v>
      </c>
      <c r="B41" s="1">
        <v>179.64</v>
      </c>
    </row>
    <row r="42" spans="1:2" x14ac:dyDescent="0.25">
      <c r="A42" s="2">
        <v>41189</v>
      </c>
      <c r="B42" s="1">
        <v>134.51</v>
      </c>
    </row>
    <row r="43" spans="1:2" x14ac:dyDescent="0.25">
      <c r="A43" s="2">
        <v>41196</v>
      </c>
      <c r="B43" s="1">
        <v>141.63</v>
      </c>
    </row>
    <row r="44" spans="1:2" x14ac:dyDescent="0.25">
      <c r="A44" s="2">
        <v>41203</v>
      </c>
      <c r="B44" s="1">
        <v>155.55000000000001</v>
      </c>
    </row>
    <row r="45" spans="1:2" x14ac:dyDescent="0.25">
      <c r="A45" s="2">
        <v>41210</v>
      </c>
      <c r="B45" s="1">
        <v>166.08</v>
      </c>
    </row>
    <row r="46" spans="1:2" x14ac:dyDescent="0.25">
      <c r="A46" s="2">
        <v>41217</v>
      </c>
      <c r="B46" s="1">
        <v>160.13</v>
      </c>
    </row>
    <row r="47" spans="1:2" x14ac:dyDescent="0.25">
      <c r="A47" s="2">
        <v>41224</v>
      </c>
      <c r="B47" s="1">
        <v>321.22000000000003</v>
      </c>
    </row>
    <row r="48" spans="1:2" x14ac:dyDescent="0.25">
      <c r="A48" s="2">
        <v>41231</v>
      </c>
      <c r="B48" s="1">
        <v>199.4</v>
      </c>
    </row>
    <row r="49" spans="1:2" x14ac:dyDescent="0.25">
      <c r="A49" s="2">
        <v>41238</v>
      </c>
      <c r="B49" s="1">
        <v>229.54</v>
      </c>
    </row>
    <row r="50" spans="1:2" x14ac:dyDescent="0.25">
      <c r="A50" s="2">
        <v>41245</v>
      </c>
      <c r="B50" s="1">
        <v>224.82</v>
      </c>
    </row>
    <row r="51" spans="1:2" x14ac:dyDescent="0.25">
      <c r="A51" s="2">
        <v>41252</v>
      </c>
      <c r="B51" s="1">
        <v>187.75</v>
      </c>
    </row>
    <row r="52" spans="1:2" x14ac:dyDescent="0.25">
      <c r="A52" s="2">
        <v>41259</v>
      </c>
      <c r="B52" s="1">
        <v>225.06</v>
      </c>
    </row>
    <row r="53" spans="1:2" x14ac:dyDescent="0.25">
      <c r="A53" s="2">
        <v>41266</v>
      </c>
      <c r="B53" s="1">
        <v>230.97</v>
      </c>
    </row>
    <row r="54" spans="1:2" x14ac:dyDescent="0.25">
      <c r="A54" s="2">
        <v>41273</v>
      </c>
      <c r="B54" s="1">
        <v>248.87</v>
      </c>
    </row>
    <row r="55" spans="1:2" x14ac:dyDescent="0.25">
      <c r="A55" s="2">
        <v>41280</v>
      </c>
      <c r="B55" s="1">
        <v>285.06</v>
      </c>
    </row>
    <row r="56" spans="1:2" x14ac:dyDescent="0.25">
      <c r="A56" s="2">
        <v>41287</v>
      </c>
      <c r="B56" s="1">
        <v>285.79000000000002</v>
      </c>
    </row>
    <row r="57" spans="1:2" x14ac:dyDescent="0.25">
      <c r="A57" s="2">
        <v>41294</v>
      </c>
      <c r="B57" s="1">
        <v>230.51</v>
      </c>
    </row>
    <row r="58" spans="1:2" x14ac:dyDescent="0.25">
      <c r="A58" s="2">
        <v>41301</v>
      </c>
      <c r="B58" s="1">
        <v>221.38</v>
      </c>
    </row>
    <row r="59" spans="1:2" x14ac:dyDescent="0.25">
      <c r="A59" s="2">
        <v>41308</v>
      </c>
      <c r="B59" s="1">
        <v>170.84</v>
      </c>
    </row>
    <row r="60" spans="1:2" x14ac:dyDescent="0.25">
      <c r="A60" s="2">
        <v>41315</v>
      </c>
      <c r="B60" s="1">
        <v>261.16000000000003</v>
      </c>
    </row>
    <row r="61" spans="1:2" x14ac:dyDescent="0.25">
      <c r="A61" s="2">
        <v>41322</v>
      </c>
      <c r="B61" s="1">
        <v>192.84</v>
      </c>
    </row>
    <row r="62" spans="1:2" x14ac:dyDescent="0.25">
      <c r="A62" s="2">
        <v>41329</v>
      </c>
      <c r="B62" s="1">
        <v>191.19</v>
      </c>
    </row>
    <row r="63" spans="1:2" x14ac:dyDescent="0.25">
      <c r="A63" s="2">
        <v>41336</v>
      </c>
      <c r="B63" s="1">
        <v>234.53</v>
      </c>
    </row>
    <row r="64" spans="1:2" x14ac:dyDescent="0.25">
      <c r="A64" s="2">
        <v>41343</v>
      </c>
      <c r="B64" s="1">
        <v>152.93</v>
      </c>
    </row>
    <row r="65" spans="1:2" x14ac:dyDescent="0.25">
      <c r="A65" s="2">
        <v>41350</v>
      </c>
      <c r="B65" s="1">
        <v>128.19</v>
      </c>
    </row>
    <row r="66" spans="1:2" x14ac:dyDescent="0.25">
      <c r="A66" s="2">
        <v>41357</v>
      </c>
      <c r="B66" s="1">
        <v>130.85</v>
      </c>
    </row>
    <row r="67" spans="1:2" x14ac:dyDescent="0.25">
      <c r="A67" s="2">
        <v>41364</v>
      </c>
      <c r="B67" s="1">
        <v>107.49</v>
      </c>
    </row>
    <row r="68" spans="1:2" x14ac:dyDescent="0.25">
      <c r="A68" s="2">
        <v>41371</v>
      </c>
      <c r="B68" s="1">
        <v>251.87</v>
      </c>
    </row>
    <row r="69" spans="1:2" x14ac:dyDescent="0.25">
      <c r="A69" s="2">
        <v>41378</v>
      </c>
      <c r="B69" s="1">
        <v>138.16999999999999</v>
      </c>
    </row>
    <row r="70" spans="1:2" x14ac:dyDescent="0.25">
      <c r="A70" s="2">
        <v>41385</v>
      </c>
      <c r="B70" s="1">
        <v>153.06</v>
      </c>
    </row>
    <row r="71" spans="1:2" x14ac:dyDescent="0.25">
      <c r="A71" s="2">
        <v>41392</v>
      </c>
      <c r="B71" s="1">
        <v>132.47999999999999</v>
      </c>
    </row>
    <row r="72" spans="1:2" x14ac:dyDescent="0.25">
      <c r="A72" s="2">
        <v>41399</v>
      </c>
      <c r="B72" s="1">
        <v>135.33000000000001</v>
      </c>
    </row>
    <row r="73" spans="1:2" x14ac:dyDescent="0.25">
      <c r="A73" s="2">
        <v>41406</v>
      </c>
      <c r="B73" s="1">
        <v>170.08</v>
      </c>
    </row>
    <row r="74" spans="1:2" x14ac:dyDescent="0.25">
      <c r="A74" s="2">
        <v>41413</v>
      </c>
      <c r="B74" s="1">
        <v>103.1</v>
      </c>
    </row>
    <row r="75" spans="1:2" x14ac:dyDescent="0.25">
      <c r="A75" s="2">
        <v>41420</v>
      </c>
      <c r="B75" s="1">
        <v>146.09</v>
      </c>
    </row>
    <row r="76" spans="1:2" x14ac:dyDescent="0.25">
      <c r="A76" s="2">
        <v>41427</v>
      </c>
      <c r="B76" s="1">
        <v>74.63</v>
      </c>
    </row>
    <row r="77" spans="1:2" x14ac:dyDescent="0.25">
      <c r="A77" s="2">
        <v>41434</v>
      </c>
      <c r="B77" s="1">
        <v>169.68</v>
      </c>
    </row>
    <row r="78" spans="1:2" x14ac:dyDescent="0.25">
      <c r="A78" s="2">
        <v>41441</v>
      </c>
      <c r="B78" s="1">
        <v>84.19</v>
      </c>
    </row>
    <row r="79" spans="1:2" x14ac:dyDescent="0.25">
      <c r="A79" s="2">
        <v>41448</v>
      </c>
      <c r="B79" s="1">
        <v>68.11</v>
      </c>
    </row>
    <row r="80" spans="1:2" x14ac:dyDescent="0.25">
      <c r="A80" s="2">
        <v>41455</v>
      </c>
      <c r="B80" s="1">
        <v>86.11</v>
      </c>
    </row>
    <row r="81" spans="1:2" x14ac:dyDescent="0.25">
      <c r="A81" s="2">
        <v>41462</v>
      </c>
      <c r="B81" s="1">
        <v>101.12</v>
      </c>
    </row>
    <row r="82" spans="1:2" x14ac:dyDescent="0.25">
      <c r="A82" s="2">
        <v>41469</v>
      </c>
      <c r="B82" s="1">
        <v>105.74</v>
      </c>
    </row>
    <row r="83" spans="1:2" x14ac:dyDescent="0.25">
      <c r="A83" s="2">
        <v>41476</v>
      </c>
      <c r="B83" s="1">
        <v>75.25</v>
      </c>
    </row>
    <row r="84" spans="1:2" x14ac:dyDescent="0.25">
      <c r="A84" s="2">
        <v>41483</v>
      </c>
      <c r="B84" s="1">
        <v>79.23</v>
      </c>
    </row>
    <row r="85" spans="1:2" x14ac:dyDescent="0.25">
      <c r="A85" s="2">
        <v>41490</v>
      </c>
      <c r="B85" s="1">
        <v>83.04</v>
      </c>
    </row>
    <row r="86" spans="1:2" x14ac:dyDescent="0.25">
      <c r="A86" s="2">
        <v>41497</v>
      </c>
      <c r="B86" s="1">
        <v>85.8</v>
      </c>
    </row>
    <row r="87" spans="1:2" x14ac:dyDescent="0.25">
      <c r="A87" s="2">
        <v>41504</v>
      </c>
      <c r="B87" s="1">
        <v>102.39</v>
      </c>
    </row>
    <row r="88" spans="1:2" x14ac:dyDescent="0.25">
      <c r="A88" s="2">
        <v>41511</v>
      </c>
      <c r="B88" s="1">
        <v>81.52</v>
      </c>
    </row>
    <row r="89" spans="1:2" x14ac:dyDescent="0.25">
      <c r="A89" s="2">
        <v>41518</v>
      </c>
      <c r="B89" s="1">
        <v>71.959999999999994</v>
      </c>
    </row>
    <row r="90" spans="1:2" x14ac:dyDescent="0.25">
      <c r="A90" s="2">
        <v>41525</v>
      </c>
      <c r="B90" s="1">
        <v>85.72</v>
      </c>
    </row>
    <row r="91" spans="1:2" x14ac:dyDescent="0.25">
      <c r="A91" s="2">
        <v>41532</v>
      </c>
      <c r="B91" s="1">
        <v>63.1</v>
      </c>
    </row>
    <row r="92" spans="1:2" x14ac:dyDescent="0.25">
      <c r="A92" s="2">
        <v>41539</v>
      </c>
      <c r="B92" s="1">
        <v>51.51</v>
      </c>
    </row>
    <row r="93" spans="1:2" x14ac:dyDescent="0.25">
      <c r="A93" s="2">
        <v>41546</v>
      </c>
      <c r="B93" s="1">
        <v>74.91</v>
      </c>
    </row>
    <row r="94" spans="1:2" x14ac:dyDescent="0.25">
      <c r="A94" s="2">
        <v>41553</v>
      </c>
      <c r="B94" s="1">
        <v>85.28</v>
      </c>
    </row>
    <row r="95" spans="1:2" x14ac:dyDescent="0.25">
      <c r="A95" s="2">
        <v>41560</v>
      </c>
      <c r="B95" s="1">
        <v>103.75</v>
      </c>
    </row>
    <row r="96" spans="1:2" x14ac:dyDescent="0.25">
      <c r="A96" s="2">
        <v>41567</v>
      </c>
      <c r="B96" s="1">
        <v>109.07</v>
      </c>
    </row>
    <row r="97" spans="1:2" x14ac:dyDescent="0.25">
      <c r="A97" s="2">
        <v>41574</v>
      </c>
      <c r="B97" s="1">
        <v>179.54</v>
      </c>
    </row>
    <row r="98" spans="1:2" x14ac:dyDescent="0.25">
      <c r="A98" s="2">
        <v>41581</v>
      </c>
      <c r="B98" s="1">
        <v>173.73</v>
      </c>
    </row>
    <row r="99" spans="1:2" x14ac:dyDescent="0.25">
      <c r="A99" s="2">
        <v>41588</v>
      </c>
      <c r="B99" s="1">
        <v>187.87</v>
      </c>
    </row>
    <row r="100" spans="1:2" x14ac:dyDescent="0.25">
      <c r="A100" s="2">
        <v>41595</v>
      </c>
      <c r="B100" s="1">
        <v>176.05</v>
      </c>
    </row>
    <row r="101" spans="1:2" x14ac:dyDescent="0.25">
      <c r="A101" s="2">
        <v>41602</v>
      </c>
      <c r="B101" s="1">
        <v>160.94</v>
      </c>
    </row>
    <row r="102" spans="1:2" x14ac:dyDescent="0.25">
      <c r="A102" s="2">
        <v>41609</v>
      </c>
      <c r="B102" s="1">
        <v>144.58000000000001</v>
      </c>
    </row>
    <row r="103" spans="1:2" x14ac:dyDescent="0.25">
      <c r="A103" s="2">
        <v>41616</v>
      </c>
      <c r="B103" s="1">
        <v>180.1</v>
      </c>
    </row>
    <row r="104" spans="1:2" x14ac:dyDescent="0.25">
      <c r="A104" s="2">
        <v>41623</v>
      </c>
      <c r="B104" s="1">
        <v>203.26</v>
      </c>
    </row>
    <row r="105" spans="1:2" x14ac:dyDescent="0.25">
      <c r="A105" s="2">
        <v>41630</v>
      </c>
      <c r="B105" s="1">
        <v>197.3</v>
      </c>
    </row>
    <row r="106" spans="1:2" x14ac:dyDescent="0.25">
      <c r="A106" s="2">
        <v>41637</v>
      </c>
      <c r="B106" s="1">
        <v>184.29</v>
      </c>
    </row>
    <row r="107" spans="1:2" x14ac:dyDescent="0.25">
      <c r="A107" s="2">
        <v>41644</v>
      </c>
      <c r="B107" s="1">
        <v>183.83</v>
      </c>
    </row>
    <row r="108" spans="1:2" x14ac:dyDescent="0.25">
      <c r="A108" s="2">
        <v>41651</v>
      </c>
      <c r="B108" s="1">
        <v>165.61</v>
      </c>
    </row>
    <row r="109" spans="1:2" x14ac:dyDescent="0.25">
      <c r="A109" s="2">
        <v>41658</v>
      </c>
      <c r="B109" s="1">
        <v>173.1</v>
      </c>
    </row>
    <row r="110" spans="1:2" x14ac:dyDescent="0.25">
      <c r="A110" s="2">
        <v>41665</v>
      </c>
      <c r="B110" s="1">
        <v>179.27</v>
      </c>
    </row>
    <row r="111" spans="1:2" x14ac:dyDescent="0.25">
      <c r="A111" s="2">
        <v>41672</v>
      </c>
      <c r="B111" s="1">
        <v>197.61</v>
      </c>
    </row>
    <row r="112" spans="1:2" x14ac:dyDescent="0.25">
      <c r="A112" s="2">
        <v>41679</v>
      </c>
      <c r="B112" s="1">
        <v>161.77000000000001</v>
      </c>
    </row>
    <row r="113" spans="1:2" x14ac:dyDescent="0.25">
      <c r="A113" s="2">
        <v>41686</v>
      </c>
      <c r="B113" s="1">
        <v>209.14</v>
      </c>
    </row>
    <row r="114" spans="1:2" x14ac:dyDescent="0.25">
      <c r="A114" s="2">
        <v>41693</v>
      </c>
      <c r="B114" s="1">
        <v>209.78</v>
      </c>
    </row>
    <row r="115" spans="1:2" x14ac:dyDescent="0.25">
      <c r="A115" s="2">
        <v>41700</v>
      </c>
      <c r="B115" s="1">
        <v>153.49</v>
      </c>
    </row>
    <row r="116" spans="1:2" x14ac:dyDescent="0.25">
      <c r="A116" s="2">
        <v>41707</v>
      </c>
      <c r="B116" s="1">
        <v>205.32</v>
      </c>
    </row>
    <row r="117" spans="1:2" x14ac:dyDescent="0.25">
      <c r="A117" s="2">
        <v>41714</v>
      </c>
      <c r="B117" s="1">
        <v>169.15</v>
      </c>
    </row>
    <row r="118" spans="1:2" x14ac:dyDescent="0.25">
      <c r="A118" s="2">
        <v>41721</v>
      </c>
      <c r="B118" s="1">
        <v>149.83000000000001</v>
      </c>
    </row>
    <row r="119" spans="1:2" x14ac:dyDescent="0.25">
      <c r="A119" s="2">
        <v>41728</v>
      </c>
      <c r="B119" s="1">
        <v>180.78</v>
      </c>
    </row>
    <row r="120" spans="1:2" x14ac:dyDescent="0.25">
      <c r="A120" s="2">
        <v>41735</v>
      </c>
      <c r="B120" s="1">
        <v>200.99</v>
      </c>
    </row>
    <row r="121" spans="1:2" x14ac:dyDescent="0.25">
      <c r="A121" s="2">
        <v>41742</v>
      </c>
      <c r="B121" s="1">
        <v>144.36000000000001</v>
      </c>
    </row>
    <row r="122" spans="1:2" x14ac:dyDescent="0.25">
      <c r="A122" s="2">
        <v>41749</v>
      </c>
      <c r="B122" s="1">
        <v>175.15</v>
      </c>
    </row>
    <row r="123" spans="1:2" x14ac:dyDescent="0.25">
      <c r="A123" s="2">
        <v>41756</v>
      </c>
      <c r="B123" s="1">
        <v>177.67</v>
      </c>
    </row>
    <row r="124" spans="1:2" x14ac:dyDescent="0.25">
      <c r="A124" s="2">
        <v>41763</v>
      </c>
      <c r="B124" s="1">
        <v>87.71</v>
      </c>
    </row>
    <row r="125" spans="1:2" x14ac:dyDescent="0.25">
      <c r="A125" s="2">
        <v>41770</v>
      </c>
      <c r="B125" s="1">
        <v>94.53</v>
      </c>
    </row>
    <row r="126" spans="1:2" x14ac:dyDescent="0.25">
      <c r="A126" s="2">
        <v>41777</v>
      </c>
      <c r="B126" s="1">
        <v>103.8</v>
      </c>
    </row>
    <row r="127" spans="1:2" x14ac:dyDescent="0.25">
      <c r="A127" s="2">
        <v>41784</v>
      </c>
      <c r="B127" s="1">
        <v>102.39</v>
      </c>
    </row>
    <row r="128" spans="1:2" x14ac:dyDescent="0.25">
      <c r="A128" s="2">
        <v>41791</v>
      </c>
      <c r="B128" s="1">
        <v>102.16</v>
      </c>
    </row>
    <row r="129" spans="1:2" x14ac:dyDescent="0.25">
      <c r="A129" s="2">
        <v>41798</v>
      </c>
      <c r="B129" s="1">
        <v>100.96</v>
      </c>
    </row>
    <row r="130" spans="1:2" x14ac:dyDescent="0.25">
      <c r="A130" s="2">
        <v>41805</v>
      </c>
      <c r="B130" s="1">
        <v>103.92</v>
      </c>
    </row>
    <row r="131" spans="1:2" x14ac:dyDescent="0.25">
      <c r="A131" s="2">
        <v>41812</v>
      </c>
      <c r="B131" s="1">
        <v>102.2</v>
      </c>
    </row>
    <row r="132" spans="1:2" x14ac:dyDescent="0.25">
      <c r="A132" s="2">
        <v>41819</v>
      </c>
      <c r="B132" s="1">
        <v>100.31</v>
      </c>
    </row>
    <row r="133" spans="1:2" x14ac:dyDescent="0.25">
      <c r="A133" s="2">
        <v>41826</v>
      </c>
      <c r="B133" s="1">
        <v>67.959999999999994</v>
      </c>
    </row>
    <row r="134" spans="1:2" x14ac:dyDescent="0.25">
      <c r="A134" s="2">
        <v>41833</v>
      </c>
      <c r="B134" s="1">
        <v>38.65</v>
      </c>
    </row>
    <row r="135" spans="1:2" x14ac:dyDescent="0.25">
      <c r="A135" s="2">
        <v>41840</v>
      </c>
      <c r="B135" s="1">
        <v>97.99</v>
      </c>
    </row>
    <row r="136" spans="1:2" x14ac:dyDescent="0.25">
      <c r="A136" s="2">
        <v>41847</v>
      </c>
      <c r="B136" s="1">
        <v>95.92</v>
      </c>
    </row>
    <row r="137" spans="1:2" x14ac:dyDescent="0.25">
      <c r="A137" s="2">
        <v>41854</v>
      </c>
      <c r="B137" s="1">
        <v>80.19</v>
      </c>
    </row>
    <row r="138" spans="1:2" x14ac:dyDescent="0.25">
      <c r="A138" s="2">
        <v>41861</v>
      </c>
      <c r="B138" s="1">
        <v>89.73</v>
      </c>
    </row>
    <row r="139" spans="1:2" x14ac:dyDescent="0.25">
      <c r="A139" s="2">
        <v>41868</v>
      </c>
      <c r="B139" s="1">
        <v>109.08</v>
      </c>
    </row>
    <row r="140" spans="1:2" x14ac:dyDescent="0.25">
      <c r="A140" s="2">
        <v>41875</v>
      </c>
      <c r="B140" s="1">
        <v>97.13</v>
      </c>
    </row>
    <row r="141" spans="1:2" x14ac:dyDescent="0.25">
      <c r="A141" s="2">
        <v>41882</v>
      </c>
      <c r="B141" s="1">
        <v>86.33</v>
      </c>
    </row>
    <row r="142" spans="1:2" x14ac:dyDescent="0.25">
      <c r="A142" s="2">
        <v>41889</v>
      </c>
      <c r="B142" s="1">
        <v>91.52</v>
      </c>
    </row>
    <row r="143" spans="1:2" x14ac:dyDescent="0.25">
      <c r="A143" s="2">
        <v>41896</v>
      </c>
      <c r="B143" s="1">
        <v>142.54</v>
      </c>
    </row>
    <row r="144" spans="1:2" x14ac:dyDescent="0.25">
      <c r="A144" s="2">
        <v>41903</v>
      </c>
      <c r="B144" s="1">
        <v>162.59</v>
      </c>
    </row>
    <row r="145" spans="1:2" x14ac:dyDescent="0.25">
      <c r="A145" s="2">
        <v>41910</v>
      </c>
      <c r="B145" s="1">
        <v>169.71</v>
      </c>
    </row>
    <row r="146" spans="1:2" x14ac:dyDescent="0.25">
      <c r="A146" s="2">
        <v>41917</v>
      </c>
      <c r="B146" s="1">
        <v>163.38999999999999</v>
      </c>
    </row>
    <row r="147" spans="1:2" x14ac:dyDescent="0.25">
      <c r="A147" s="2">
        <v>41924</v>
      </c>
      <c r="B147" s="1">
        <v>184.73</v>
      </c>
    </row>
    <row r="148" spans="1:2" x14ac:dyDescent="0.25">
      <c r="A148" s="2">
        <v>41931</v>
      </c>
      <c r="B148" s="1">
        <v>171.95</v>
      </c>
    </row>
    <row r="149" spans="1:2" x14ac:dyDescent="0.25">
      <c r="A149" s="2">
        <v>41938</v>
      </c>
      <c r="B149" s="1">
        <v>167.46</v>
      </c>
    </row>
    <row r="150" spans="1:2" x14ac:dyDescent="0.25">
      <c r="A150" s="2">
        <v>41945</v>
      </c>
      <c r="B150" s="1">
        <v>182.5</v>
      </c>
    </row>
    <row r="151" spans="1:2" x14ac:dyDescent="0.25">
      <c r="A151" s="2">
        <v>41952</v>
      </c>
      <c r="B151" s="1">
        <v>190.1</v>
      </c>
    </row>
    <row r="152" spans="1:2" x14ac:dyDescent="0.25">
      <c r="A152" s="2">
        <v>41959</v>
      </c>
      <c r="B152" s="1">
        <v>183.84</v>
      </c>
    </row>
    <row r="153" spans="1:2" x14ac:dyDescent="0.25">
      <c r="A153" s="2">
        <v>41966</v>
      </c>
      <c r="B153" s="1">
        <v>224.11</v>
      </c>
    </row>
    <row r="154" spans="1:2" x14ac:dyDescent="0.25">
      <c r="A154" s="2">
        <v>41973</v>
      </c>
      <c r="B154" s="1">
        <v>182.87</v>
      </c>
    </row>
    <row r="155" spans="1:2" x14ac:dyDescent="0.25">
      <c r="A155" s="2">
        <v>41980</v>
      </c>
      <c r="B155" s="1">
        <v>205.55</v>
      </c>
    </row>
    <row r="156" spans="1:2" x14ac:dyDescent="0.25">
      <c r="A156" s="2">
        <v>41987</v>
      </c>
      <c r="B156" s="1">
        <v>118.61</v>
      </c>
    </row>
    <row r="157" spans="1:2" x14ac:dyDescent="0.25">
      <c r="A157" s="2">
        <v>41994</v>
      </c>
      <c r="B157" s="1">
        <v>163.63999999999999</v>
      </c>
    </row>
    <row r="158" spans="1:2" x14ac:dyDescent="0.25">
      <c r="A158" s="2">
        <v>42001</v>
      </c>
      <c r="B158" s="1">
        <v>139.43</v>
      </c>
    </row>
    <row r="159" spans="1:2" x14ac:dyDescent="0.25">
      <c r="A159" s="2">
        <v>42008</v>
      </c>
      <c r="B159" s="1">
        <v>125.62</v>
      </c>
    </row>
    <row r="160" spans="1:2" x14ac:dyDescent="0.25">
      <c r="A160" s="2">
        <v>42015</v>
      </c>
      <c r="B160" s="1">
        <v>144.13999999999999</v>
      </c>
    </row>
    <row r="161" spans="1:2" x14ac:dyDescent="0.25">
      <c r="A161" s="2">
        <v>42022</v>
      </c>
      <c r="B161" s="1">
        <v>133.85</v>
      </c>
    </row>
    <row r="162" spans="1:2" x14ac:dyDescent="0.25">
      <c r="A162" s="2">
        <v>42029</v>
      </c>
      <c r="B162" s="1">
        <v>123.43</v>
      </c>
    </row>
    <row r="163" spans="1:2" x14ac:dyDescent="0.25">
      <c r="A163" s="2">
        <v>42036</v>
      </c>
      <c r="B163" s="1">
        <v>144.27000000000001</v>
      </c>
    </row>
    <row r="164" spans="1:2" x14ac:dyDescent="0.25">
      <c r="A164" s="2">
        <v>42043</v>
      </c>
      <c r="B164" s="1">
        <v>126.39</v>
      </c>
    </row>
    <row r="165" spans="1:2" x14ac:dyDescent="0.25">
      <c r="A165" s="2">
        <v>42050</v>
      </c>
      <c r="B165" s="1">
        <v>133.07</v>
      </c>
    </row>
    <row r="166" spans="1:2" x14ac:dyDescent="0.25">
      <c r="A166" s="2">
        <v>42057</v>
      </c>
      <c r="B166" s="1">
        <v>138.25</v>
      </c>
    </row>
    <row r="167" spans="1:2" x14ac:dyDescent="0.25">
      <c r="A167" s="2">
        <v>42064</v>
      </c>
      <c r="B167" s="1">
        <v>203.26</v>
      </c>
    </row>
    <row r="168" spans="1:2" x14ac:dyDescent="0.25">
      <c r="A168" s="2">
        <v>42071</v>
      </c>
      <c r="B168" s="1">
        <v>133.47</v>
      </c>
    </row>
    <row r="169" spans="1:2" x14ac:dyDescent="0.25">
      <c r="A169" s="2">
        <v>42078</v>
      </c>
      <c r="B169" s="1">
        <v>125.21</v>
      </c>
    </row>
    <row r="170" spans="1:2" x14ac:dyDescent="0.25">
      <c r="A170" s="2">
        <v>42085</v>
      </c>
      <c r="B170" s="1">
        <v>123.16</v>
      </c>
    </row>
    <row r="171" spans="1:2" x14ac:dyDescent="0.25">
      <c r="A171" s="2">
        <v>42092</v>
      </c>
      <c r="B171" s="1">
        <v>117</v>
      </c>
    </row>
    <row r="172" spans="1:2" x14ac:dyDescent="0.25">
      <c r="A172" s="2">
        <v>42099</v>
      </c>
      <c r="B172" s="1">
        <v>163.03</v>
      </c>
    </row>
    <row r="173" spans="1:2" x14ac:dyDescent="0.25">
      <c r="A173" s="2">
        <v>42106</v>
      </c>
      <c r="B173" s="1">
        <v>98.84</v>
      </c>
    </row>
    <row r="174" spans="1:2" x14ac:dyDescent="0.25">
      <c r="A174" s="2">
        <v>42113</v>
      </c>
      <c r="B174" s="1">
        <v>148.99</v>
      </c>
    </row>
    <row r="175" spans="1:2" x14ac:dyDescent="0.25">
      <c r="A175" s="2">
        <v>42120</v>
      </c>
      <c r="B175" s="1">
        <v>128.78</v>
      </c>
    </row>
    <row r="176" spans="1:2" x14ac:dyDescent="0.25">
      <c r="A176" s="2">
        <v>42127</v>
      </c>
      <c r="B176" s="1">
        <v>98.29</v>
      </c>
    </row>
    <row r="177" spans="1:2" x14ac:dyDescent="0.25">
      <c r="A177" s="2">
        <v>42134</v>
      </c>
      <c r="B177" s="1">
        <v>97.5</v>
      </c>
    </row>
    <row r="178" spans="1:2" x14ac:dyDescent="0.25">
      <c r="A178" s="2">
        <v>42141</v>
      </c>
      <c r="B178" s="1">
        <v>77.33</v>
      </c>
    </row>
    <row r="179" spans="1:2" x14ac:dyDescent="0.25">
      <c r="A179" s="2">
        <v>42148</v>
      </c>
      <c r="B179" s="1">
        <v>74.61</v>
      </c>
    </row>
    <row r="180" spans="1:2" x14ac:dyDescent="0.25">
      <c r="A180" s="2">
        <v>42155</v>
      </c>
      <c r="B180" s="1">
        <v>84.81</v>
      </c>
    </row>
    <row r="181" spans="1:2" x14ac:dyDescent="0.25">
      <c r="A181" s="2">
        <v>42162</v>
      </c>
      <c r="B181" s="1">
        <v>59.05</v>
      </c>
    </row>
    <row r="182" spans="1:2" x14ac:dyDescent="0.25">
      <c r="A182" s="2">
        <v>42169</v>
      </c>
      <c r="B182" s="1">
        <v>67.040000000000006</v>
      </c>
    </row>
    <row r="183" spans="1:2" x14ac:dyDescent="0.25">
      <c r="A183" s="2">
        <v>42176</v>
      </c>
      <c r="B183" s="1">
        <v>67.25</v>
      </c>
    </row>
    <row r="184" spans="1:2" x14ac:dyDescent="0.25">
      <c r="A184" s="2">
        <v>42183</v>
      </c>
      <c r="B184" s="1">
        <v>61.4</v>
      </c>
    </row>
    <row r="185" spans="1:2" x14ac:dyDescent="0.25">
      <c r="A185" s="2">
        <v>42190</v>
      </c>
      <c r="B185" s="1">
        <v>64.94</v>
      </c>
    </row>
    <row r="186" spans="1:2" x14ac:dyDescent="0.25">
      <c r="A186" s="2">
        <v>42197</v>
      </c>
      <c r="B186" s="1">
        <v>64.12</v>
      </c>
    </row>
    <row r="187" spans="1:2" x14ac:dyDescent="0.25">
      <c r="A187" s="2">
        <v>42204</v>
      </c>
      <c r="B187" s="1">
        <v>67.7</v>
      </c>
    </row>
    <row r="188" spans="1:2" x14ac:dyDescent="0.25">
      <c r="A188" s="2">
        <v>42211</v>
      </c>
      <c r="B188" s="1">
        <v>66.58</v>
      </c>
    </row>
    <row r="189" spans="1:2" x14ac:dyDescent="0.25">
      <c r="A189" s="2">
        <v>42218</v>
      </c>
      <c r="B189" s="1">
        <v>66.31</v>
      </c>
    </row>
    <row r="190" spans="1:2" x14ac:dyDescent="0.25">
      <c r="A190" s="2">
        <v>42225</v>
      </c>
      <c r="B190" s="1">
        <v>67.69</v>
      </c>
    </row>
    <row r="191" spans="1:2" x14ac:dyDescent="0.25">
      <c r="A191" s="2">
        <v>42232</v>
      </c>
      <c r="B191" s="1">
        <v>61.47</v>
      </c>
    </row>
    <row r="192" spans="1:2" x14ac:dyDescent="0.25">
      <c r="A192" s="2">
        <v>42239</v>
      </c>
      <c r="B192" s="1">
        <v>68.19</v>
      </c>
    </row>
    <row r="193" spans="1:2" x14ac:dyDescent="0.25">
      <c r="A193" s="2">
        <v>42246</v>
      </c>
      <c r="B193" s="1">
        <v>65.099999999999994</v>
      </c>
    </row>
    <row r="194" spans="1:2" x14ac:dyDescent="0.25">
      <c r="A194" s="2">
        <v>42253</v>
      </c>
      <c r="B194" s="1">
        <v>65.040000000000006</v>
      </c>
    </row>
    <row r="195" spans="1:2" x14ac:dyDescent="0.25">
      <c r="A195" s="2">
        <v>42260</v>
      </c>
      <c r="B195" s="1">
        <v>62.91</v>
      </c>
    </row>
    <row r="196" spans="1:2" x14ac:dyDescent="0.25">
      <c r="A196" s="2">
        <v>42267</v>
      </c>
      <c r="B196" s="1">
        <v>65.12</v>
      </c>
    </row>
    <row r="197" spans="1:2" x14ac:dyDescent="0.25">
      <c r="A197" s="2">
        <v>42274</v>
      </c>
      <c r="B197" s="1">
        <v>92</v>
      </c>
    </row>
    <row r="198" spans="1:2" x14ac:dyDescent="0.25">
      <c r="A198" s="2">
        <v>42281</v>
      </c>
      <c r="B198" s="1">
        <v>97.11</v>
      </c>
    </row>
    <row r="199" spans="1:2" x14ac:dyDescent="0.25">
      <c r="A199" s="2">
        <v>42288</v>
      </c>
      <c r="B199" s="1">
        <v>101.46</v>
      </c>
    </row>
    <row r="200" spans="1:2" x14ac:dyDescent="0.25">
      <c r="A200" s="2">
        <v>42295</v>
      </c>
      <c r="B200" s="1">
        <v>125.28</v>
      </c>
    </row>
    <row r="201" spans="1:2" x14ac:dyDescent="0.25">
      <c r="A201" s="2">
        <v>42302</v>
      </c>
      <c r="B201" s="1">
        <v>143.38</v>
      </c>
    </row>
    <row r="202" spans="1:2" x14ac:dyDescent="0.25">
      <c r="A202" s="2">
        <v>42309</v>
      </c>
      <c r="B202" s="1">
        <v>84.04</v>
      </c>
    </row>
    <row r="203" spans="1:2" x14ac:dyDescent="0.25">
      <c r="A203" s="2">
        <v>42316</v>
      </c>
      <c r="B203" s="1">
        <v>183.72</v>
      </c>
    </row>
    <row r="204" spans="1:2" x14ac:dyDescent="0.25">
      <c r="A204" s="2">
        <v>42323</v>
      </c>
      <c r="B204" s="1">
        <v>144.94999999999999</v>
      </c>
    </row>
    <row r="205" spans="1:2" x14ac:dyDescent="0.25">
      <c r="A205" s="2">
        <v>42330</v>
      </c>
      <c r="B205" s="1">
        <v>177.52</v>
      </c>
    </row>
    <row r="206" spans="1:2" x14ac:dyDescent="0.25">
      <c r="A206" s="2">
        <v>42337</v>
      </c>
      <c r="B206" s="1">
        <v>168.94</v>
      </c>
    </row>
    <row r="207" spans="1:2" x14ac:dyDescent="0.25">
      <c r="A207" s="2">
        <v>42344</v>
      </c>
      <c r="B207" s="1">
        <v>145.16</v>
      </c>
    </row>
    <row r="208" spans="1:2" x14ac:dyDescent="0.25">
      <c r="A208" s="2">
        <v>42351</v>
      </c>
      <c r="B208" s="1">
        <v>173.12</v>
      </c>
    </row>
    <row r="209" spans="1:2" x14ac:dyDescent="0.25">
      <c r="A209" s="2">
        <v>42358</v>
      </c>
      <c r="B209" s="1">
        <v>213.98</v>
      </c>
    </row>
    <row r="210" spans="1:2" x14ac:dyDescent="0.25">
      <c r="A210" s="2">
        <v>42365</v>
      </c>
      <c r="B210" s="1">
        <v>195.58</v>
      </c>
    </row>
    <row r="211" spans="1:2" x14ac:dyDescent="0.25">
      <c r="A211" s="2">
        <v>42372</v>
      </c>
      <c r="B211" s="1">
        <v>238.5</v>
      </c>
    </row>
    <row r="212" spans="1:2" x14ac:dyDescent="0.25">
      <c r="A212" s="2">
        <v>42379</v>
      </c>
      <c r="B212" s="1">
        <v>198.98</v>
      </c>
    </row>
    <row r="213" spans="1:2" x14ac:dyDescent="0.25">
      <c r="A213" s="2">
        <v>42386</v>
      </c>
      <c r="B213" s="1">
        <v>134.66999999999999</v>
      </c>
    </row>
    <row r="214" spans="1:2" x14ac:dyDescent="0.25">
      <c r="A214" s="2">
        <v>42393</v>
      </c>
      <c r="B214" s="1">
        <v>255.2</v>
      </c>
    </row>
    <row r="215" spans="1:2" x14ac:dyDescent="0.25">
      <c r="A215" s="2">
        <v>42400</v>
      </c>
      <c r="B215" s="1">
        <v>168.59</v>
      </c>
    </row>
    <row r="216" spans="1:2" x14ac:dyDescent="0.25">
      <c r="A216" s="2">
        <v>42407</v>
      </c>
      <c r="B216" s="1">
        <v>105.18</v>
      </c>
    </row>
    <row r="217" spans="1:2" x14ac:dyDescent="0.25">
      <c r="A217" s="2">
        <v>42414</v>
      </c>
      <c r="B217" s="1">
        <v>130.66999999999999</v>
      </c>
    </row>
    <row r="218" spans="1:2" x14ac:dyDescent="0.25">
      <c r="A218" s="2">
        <v>42421</v>
      </c>
      <c r="B218" s="1">
        <v>214.7</v>
      </c>
    </row>
    <row r="219" spans="1:2" x14ac:dyDescent="0.25">
      <c r="A219" s="2">
        <v>42428</v>
      </c>
      <c r="B219" s="1">
        <v>187.69</v>
      </c>
    </row>
    <row r="220" spans="1:2" x14ac:dyDescent="0.25">
      <c r="A220" s="2">
        <v>42435</v>
      </c>
      <c r="B220" s="1">
        <v>124.49</v>
      </c>
    </row>
    <row r="221" spans="1:2" x14ac:dyDescent="0.25">
      <c r="A221" s="2">
        <v>42442</v>
      </c>
      <c r="B221" s="1">
        <v>148.15</v>
      </c>
    </row>
    <row r="222" spans="1:2" x14ac:dyDescent="0.25">
      <c r="A222" s="2">
        <v>42449</v>
      </c>
      <c r="B222" s="1">
        <v>201.19</v>
      </c>
    </row>
    <row r="223" spans="1:2" x14ac:dyDescent="0.25">
      <c r="A223" s="2">
        <v>42456</v>
      </c>
      <c r="B223" s="1">
        <v>136.02000000000001</v>
      </c>
    </row>
    <row r="224" spans="1:2" x14ac:dyDescent="0.25">
      <c r="A224" s="2">
        <v>42463</v>
      </c>
      <c r="B224" s="1">
        <v>84.2</v>
      </c>
    </row>
    <row r="225" spans="1:2" x14ac:dyDescent="0.25">
      <c r="A225" s="2">
        <v>42470</v>
      </c>
      <c r="B225" s="1">
        <v>101.41</v>
      </c>
    </row>
    <row r="226" spans="1:2" x14ac:dyDescent="0.25">
      <c r="A226" s="2">
        <v>42477</v>
      </c>
      <c r="B226" s="1">
        <v>115.88</v>
      </c>
    </row>
    <row r="227" spans="1:2" x14ac:dyDescent="0.25">
      <c r="A227" s="2">
        <v>42484</v>
      </c>
      <c r="B227" s="1">
        <v>81.52</v>
      </c>
    </row>
    <row r="228" spans="1:2" x14ac:dyDescent="0.25">
      <c r="A228" s="2">
        <v>42491</v>
      </c>
      <c r="B228" s="1">
        <v>94.42</v>
      </c>
    </row>
    <row r="229" spans="1:2" x14ac:dyDescent="0.25">
      <c r="A229" s="2">
        <v>42498</v>
      </c>
      <c r="B229" s="1">
        <v>104.28</v>
      </c>
    </row>
    <row r="230" spans="1:2" x14ac:dyDescent="0.25">
      <c r="A230" s="2">
        <v>42505</v>
      </c>
      <c r="B230" s="1">
        <v>152.94</v>
      </c>
    </row>
    <row r="231" spans="1:2" x14ac:dyDescent="0.25">
      <c r="A231" s="2">
        <v>42512</v>
      </c>
      <c r="B231" s="1">
        <v>131.75</v>
      </c>
    </row>
    <row r="232" spans="1:2" x14ac:dyDescent="0.25">
      <c r="A232" s="2">
        <v>42519</v>
      </c>
      <c r="B232" s="1">
        <v>61.87</v>
      </c>
    </row>
    <row r="233" spans="1:2" x14ac:dyDescent="0.25">
      <c r="A233" s="2">
        <v>42526</v>
      </c>
      <c r="B233" s="1">
        <v>35.89</v>
      </c>
    </row>
    <row r="234" spans="1:2" x14ac:dyDescent="0.25">
      <c r="A234" s="2">
        <v>42533</v>
      </c>
      <c r="B234" s="1">
        <v>34.65</v>
      </c>
    </row>
    <row r="235" spans="1:2" x14ac:dyDescent="0.25">
      <c r="A235" s="2">
        <v>42540</v>
      </c>
      <c r="B235" s="1">
        <v>35.33</v>
      </c>
    </row>
    <row r="236" spans="1:2" x14ac:dyDescent="0.25">
      <c r="A236" s="2">
        <v>42547</v>
      </c>
      <c r="B236" s="1">
        <v>344.61</v>
      </c>
    </row>
    <row r="237" spans="1:2" x14ac:dyDescent="0.25">
      <c r="A237" s="2">
        <v>42554</v>
      </c>
      <c r="B237" s="1">
        <v>320.14</v>
      </c>
    </row>
    <row r="238" spans="1:2" x14ac:dyDescent="0.25">
      <c r="A238" s="2">
        <v>42561</v>
      </c>
      <c r="B238" s="1">
        <v>29.56</v>
      </c>
    </row>
    <row r="239" spans="1:2" x14ac:dyDescent="0.25">
      <c r="A239" s="2">
        <v>42568</v>
      </c>
      <c r="B239" s="1">
        <v>20.41</v>
      </c>
    </row>
    <row r="240" spans="1:2" x14ac:dyDescent="0.25">
      <c r="A240" s="2">
        <v>42575</v>
      </c>
      <c r="B240" s="1">
        <v>67.47</v>
      </c>
    </row>
    <row r="241" spans="1:2" x14ac:dyDescent="0.25">
      <c r="A241" s="2">
        <v>42582</v>
      </c>
      <c r="B241" s="1">
        <v>190.4</v>
      </c>
    </row>
    <row r="242" spans="1:2" x14ac:dyDescent="0.25">
      <c r="A242" s="2">
        <v>42589</v>
      </c>
      <c r="B242" s="1">
        <v>62.92</v>
      </c>
    </row>
    <row r="243" spans="1:2" x14ac:dyDescent="0.25">
      <c r="A243" s="2">
        <v>42596</v>
      </c>
      <c r="B243" s="1">
        <v>65.430000000000007</v>
      </c>
    </row>
    <row r="244" spans="1:2" x14ac:dyDescent="0.25">
      <c r="A244" s="2">
        <v>42603</v>
      </c>
      <c r="B244" s="1">
        <v>62.88</v>
      </c>
    </row>
    <row r="245" spans="1:2" x14ac:dyDescent="0.25">
      <c r="A245" s="2">
        <v>42610</v>
      </c>
      <c r="B245" s="1">
        <v>76.31</v>
      </c>
    </row>
    <row r="246" spans="1:2" x14ac:dyDescent="0.25">
      <c r="A246" s="2">
        <v>42617</v>
      </c>
      <c r="B246" s="1">
        <v>92.79</v>
      </c>
    </row>
    <row r="247" spans="1:2" x14ac:dyDescent="0.25">
      <c r="A247" s="2">
        <v>42624</v>
      </c>
      <c r="B247" s="1">
        <v>83.76</v>
      </c>
    </row>
    <row r="248" spans="1:2" x14ac:dyDescent="0.25">
      <c r="A248" s="2">
        <v>42631</v>
      </c>
      <c r="B248" s="1">
        <v>44.61</v>
      </c>
    </row>
    <row r="249" spans="1:2" x14ac:dyDescent="0.25">
      <c r="A249" s="2">
        <v>42638</v>
      </c>
      <c r="B249" s="1">
        <v>70.17</v>
      </c>
    </row>
    <row r="250" spans="1:2" x14ac:dyDescent="0.25">
      <c r="A250" s="2">
        <v>42645</v>
      </c>
      <c r="B250" s="1">
        <v>71.88</v>
      </c>
    </row>
    <row r="251" spans="1:2" x14ac:dyDescent="0.25">
      <c r="A251" s="2">
        <v>42652</v>
      </c>
      <c r="B251" s="1">
        <v>150.06</v>
      </c>
    </row>
    <row r="252" spans="1:2" x14ac:dyDescent="0.25">
      <c r="A252" s="2">
        <v>42659</v>
      </c>
      <c r="B252" s="1">
        <v>179.72</v>
      </c>
    </row>
    <row r="253" spans="1:2" x14ac:dyDescent="0.25">
      <c r="A253" s="2">
        <v>42666</v>
      </c>
      <c r="B253" s="1">
        <v>251.53</v>
      </c>
    </row>
    <row r="254" spans="1:2" x14ac:dyDescent="0.25">
      <c r="A254" s="2">
        <v>42673</v>
      </c>
      <c r="B254" s="1">
        <v>379.92</v>
      </c>
    </row>
    <row r="255" spans="1:2" x14ac:dyDescent="0.25">
      <c r="A255" s="2">
        <v>42680</v>
      </c>
      <c r="B255" s="1">
        <v>232.6</v>
      </c>
    </row>
    <row r="256" spans="1:2" x14ac:dyDescent="0.25">
      <c r="A256" s="2">
        <v>42687</v>
      </c>
      <c r="B256" s="1">
        <v>269.45</v>
      </c>
    </row>
    <row r="257" spans="1:2" x14ac:dyDescent="0.25">
      <c r="A257" s="2">
        <v>42694</v>
      </c>
      <c r="B257" s="1">
        <v>218.1</v>
      </c>
    </row>
    <row r="258" spans="1:2" x14ac:dyDescent="0.25">
      <c r="A258" s="2">
        <v>42701</v>
      </c>
      <c r="B258" s="1">
        <v>269.66000000000003</v>
      </c>
    </row>
    <row r="259" spans="1:2" x14ac:dyDescent="0.25">
      <c r="A259" s="2">
        <v>42708</v>
      </c>
      <c r="B259" s="1">
        <v>204.57</v>
      </c>
    </row>
    <row r="260" spans="1:2" x14ac:dyDescent="0.25">
      <c r="A260" s="2">
        <v>42715</v>
      </c>
      <c r="B260" s="1">
        <v>208.47</v>
      </c>
    </row>
    <row r="261" spans="1:2" x14ac:dyDescent="0.25">
      <c r="A261" s="2">
        <v>42722</v>
      </c>
      <c r="B261" s="1">
        <v>226.07</v>
      </c>
    </row>
    <row r="262" spans="1:2" x14ac:dyDescent="0.25">
      <c r="A262" s="2">
        <v>42729</v>
      </c>
      <c r="B262" s="1">
        <v>303.19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2"/>
  <sheetViews>
    <sheetView workbookViewId="0">
      <selection activeCell="E15" sqref="E15"/>
    </sheetView>
  </sheetViews>
  <sheetFormatPr defaultRowHeight="15" x14ac:dyDescent="0.25"/>
  <cols>
    <col min="1" max="1" width="15.140625" style="1" customWidth="1"/>
    <col min="2" max="2" width="14.85546875" style="1" bestFit="1" customWidth="1"/>
    <col min="3" max="3" width="4" style="1" bestFit="1" customWidth="1"/>
    <col min="4" max="56" width="9.140625" style="17"/>
  </cols>
  <sheetData>
    <row r="1" spans="1:72" x14ac:dyDescent="0.25">
      <c r="A1" s="1" t="s">
        <v>0</v>
      </c>
      <c r="B1" s="1" t="s">
        <v>1</v>
      </c>
      <c r="C1" s="1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5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25">
      <c r="A2" s="2">
        <v>40909</v>
      </c>
      <c r="B2" s="1">
        <v>234.23</v>
      </c>
      <c r="C2" s="1">
        <v>1</v>
      </c>
      <c r="D2" s="17">
        <v>1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</row>
    <row r="3" spans="1:72" x14ac:dyDescent="0.25">
      <c r="A3" s="2">
        <v>40916</v>
      </c>
      <c r="B3" s="1">
        <v>190.54</v>
      </c>
      <c r="C3" s="1">
        <v>2</v>
      </c>
      <c r="D3" s="17">
        <v>0</v>
      </c>
      <c r="E3" s="17">
        <v>1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</row>
    <row r="4" spans="1:72" x14ac:dyDescent="0.25">
      <c r="A4" s="2">
        <v>40923</v>
      </c>
      <c r="B4" s="1">
        <v>235.91</v>
      </c>
      <c r="C4" s="1">
        <v>3</v>
      </c>
      <c r="D4" s="17">
        <v>0</v>
      </c>
      <c r="E4" s="17">
        <v>0</v>
      </c>
      <c r="F4" s="17">
        <v>1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</row>
    <row r="5" spans="1:72" x14ac:dyDescent="0.25">
      <c r="A5" s="2">
        <v>40930</v>
      </c>
      <c r="B5" s="1">
        <v>245.49</v>
      </c>
      <c r="C5" s="1">
        <v>4</v>
      </c>
      <c r="D5" s="17">
        <v>0</v>
      </c>
      <c r="E5" s="17">
        <v>0</v>
      </c>
      <c r="F5" s="17">
        <v>0</v>
      </c>
      <c r="G5" s="17">
        <v>1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</row>
    <row r="6" spans="1:72" x14ac:dyDescent="0.25">
      <c r="A6" s="2">
        <v>40937</v>
      </c>
      <c r="B6" s="1">
        <v>262.64</v>
      </c>
      <c r="C6" s="1">
        <v>5</v>
      </c>
      <c r="D6" s="17">
        <v>0</v>
      </c>
      <c r="E6" s="17">
        <v>0</v>
      </c>
      <c r="F6" s="17">
        <v>0</v>
      </c>
      <c r="G6" s="17">
        <v>0</v>
      </c>
      <c r="H6" s="17">
        <v>1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</row>
    <row r="7" spans="1:72" x14ac:dyDescent="0.25">
      <c r="A7" s="2">
        <v>40944</v>
      </c>
      <c r="B7" s="1">
        <v>265.57</v>
      </c>
      <c r="C7" s="1">
        <v>6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</row>
    <row r="8" spans="1:72" x14ac:dyDescent="0.25">
      <c r="A8" s="2">
        <v>40951</v>
      </c>
      <c r="B8" s="1">
        <v>255.32</v>
      </c>
      <c r="C8" s="1">
        <v>7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1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</row>
    <row r="9" spans="1:72" x14ac:dyDescent="0.25">
      <c r="A9" s="2">
        <v>40958</v>
      </c>
      <c r="B9" s="1">
        <v>207.95</v>
      </c>
      <c r="C9" s="1">
        <v>8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</row>
    <row r="10" spans="1:72" x14ac:dyDescent="0.25">
      <c r="A10" s="2">
        <v>40965</v>
      </c>
      <c r="B10" s="1">
        <v>231.67</v>
      </c>
      <c r="C10" s="1">
        <v>9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</row>
    <row r="11" spans="1:72" x14ac:dyDescent="0.25">
      <c r="A11" s="2">
        <v>40972</v>
      </c>
      <c r="B11" s="1">
        <v>229.34</v>
      </c>
      <c r="C11" s="1">
        <v>10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</row>
    <row r="12" spans="1:72" x14ac:dyDescent="0.25">
      <c r="A12" s="2">
        <v>40979</v>
      </c>
      <c r="B12" s="1">
        <v>205.63</v>
      </c>
      <c r="C12" s="1">
        <v>11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1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</row>
    <row r="13" spans="1:72" x14ac:dyDescent="0.25">
      <c r="A13" s="2">
        <v>40986</v>
      </c>
      <c r="B13" s="1">
        <v>793.1</v>
      </c>
      <c r="C13" s="1">
        <v>12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1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</row>
    <row r="14" spans="1:72" x14ac:dyDescent="0.25">
      <c r="A14" s="2">
        <v>40993</v>
      </c>
      <c r="B14" s="1">
        <v>249.75</v>
      </c>
      <c r="C14" s="1">
        <v>13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1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</row>
    <row r="15" spans="1:72" x14ac:dyDescent="0.25">
      <c r="A15" s="2">
        <v>41000</v>
      </c>
      <c r="B15" s="1">
        <v>183.7</v>
      </c>
      <c r="C15" s="1">
        <v>14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1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</row>
    <row r="16" spans="1:72" x14ac:dyDescent="0.25">
      <c r="A16" s="2">
        <v>41007</v>
      </c>
      <c r="B16" s="1">
        <v>154.55000000000001</v>
      </c>
      <c r="C16" s="1">
        <v>15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</row>
    <row r="17" spans="1:56" x14ac:dyDescent="0.25">
      <c r="A17" s="2">
        <v>41014</v>
      </c>
      <c r="B17" s="1">
        <v>188.7</v>
      </c>
      <c r="C17" s="1">
        <v>16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1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</row>
    <row r="18" spans="1:56" x14ac:dyDescent="0.25">
      <c r="A18" s="2">
        <v>41021</v>
      </c>
      <c r="B18" s="1">
        <v>176.96</v>
      </c>
      <c r="C18" s="1">
        <v>17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1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</row>
    <row r="19" spans="1:56" x14ac:dyDescent="0.25">
      <c r="A19" s="2">
        <v>41028</v>
      </c>
      <c r="B19" s="1">
        <v>222.3</v>
      </c>
      <c r="C19" s="1">
        <v>18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1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</row>
    <row r="20" spans="1:56" x14ac:dyDescent="0.25">
      <c r="A20" s="2">
        <v>41035</v>
      </c>
      <c r="B20" s="1">
        <v>97.3</v>
      </c>
      <c r="C20" s="1">
        <v>19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1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</row>
    <row r="21" spans="1:56" x14ac:dyDescent="0.25">
      <c r="A21" s="2">
        <v>41042</v>
      </c>
      <c r="B21" s="1">
        <v>105.49</v>
      </c>
      <c r="C21" s="1">
        <v>20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1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</row>
    <row r="22" spans="1:56" x14ac:dyDescent="0.25">
      <c r="A22" s="2">
        <v>41049</v>
      </c>
      <c r="B22" s="1">
        <v>120.33</v>
      </c>
      <c r="C22" s="1">
        <v>21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</row>
    <row r="23" spans="1:56" x14ac:dyDescent="0.25">
      <c r="A23" s="2">
        <v>41056</v>
      </c>
      <c r="B23" s="1">
        <v>234.23</v>
      </c>
      <c r="C23" s="1">
        <v>22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1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</row>
    <row r="24" spans="1:56" x14ac:dyDescent="0.25">
      <c r="A24" s="2">
        <v>41063</v>
      </c>
      <c r="B24" s="1">
        <v>82.56</v>
      </c>
      <c r="C24" s="1">
        <v>23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1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</row>
    <row r="25" spans="1:56" x14ac:dyDescent="0.25">
      <c r="A25" s="2">
        <v>41070</v>
      </c>
      <c r="B25" s="1">
        <v>73.62</v>
      </c>
      <c r="C25" s="1">
        <v>24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1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</row>
    <row r="26" spans="1:56" x14ac:dyDescent="0.25">
      <c r="A26" s="2">
        <v>41077</v>
      </c>
      <c r="B26" s="1">
        <v>70.239999999999995</v>
      </c>
      <c r="C26" s="1">
        <v>25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1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</row>
    <row r="27" spans="1:56" x14ac:dyDescent="0.25">
      <c r="A27" s="2">
        <v>41084</v>
      </c>
      <c r="B27" s="1">
        <v>63.41</v>
      </c>
      <c r="C27" s="1">
        <v>26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1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</row>
    <row r="28" spans="1:56" x14ac:dyDescent="0.25">
      <c r="A28" s="2">
        <v>41091</v>
      </c>
      <c r="B28" s="1">
        <v>189.48</v>
      </c>
      <c r="C28" s="1">
        <v>27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1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</row>
    <row r="29" spans="1:56" x14ac:dyDescent="0.25">
      <c r="A29" s="2">
        <v>41098</v>
      </c>
      <c r="B29" s="1">
        <v>49.48</v>
      </c>
      <c r="C29" s="1">
        <v>28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</row>
    <row r="30" spans="1:56" x14ac:dyDescent="0.25">
      <c r="A30" s="2">
        <v>41105</v>
      </c>
      <c r="B30" s="1">
        <v>57.71</v>
      </c>
      <c r="C30" s="1">
        <v>29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1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</row>
    <row r="31" spans="1:56" x14ac:dyDescent="0.25">
      <c r="A31" s="2">
        <v>41112</v>
      </c>
      <c r="B31" s="1">
        <v>51.83</v>
      </c>
      <c r="C31" s="1">
        <v>30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1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</row>
    <row r="32" spans="1:56" x14ac:dyDescent="0.25">
      <c r="A32" s="2">
        <v>41119</v>
      </c>
      <c r="B32" s="1">
        <v>140.87</v>
      </c>
      <c r="C32" s="1">
        <v>31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1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</row>
    <row r="33" spans="1:56" x14ac:dyDescent="0.25">
      <c r="A33" s="2">
        <v>41126</v>
      </c>
      <c r="B33" s="1">
        <v>74.28</v>
      </c>
      <c r="C33" s="1">
        <v>32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1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</row>
    <row r="34" spans="1:56" x14ac:dyDescent="0.25">
      <c r="A34" s="2">
        <v>41133</v>
      </c>
      <c r="B34" s="1">
        <v>89.61</v>
      </c>
      <c r="C34" s="1">
        <v>33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1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</row>
    <row r="35" spans="1:56" x14ac:dyDescent="0.25">
      <c r="A35" s="2">
        <v>41140</v>
      </c>
      <c r="B35" s="1">
        <v>37.880000000000003</v>
      </c>
      <c r="C35" s="1">
        <v>34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1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</row>
    <row r="36" spans="1:56" x14ac:dyDescent="0.25">
      <c r="A36" s="2">
        <v>41147</v>
      </c>
      <c r="B36" s="1">
        <v>156.52000000000001</v>
      </c>
      <c r="C36" s="1">
        <v>35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1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</row>
    <row r="37" spans="1:56" x14ac:dyDescent="0.25">
      <c r="A37" s="2">
        <v>41154</v>
      </c>
      <c r="B37" s="1">
        <v>55.81</v>
      </c>
      <c r="C37" s="1">
        <v>36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1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</row>
    <row r="38" spans="1:56" x14ac:dyDescent="0.25">
      <c r="A38" s="2">
        <v>41161</v>
      </c>
      <c r="B38" s="1">
        <v>70.650000000000006</v>
      </c>
      <c r="C38" s="1">
        <v>37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</row>
    <row r="39" spans="1:56" x14ac:dyDescent="0.25">
      <c r="A39" s="2">
        <v>41168</v>
      </c>
      <c r="B39" s="1">
        <v>138.28</v>
      </c>
      <c r="C39" s="1">
        <v>38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1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</row>
    <row r="40" spans="1:56" x14ac:dyDescent="0.25">
      <c r="A40" s="2">
        <v>41175</v>
      </c>
      <c r="B40" s="1">
        <v>122.63</v>
      </c>
      <c r="C40" s="1">
        <v>39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1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</row>
    <row r="41" spans="1:56" x14ac:dyDescent="0.25">
      <c r="A41" s="2">
        <v>41182</v>
      </c>
      <c r="B41" s="1">
        <v>179.64</v>
      </c>
      <c r="C41" s="1">
        <v>40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1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</row>
    <row r="42" spans="1:56" x14ac:dyDescent="0.25">
      <c r="A42" s="2">
        <v>41189</v>
      </c>
      <c r="B42" s="1">
        <v>134.51</v>
      </c>
      <c r="C42" s="1">
        <v>41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1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</row>
    <row r="43" spans="1:56" x14ac:dyDescent="0.25">
      <c r="A43" s="2">
        <v>41196</v>
      </c>
      <c r="B43" s="1">
        <v>141.63</v>
      </c>
      <c r="C43" s="1">
        <v>42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1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</row>
    <row r="44" spans="1:56" x14ac:dyDescent="0.25">
      <c r="A44" s="2">
        <v>41203</v>
      </c>
      <c r="B44" s="1">
        <v>155.55000000000001</v>
      </c>
      <c r="C44" s="1">
        <v>43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1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</row>
    <row r="45" spans="1:56" x14ac:dyDescent="0.25">
      <c r="A45" s="2">
        <v>41210</v>
      </c>
      <c r="B45" s="1">
        <v>166.08</v>
      </c>
      <c r="C45" s="1">
        <v>44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1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</row>
    <row r="46" spans="1:56" x14ac:dyDescent="0.25">
      <c r="A46" s="2">
        <v>41217</v>
      </c>
      <c r="B46" s="1">
        <v>160.13</v>
      </c>
      <c r="C46" s="1">
        <v>45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1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</row>
    <row r="47" spans="1:56" x14ac:dyDescent="0.25">
      <c r="A47" s="2">
        <v>41224</v>
      </c>
      <c r="B47" s="1">
        <v>321.22000000000003</v>
      </c>
      <c r="C47" s="1">
        <v>46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1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</row>
    <row r="48" spans="1:56" x14ac:dyDescent="0.25">
      <c r="A48" s="2">
        <v>41231</v>
      </c>
      <c r="B48" s="1">
        <v>199.4</v>
      </c>
      <c r="C48" s="1">
        <v>47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1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</row>
    <row r="49" spans="1:56" x14ac:dyDescent="0.25">
      <c r="A49" s="2">
        <v>41238</v>
      </c>
      <c r="B49" s="1">
        <v>229.54</v>
      </c>
      <c r="C49" s="1">
        <v>48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1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</row>
    <row r="50" spans="1:56" x14ac:dyDescent="0.25">
      <c r="A50" s="2">
        <v>41245</v>
      </c>
      <c r="B50" s="1">
        <v>224.82</v>
      </c>
      <c r="C50" s="1">
        <v>49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1</v>
      </c>
      <c r="BA50" s="17">
        <v>0</v>
      </c>
      <c r="BB50" s="17">
        <v>0</v>
      </c>
      <c r="BC50" s="17">
        <v>0</v>
      </c>
      <c r="BD50" s="17">
        <v>0</v>
      </c>
    </row>
    <row r="51" spans="1:56" x14ac:dyDescent="0.25">
      <c r="A51" s="2">
        <v>41252</v>
      </c>
      <c r="B51" s="1">
        <v>187.75</v>
      </c>
      <c r="C51" s="1">
        <v>50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1</v>
      </c>
      <c r="BB51" s="17">
        <v>0</v>
      </c>
      <c r="BC51" s="17">
        <v>0</v>
      </c>
      <c r="BD51" s="17">
        <v>0</v>
      </c>
    </row>
    <row r="52" spans="1:56" x14ac:dyDescent="0.25">
      <c r="A52" s="2">
        <v>41259</v>
      </c>
      <c r="B52" s="1">
        <v>225.06</v>
      </c>
      <c r="C52" s="1">
        <v>51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1</v>
      </c>
      <c r="BC52" s="17">
        <v>0</v>
      </c>
      <c r="BD52" s="17">
        <v>0</v>
      </c>
    </row>
    <row r="53" spans="1:56" x14ac:dyDescent="0.25">
      <c r="A53" s="2">
        <v>41266</v>
      </c>
      <c r="B53" s="1">
        <v>230.97</v>
      </c>
      <c r="C53" s="1">
        <v>52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1</v>
      </c>
      <c r="BD53" s="17">
        <v>0</v>
      </c>
    </row>
    <row r="54" spans="1:56" x14ac:dyDescent="0.25">
      <c r="A54" s="2">
        <v>41273</v>
      </c>
      <c r="B54" s="1">
        <v>248.87</v>
      </c>
      <c r="C54" s="1">
        <v>53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1</v>
      </c>
    </row>
    <row r="55" spans="1:56" x14ac:dyDescent="0.25">
      <c r="A55" s="2">
        <v>41280</v>
      </c>
      <c r="B55" s="1">
        <v>285.06</v>
      </c>
      <c r="C55" s="1">
        <v>1</v>
      </c>
      <c r="D55" s="17">
        <v>1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</row>
    <row r="56" spans="1:56" x14ac:dyDescent="0.25">
      <c r="A56" s="2">
        <v>41287</v>
      </c>
      <c r="B56" s="1">
        <v>285.79000000000002</v>
      </c>
      <c r="C56" s="1">
        <v>2</v>
      </c>
      <c r="D56" s="17">
        <v>0</v>
      </c>
      <c r="E56" s="17">
        <v>1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</row>
    <row r="57" spans="1:56" x14ac:dyDescent="0.25">
      <c r="A57" s="2">
        <v>41294</v>
      </c>
      <c r="B57" s="1">
        <v>230.51</v>
      </c>
      <c r="C57" s="1">
        <v>3</v>
      </c>
      <c r="D57" s="17">
        <v>0</v>
      </c>
      <c r="E57" s="17">
        <v>0</v>
      </c>
      <c r="F57" s="17">
        <v>1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</row>
    <row r="58" spans="1:56" x14ac:dyDescent="0.25">
      <c r="A58" s="2">
        <v>41301</v>
      </c>
      <c r="B58" s="1">
        <v>221.38</v>
      </c>
      <c r="C58" s="1">
        <v>4</v>
      </c>
      <c r="D58" s="17">
        <v>0</v>
      </c>
      <c r="E58" s="17">
        <v>0</v>
      </c>
      <c r="F58" s="17">
        <v>0</v>
      </c>
      <c r="G58" s="17">
        <v>1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</row>
    <row r="59" spans="1:56" x14ac:dyDescent="0.25">
      <c r="A59" s="2">
        <v>41308</v>
      </c>
      <c r="B59" s="1">
        <v>170.84</v>
      </c>
      <c r="C59" s="1">
        <v>5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</row>
    <row r="60" spans="1:56" x14ac:dyDescent="0.25">
      <c r="A60" s="2">
        <v>41315</v>
      </c>
      <c r="B60" s="1">
        <v>261.16000000000003</v>
      </c>
      <c r="C60" s="1">
        <v>6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</row>
    <row r="61" spans="1:56" x14ac:dyDescent="0.25">
      <c r="A61" s="2">
        <v>41322</v>
      </c>
      <c r="B61" s="1">
        <v>192.84</v>
      </c>
      <c r="C61" s="1">
        <v>7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1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</row>
    <row r="62" spans="1:56" x14ac:dyDescent="0.25">
      <c r="A62" s="2">
        <v>41329</v>
      </c>
      <c r="B62" s="1">
        <v>191.19</v>
      </c>
      <c r="C62" s="1">
        <v>8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</row>
    <row r="63" spans="1:56" x14ac:dyDescent="0.25">
      <c r="A63" s="2">
        <v>41336</v>
      </c>
      <c r="B63" s="1">
        <v>234.53</v>
      </c>
      <c r="C63" s="1">
        <v>9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</row>
    <row r="64" spans="1:56" x14ac:dyDescent="0.25">
      <c r="A64" s="2">
        <v>41343</v>
      </c>
      <c r="B64" s="1">
        <v>152.93</v>
      </c>
      <c r="C64" s="1">
        <v>10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</row>
    <row r="65" spans="1:56" x14ac:dyDescent="0.25">
      <c r="A65" s="2">
        <v>41350</v>
      </c>
      <c r="B65" s="1">
        <v>128.19</v>
      </c>
      <c r="C65" s="1">
        <v>11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1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</row>
    <row r="66" spans="1:56" x14ac:dyDescent="0.25">
      <c r="A66" s="2">
        <v>41357</v>
      </c>
      <c r="B66" s="1">
        <v>130.85</v>
      </c>
      <c r="C66" s="1">
        <v>12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1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</row>
    <row r="67" spans="1:56" x14ac:dyDescent="0.25">
      <c r="A67" s="2">
        <v>41364</v>
      </c>
      <c r="B67" s="1">
        <v>107.49</v>
      </c>
      <c r="C67" s="1">
        <v>13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1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</row>
    <row r="68" spans="1:56" x14ac:dyDescent="0.25">
      <c r="A68" s="2">
        <v>41371</v>
      </c>
      <c r="B68" s="1">
        <v>251.87</v>
      </c>
      <c r="C68" s="1">
        <v>14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1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</row>
    <row r="69" spans="1:56" x14ac:dyDescent="0.25">
      <c r="A69" s="2">
        <v>41378</v>
      </c>
      <c r="B69" s="1">
        <v>138.16999999999999</v>
      </c>
      <c r="C69" s="1">
        <v>15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1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</row>
    <row r="70" spans="1:56" x14ac:dyDescent="0.25">
      <c r="A70" s="2">
        <v>41385</v>
      </c>
      <c r="B70" s="1">
        <v>153.06</v>
      </c>
      <c r="C70" s="1">
        <v>16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1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</row>
    <row r="71" spans="1:56" x14ac:dyDescent="0.25">
      <c r="A71" s="2">
        <v>41392</v>
      </c>
      <c r="B71" s="1">
        <v>132.47999999999999</v>
      </c>
      <c r="C71" s="1">
        <v>17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1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</row>
    <row r="72" spans="1:56" x14ac:dyDescent="0.25">
      <c r="A72" s="2">
        <v>41399</v>
      </c>
      <c r="B72" s="1">
        <v>135.33000000000001</v>
      </c>
      <c r="C72" s="1">
        <v>18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1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</row>
    <row r="73" spans="1:56" x14ac:dyDescent="0.25">
      <c r="A73" s="2">
        <v>41406</v>
      </c>
      <c r="B73" s="1">
        <v>170.08</v>
      </c>
      <c r="C73" s="1">
        <v>19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1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</row>
    <row r="74" spans="1:56" x14ac:dyDescent="0.25">
      <c r="A74" s="2">
        <v>41413</v>
      </c>
      <c r="B74" s="1">
        <v>103.1</v>
      </c>
      <c r="C74" s="1">
        <v>20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1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</row>
    <row r="75" spans="1:56" x14ac:dyDescent="0.25">
      <c r="A75" s="2">
        <v>41420</v>
      </c>
      <c r="B75" s="1">
        <v>146.09</v>
      </c>
      <c r="C75" s="1">
        <v>21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1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</row>
    <row r="76" spans="1:56" x14ac:dyDescent="0.25">
      <c r="A76" s="2">
        <v>41427</v>
      </c>
      <c r="B76" s="1">
        <v>74.63</v>
      </c>
      <c r="C76" s="1">
        <v>22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1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</row>
    <row r="77" spans="1:56" x14ac:dyDescent="0.25">
      <c r="A77" s="2">
        <v>41434</v>
      </c>
      <c r="B77" s="1">
        <v>169.68</v>
      </c>
      <c r="C77" s="1">
        <v>23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1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</row>
    <row r="78" spans="1:56" x14ac:dyDescent="0.25">
      <c r="A78" s="2">
        <v>41441</v>
      </c>
      <c r="B78" s="1">
        <v>84.19</v>
      </c>
      <c r="C78" s="1">
        <v>24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1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</row>
    <row r="79" spans="1:56" x14ac:dyDescent="0.25">
      <c r="A79" s="2">
        <v>41448</v>
      </c>
      <c r="B79" s="1">
        <v>68.11</v>
      </c>
      <c r="C79" s="1">
        <v>25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1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</row>
    <row r="80" spans="1:56" x14ac:dyDescent="0.25">
      <c r="A80" s="2">
        <v>41455</v>
      </c>
      <c r="B80" s="1">
        <v>86.11</v>
      </c>
      <c r="C80" s="1">
        <v>26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</row>
    <row r="81" spans="1:56" x14ac:dyDescent="0.25">
      <c r="A81" s="2">
        <v>41462</v>
      </c>
      <c r="B81" s="1">
        <v>101.12</v>
      </c>
      <c r="C81" s="1">
        <v>27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1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</row>
    <row r="82" spans="1:56" x14ac:dyDescent="0.25">
      <c r="A82" s="2">
        <v>41469</v>
      </c>
      <c r="B82" s="1">
        <v>105.74</v>
      </c>
      <c r="C82" s="1">
        <v>28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1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</row>
    <row r="83" spans="1:56" x14ac:dyDescent="0.25">
      <c r="A83" s="2">
        <v>41476</v>
      </c>
      <c r="B83" s="1">
        <v>75.25</v>
      </c>
      <c r="C83" s="1">
        <v>29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1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</row>
    <row r="84" spans="1:56" x14ac:dyDescent="0.25">
      <c r="A84" s="2">
        <v>41483</v>
      </c>
      <c r="B84" s="1">
        <v>79.23</v>
      </c>
      <c r="C84" s="1">
        <v>30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1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</row>
    <row r="85" spans="1:56" x14ac:dyDescent="0.25">
      <c r="A85" s="2">
        <v>41490</v>
      </c>
      <c r="B85" s="1">
        <v>83.04</v>
      </c>
      <c r="C85" s="1">
        <v>31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1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</row>
    <row r="86" spans="1:56" x14ac:dyDescent="0.25">
      <c r="A86" s="2">
        <v>41497</v>
      </c>
      <c r="B86" s="1">
        <v>85.8</v>
      </c>
      <c r="C86" s="1">
        <v>32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1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</row>
    <row r="87" spans="1:56" x14ac:dyDescent="0.25">
      <c r="A87" s="2">
        <v>41504</v>
      </c>
      <c r="B87" s="1">
        <v>102.39</v>
      </c>
      <c r="C87" s="1">
        <v>33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1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</row>
    <row r="88" spans="1:56" x14ac:dyDescent="0.25">
      <c r="A88" s="2">
        <v>41511</v>
      </c>
      <c r="B88" s="1">
        <v>81.52</v>
      </c>
      <c r="C88" s="1">
        <v>34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1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</row>
    <row r="89" spans="1:56" x14ac:dyDescent="0.25">
      <c r="A89" s="2">
        <v>41518</v>
      </c>
      <c r="B89" s="1">
        <v>71.959999999999994</v>
      </c>
      <c r="C89" s="1">
        <v>35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1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</row>
    <row r="90" spans="1:56" x14ac:dyDescent="0.25">
      <c r="A90" s="2">
        <v>41525</v>
      </c>
      <c r="B90" s="1">
        <v>85.72</v>
      </c>
      <c r="C90" s="1">
        <v>36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1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</row>
    <row r="91" spans="1:56" x14ac:dyDescent="0.25">
      <c r="A91" s="2">
        <v>41532</v>
      </c>
      <c r="B91" s="1">
        <v>63.1</v>
      </c>
      <c r="C91" s="1">
        <v>37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1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</row>
    <row r="92" spans="1:56" x14ac:dyDescent="0.25">
      <c r="A92" s="2">
        <v>41539</v>
      </c>
      <c r="B92" s="1">
        <v>51.51</v>
      </c>
      <c r="C92" s="1">
        <v>38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1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</row>
    <row r="93" spans="1:56" x14ac:dyDescent="0.25">
      <c r="A93" s="2">
        <v>41546</v>
      </c>
      <c r="B93" s="1">
        <v>74.91</v>
      </c>
      <c r="C93" s="1">
        <v>39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1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</row>
    <row r="94" spans="1:56" x14ac:dyDescent="0.25">
      <c r="A94" s="2">
        <v>41553</v>
      </c>
      <c r="B94" s="1">
        <v>85.28</v>
      </c>
      <c r="C94" s="1">
        <v>40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1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</row>
    <row r="95" spans="1:56" x14ac:dyDescent="0.25">
      <c r="A95" s="2">
        <v>41560</v>
      </c>
      <c r="B95" s="1">
        <v>103.75</v>
      </c>
      <c r="C95" s="1">
        <v>41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1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</row>
    <row r="96" spans="1:56" x14ac:dyDescent="0.25">
      <c r="A96" s="2">
        <v>41567</v>
      </c>
      <c r="B96" s="1">
        <v>109.07</v>
      </c>
      <c r="C96" s="1">
        <v>42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</row>
    <row r="97" spans="1:56" x14ac:dyDescent="0.25">
      <c r="A97" s="2">
        <v>41574</v>
      </c>
      <c r="B97" s="1">
        <v>179.54</v>
      </c>
      <c r="C97" s="1">
        <v>43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1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</row>
    <row r="98" spans="1:56" x14ac:dyDescent="0.25">
      <c r="A98" s="2">
        <v>41581</v>
      </c>
      <c r="B98" s="1">
        <v>173.73</v>
      </c>
      <c r="C98" s="1">
        <v>44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</row>
    <row r="99" spans="1:56" x14ac:dyDescent="0.25">
      <c r="A99" s="2">
        <v>41588</v>
      </c>
      <c r="B99" s="1">
        <v>187.87</v>
      </c>
      <c r="C99" s="1">
        <v>45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1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</row>
    <row r="100" spans="1:56" x14ac:dyDescent="0.25">
      <c r="A100" s="2">
        <v>41595</v>
      </c>
      <c r="B100" s="1">
        <v>176.05</v>
      </c>
      <c r="C100" s="1">
        <v>46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1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</row>
    <row r="101" spans="1:56" x14ac:dyDescent="0.25">
      <c r="A101" s="2">
        <v>41602</v>
      </c>
      <c r="B101" s="1">
        <v>160.94</v>
      </c>
      <c r="C101" s="1">
        <v>47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1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</row>
    <row r="102" spans="1:56" x14ac:dyDescent="0.25">
      <c r="A102" s="2">
        <v>41609</v>
      </c>
      <c r="B102" s="1">
        <v>144.58000000000001</v>
      </c>
      <c r="C102" s="1">
        <v>48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1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</row>
    <row r="103" spans="1:56" x14ac:dyDescent="0.25">
      <c r="A103" s="2">
        <v>41616</v>
      </c>
      <c r="B103" s="1">
        <v>180.1</v>
      </c>
      <c r="C103" s="1">
        <v>49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1</v>
      </c>
      <c r="BA103" s="17">
        <v>0</v>
      </c>
      <c r="BB103" s="17">
        <v>0</v>
      </c>
      <c r="BC103" s="17">
        <v>0</v>
      </c>
      <c r="BD103" s="17">
        <v>0</v>
      </c>
    </row>
    <row r="104" spans="1:56" x14ac:dyDescent="0.25">
      <c r="A104" s="2">
        <v>41623</v>
      </c>
      <c r="B104" s="1">
        <v>203.26</v>
      </c>
      <c r="C104" s="1">
        <v>50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1</v>
      </c>
      <c r="BB104" s="17">
        <v>0</v>
      </c>
      <c r="BC104" s="17">
        <v>0</v>
      </c>
      <c r="BD104" s="17">
        <v>0</v>
      </c>
    </row>
    <row r="105" spans="1:56" x14ac:dyDescent="0.25">
      <c r="A105" s="2">
        <v>41630</v>
      </c>
      <c r="B105" s="1">
        <v>197.3</v>
      </c>
      <c r="C105" s="1">
        <v>51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1</v>
      </c>
      <c r="BC105" s="17">
        <v>0</v>
      </c>
      <c r="BD105" s="17">
        <v>0</v>
      </c>
    </row>
    <row r="106" spans="1:56" x14ac:dyDescent="0.25">
      <c r="A106" s="2">
        <v>41637</v>
      </c>
      <c r="B106" s="1">
        <v>184.29</v>
      </c>
      <c r="C106" s="1">
        <v>52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1</v>
      </c>
      <c r="BD106" s="17">
        <v>0</v>
      </c>
    </row>
    <row r="107" spans="1:56" x14ac:dyDescent="0.25">
      <c r="A107" s="2">
        <v>41644</v>
      </c>
      <c r="B107" s="1">
        <v>183.83</v>
      </c>
      <c r="C107" s="1">
        <v>1</v>
      </c>
      <c r="D107" s="17">
        <v>1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</row>
    <row r="108" spans="1:56" x14ac:dyDescent="0.25">
      <c r="A108" s="2">
        <v>41651</v>
      </c>
      <c r="B108" s="1">
        <v>165.61</v>
      </c>
      <c r="C108" s="1">
        <v>2</v>
      </c>
      <c r="D108" s="17">
        <v>0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</row>
    <row r="109" spans="1:56" x14ac:dyDescent="0.25">
      <c r="A109" s="2">
        <v>41658</v>
      </c>
      <c r="B109" s="1">
        <v>173.1</v>
      </c>
      <c r="C109" s="1">
        <v>3</v>
      </c>
      <c r="D109" s="17">
        <v>0</v>
      </c>
      <c r="E109" s="17">
        <v>0</v>
      </c>
      <c r="F109" s="17">
        <v>1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</row>
    <row r="110" spans="1:56" x14ac:dyDescent="0.25">
      <c r="A110" s="2">
        <v>41665</v>
      </c>
      <c r="B110" s="1">
        <v>179.27</v>
      </c>
      <c r="C110" s="1">
        <v>4</v>
      </c>
      <c r="D110" s="17">
        <v>0</v>
      </c>
      <c r="E110" s="17">
        <v>0</v>
      </c>
      <c r="F110" s="17">
        <v>0</v>
      </c>
      <c r="G110" s="17">
        <v>1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</row>
    <row r="111" spans="1:56" x14ac:dyDescent="0.25">
      <c r="A111" s="2">
        <v>41672</v>
      </c>
      <c r="B111" s="1">
        <v>197.61</v>
      </c>
      <c r="C111" s="1">
        <v>5</v>
      </c>
      <c r="D111" s="17">
        <v>0</v>
      </c>
      <c r="E111" s="17">
        <v>0</v>
      </c>
      <c r="F111" s="17">
        <v>0</v>
      </c>
      <c r="G111" s="17">
        <v>0</v>
      </c>
      <c r="H111" s="17">
        <v>1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</row>
    <row r="112" spans="1:56" x14ac:dyDescent="0.25">
      <c r="A112" s="2">
        <v>41679</v>
      </c>
      <c r="B112" s="1">
        <v>161.77000000000001</v>
      </c>
      <c r="C112" s="1">
        <v>6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1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</row>
    <row r="113" spans="1:56" x14ac:dyDescent="0.25">
      <c r="A113" s="2">
        <v>41686</v>
      </c>
      <c r="B113" s="1">
        <v>209.14</v>
      </c>
      <c r="C113" s="1">
        <v>7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1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</row>
    <row r="114" spans="1:56" x14ac:dyDescent="0.25">
      <c r="A114" s="2">
        <v>41693</v>
      </c>
      <c r="B114" s="1">
        <v>209.78</v>
      </c>
      <c r="C114" s="1">
        <v>8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</row>
    <row r="115" spans="1:56" x14ac:dyDescent="0.25">
      <c r="A115" s="2">
        <v>41700</v>
      </c>
      <c r="B115" s="1">
        <v>153.49</v>
      </c>
      <c r="C115" s="1">
        <v>9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1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</row>
    <row r="116" spans="1:56" x14ac:dyDescent="0.25">
      <c r="A116" s="2">
        <v>41707</v>
      </c>
      <c r="B116" s="1">
        <v>205.32</v>
      </c>
      <c r="C116" s="1">
        <v>10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1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</row>
    <row r="117" spans="1:56" x14ac:dyDescent="0.25">
      <c r="A117" s="2">
        <v>41714</v>
      </c>
      <c r="B117" s="1">
        <v>169.15</v>
      </c>
      <c r="C117" s="1">
        <v>11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1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</row>
    <row r="118" spans="1:56" x14ac:dyDescent="0.25">
      <c r="A118" s="2">
        <v>41721</v>
      </c>
      <c r="B118" s="1">
        <v>149.83000000000001</v>
      </c>
      <c r="C118" s="1">
        <v>12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1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</row>
    <row r="119" spans="1:56" x14ac:dyDescent="0.25">
      <c r="A119" s="2">
        <v>41728</v>
      </c>
      <c r="B119" s="1">
        <v>180.78</v>
      </c>
      <c r="C119" s="1">
        <v>13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1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</row>
    <row r="120" spans="1:56" x14ac:dyDescent="0.25">
      <c r="A120" s="2">
        <v>41735</v>
      </c>
      <c r="B120" s="1">
        <v>200.99</v>
      </c>
      <c r="C120" s="1">
        <v>14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</row>
    <row r="121" spans="1:56" x14ac:dyDescent="0.25">
      <c r="A121" s="2">
        <v>41742</v>
      </c>
      <c r="B121" s="1">
        <v>144.36000000000001</v>
      </c>
      <c r="C121" s="1">
        <v>15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1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</row>
    <row r="122" spans="1:56" x14ac:dyDescent="0.25">
      <c r="A122" s="2">
        <v>41749</v>
      </c>
      <c r="B122" s="1">
        <v>175.15</v>
      </c>
      <c r="C122" s="1">
        <v>16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1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</row>
    <row r="123" spans="1:56" x14ac:dyDescent="0.25">
      <c r="A123" s="2">
        <v>41756</v>
      </c>
      <c r="B123" s="1">
        <v>177.67</v>
      </c>
      <c r="C123" s="1">
        <v>17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1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</row>
    <row r="124" spans="1:56" x14ac:dyDescent="0.25">
      <c r="A124" s="2">
        <v>41763</v>
      </c>
      <c r="B124" s="1">
        <v>87.71</v>
      </c>
      <c r="C124" s="1">
        <v>18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1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</row>
    <row r="125" spans="1:56" x14ac:dyDescent="0.25">
      <c r="A125" s="2">
        <v>41770</v>
      </c>
      <c r="B125" s="1">
        <v>94.53</v>
      </c>
      <c r="C125" s="1">
        <v>19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1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</row>
    <row r="126" spans="1:56" x14ac:dyDescent="0.25">
      <c r="A126" s="2">
        <v>41777</v>
      </c>
      <c r="B126" s="1">
        <v>103.8</v>
      </c>
      <c r="C126" s="1">
        <v>20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1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</row>
    <row r="127" spans="1:56" x14ac:dyDescent="0.25">
      <c r="A127" s="2">
        <v>41784</v>
      </c>
      <c r="B127" s="1">
        <v>102.39</v>
      </c>
      <c r="C127" s="1">
        <v>21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</row>
    <row r="128" spans="1:56" x14ac:dyDescent="0.25">
      <c r="A128" s="2">
        <v>41791</v>
      </c>
      <c r="B128" s="1">
        <v>102.16</v>
      </c>
      <c r="C128" s="1">
        <v>22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1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</row>
    <row r="129" spans="1:56" x14ac:dyDescent="0.25">
      <c r="A129" s="2">
        <v>41798</v>
      </c>
      <c r="B129" s="1">
        <v>100.96</v>
      </c>
      <c r="C129" s="1">
        <v>23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1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</row>
    <row r="130" spans="1:56" x14ac:dyDescent="0.25">
      <c r="A130" s="2">
        <v>41805</v>
      </c>
      <c r="B130" s="1">
        <v>103.92</v>
      </c>
      <c r="C130" s="1">
        <v>24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1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</row>
    <row r="131" spans="1:56" x14ac:dyDescent="0.25">
      <c r="A131" s="2">
        <v>41812</v>
      </c>
      <c r="B131" s="1">
        <v>102.2</v>
      </c>
      <c r="C131" s="1">
        <v>25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1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</row>
    <row r="132" spans="1:56" x14ac:dyDescent="0.25">
      <c r="A132" s="2">
        <v>41819</v>
      </c>
      <c r="B132" s="1">
        <v>100.31</v>
      </c>
      <c r="C132" s="1">
        <v>26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1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</row>
    <row r="133" spans="1:56" x14ac:dyDescent="0.25">
      <c r="A133" s="2">
        <v>41826</v>
      </c>
      <c r="B133" s="1">
        <v>67.959999999999994</v>
      </c>
      <c r="C133" s="1">
        <v>27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1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</row>
    <row r="134" spans="1:56" x14ac:dyDescent="0.25">
      <c r="A134" s="2">
        <v>41833</v>
      </c>
      <c r="B134" s="1">
        <v>38.65</v>
      </c>
      <c r="C134" s="1">
        <v>28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1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</row>
    <row r="135" spans="1:56" x14ac:dyDescent="0.25">
      <c r="A135" s="2">
        <v>41840</v>
      </c>
      <c r="B135" s="1">
        <v>97.99</v>
      </c>
      <c r="C135" s="1">
        <v>29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1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</row>
    <row r="136" spans="1:56" x14ac:dyDescent="0.25">
      <c r="A136" s="2">
        <v>41847</v>
      </c>
      <c r="B136" s="1">
        <v>95.92</v>
      </c>
      <c r="C136" s="1">
        <v>30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1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</row>
    <row r="137" spans="1:56" x14ac:dyDescent="0.25">
      <c r="A137" s="2">
        <v>41854</v>
      </c>
      <c r="B137" s="1">
        <v>80.19</v>
      </c>
      <c r="C137" s="1">
        <v>31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1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</row>
    <row r="138" spans="1:56" x14ac:dyDescent="0.25">
      <c r="A138" s="2">
        <v>41861</v>
      </c>
      <c r="B138" s="1">
        <v>89.73</v>
      </c>
      <c r="C138" s="1">
        <v>32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1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</row>
    <row r="139" spans="1:56" x14ac:dyDescent="0.25">
      <c r="A139" s="2">
        <v>41868</v>
      </c>
      <c r="B139" s="1">
        <v>109.08</v>
      </c>
      <c r="C139" s="1">
        <v>33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1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</row>
    <row r="140" spans="1:56" x14ac:dyDescent="0.25">
      <c r="A140" s="2">
        <v>41875</v>
      </c>
      <c r="B140" s="1">
        <v>97.13</v>
      </c>
      <c r="C140" s="1">
        <v>34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1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</row>
    <row r="141" spans="1:56" x14ac:dyDescent="0.25">
      <c r="A141" s="2">
        <v>41882</v>
      </c>
      <c r="B141" s="1">
        <v>86.33</v>
      </c>
      <c r="C141" s="1">
        <v>35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1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</row>
    <row r="142" spans="1:56" x14ac:dyDescent="0.25">
      <c r="A142" s="2">
        <v>41889</v>
      </c>
      <c r="B142" s="1">
        <v>91.52</v>
      </c>
      <c r="C142" s="1">
        <v>36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1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</row>
    <row r="143" spans="1:56" x14ac:dyDescent="0.25">
      <c r="A143" s="2">
        <v>41896</v>
      </c>
      <c r="B143" s="1">
        <v>142.54</v>
      </c>
      <c r="C143" s="1">
        <v>37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1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</row>
    <row r="144" spans="1:56" x14ac:dyDescent="0.25">
      <c r="A144" s="2">
        <v>41903</v>
      </c>
      <c r="B144" s="1">
        <v>162.59</v>
      </c>
      <c r="C144" s="1">
        <v>38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1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</row>
    <row r="145" spans="1:56" x14ac:dyDescent="0.25">
      <c r="A145" s="2">
        <v>41910</v>
      </c>
      <c r="B145" s="1">
        <v>169.71</v>
      </c>
      <c r="C145" s="1">
        <v>39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1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</row>
    <row r="146" spans="1:56" x14ac:dyDescent="0.25">
      <c r="A146" s="2">
        <v>41917</v>
      </c>
      <c r="B146" s="1">
        <v>163.38999999999999</v>
      </c>
      <c r="C146" s="1">
        <v>40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1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</row>
    <row r="147" spans="1:56" x14ac:dyDescent="0.25">
      <c r="A147" s="2">
        <v>41924</v>
      </c>
      <c r="B147" s="1">
        <v>184.73</v>
      </c>
      <c r="C147" s="1">
        <v>41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1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</row>
    <row r="148" spans="1:56" x14ac:dyDescent="0.25">
      <c r="A148" s="2">
        <v>41931</v>
      </c>
      <c r="B148" s="1">
        <v>171.95</v>
      </c>
      <c r="C148" s="1">
        <v>42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1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</row>
    <row r="149" spans="1:56" x14ac:dyDescent="0.25">
      <c r="A149" s="2">
        <v>41938</v>
      </c>
      <c r="B149" s="1">
        <v>167.46</v>
      </c>
      <c r="C149" s="1">
        <v>43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1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</row>
    <row r="150" spans="1:56" x14ac:dyDescent="0.25">
      <c r="A150" s="2">
        <v>41945</v>
      </c>
      <c r="B150" s="1">
        <v>182.5</v>
      </c>
      <c r="C150" s="1">
        <v>44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1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</row>
    <row r="151" spans="1:56" x14ac:dyDescent="0.25">
      <c r="A151" s="2">
        <v>41952</v>
      </c>
      <c r="B151" s="1">
        <v>190.1</v>
      </c>
      <c r="C151" s="1">
        <v>45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1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</row>
    <row r="152" spans="1:56" x14ac:dyDescent="0.25">
      <c r="A152" s="2">
        <v>41959</v>
      </c>
      <c r="B152" s="1">
        <v>183.84</v>
      </c>
      <c r="C152" s="1">
        <v>46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1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</row>
    <row r="153" spans="1:56" x14ac:dyDescent="0.25">
      <c r="A153" s="2">
        <v>41966</v>
      </c>
      <c r="B153" s="1">
        <v>224.11</v>
      </c>
      <c r="C153" s="1">
        <v>47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1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</row>
    <row r="154" spans="1:56" x14ac:dyDescent="0.25">
      <c r="A154" s="2">
        <v>41973</v>
      </c>
      <c r="B154" s="1">
        <v>182.87</v>
      </c>
      <c r="C154" s="1">
        <v>48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1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</row>
    <row r="155" spans="1:56" x14ac:dyDescent="0.25">
      <c r="A155" s="2">
        <v>41980</v>
      </c>
      <c r="B155" s="1">
        <v>205.55</v>
      </c>
      <c r="C155" s="1">
        <v>49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1</v>
      </c>
      <c r="BA155" s="17">
        <v>0</v>
      </c>
      <c r="BB155" s="17">
        <v>0</v>
      </c>
      <c r="BC155" s="17">
        <v>0</v>
      </c>
      <c r="BD155" s="17">
        <v>0</v>
      </c>
    </row>
    <row r="156" spans="1:56" x14ac:dyDescent="0.25">
      <c r="A156" s="2">
        <v>41987</v>
      </c>
      <c r="B156" s="1">
        <v>118.61</v>
      </c>
      <c r="C156" s="1">
        <v>50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1</v>
      </c>
      <c r="BB156" s="17">
        <v>0</v>
      </c>
      <c r="BC156" s="17">
        <v>0</v>
      </c>
      <c r="BD156" s="17">
        <v>0</v>
      </c>
    </row>
    <row r="157" spans="1:56" x14ac:dyDescent="0.25">
      <c r="A157" s="2">
        <v>41994</v>
      </c>
      <c r="B157" s="1">
        <v>163.63999999999999</v>
      </c>
      <c r="C157" s="1">
        <v>51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1</v>
      </c>
      <c r="BC157" s="17">
        <v>0</v>
      </c>
      <c r="BD157" s="17">
        <v>0</v>
      </c>
    </row>
    <row r="158" spans="1:56" x14ac:dyDescent="0.25">
      <c r="A158" s="2">
        <v>42001</v>
      </c>
      <c r="B158" s="1">
        <v>139.43</v>
      </c>
      <c r="C158" s="1">
        <v>52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1</v>
      </c>
      <c r="BD158" s="17">
        <v>0</v>
      </c>
    </row>
    <row r="159" spans="1:56" x14ac:dyDescent="0.25">
      <c r="A159" s="2">
        <v>42008</v>
      </c>
      <c r="B159" s="1">
        <v>125.62</v>
      </c>
      <c r="C159" s="1">
        <v>1</v>
      </c>
      <c r="D159" s="17">
        <v>1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</row>
    <row r="160" spans="1:56" x14ac:dyDescent="0.25">
      <c r="A160" s="2">
        <v>42015</v>
      </c>
      <c r="B160" s="1">
        <v>144.13999999999999</v>
      </c>
      <c r="C160" s="1">
        <v>2</v>
      </c>
      <c r="D160" s="17">
        <v>0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</row>
    <row r="161" spans="1:56" x14ac:dyDescent="0.25">
      <c r="A161" s="2">
        <v>42022</v>
      </c>
      <c r="B161" s="1">
        <v>133.85</v>
      </c>
      <c r="C161" s="1">
        <v>3</v>
      </c>
      <c r="D161" s="17">
        <v>0</v>
      </c>
      <c r="E161" s="17">
        <v>0</v>
      </c>
      <c r="F161" s="17">
        <v>1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</row>
    <row r="162" spans="1:56" x14ac:dyDescent="0.25">
      <c r="A162" s="2">
        <v>42029</v>
      </c>
      <c r="B162" s="1">
        <v>123.43</v>
      </c>
      <c r="C162" s="1">
        <v>4</v>
      </c>
      <c r="D162" s="17">
        <v>0</v>
      </c>
      <c r="E162" s="17">
        <v>0</v>
      </c>
      <c r="F162" s="17">
        <v>0</v>
      </c>
      <c r="G162" s="17">
        <v>1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</row>
    <row r="163" spans="1:56" x14ac:dyDescent="0.25">
      <c r="A163" s="2">
        <v>42036</v>
      </c>
      <c r="B163" s="1">
        <v>144.27000000000001</v>
      </c>
      <c r="C163" s="1">
        <v>5</v>
      </c>
      <c r="D163" s="17">
        <v>0</v>
      </c>
      <c r="E163" s="17">
        <v>0</v>
      </c>
      <c r="F163" s="17">
        <v>0</v>
      </c>
      <c r="G163" s="17">
        <v>0</v>
      </c>
      <c r="H163" s="17">
        <v>1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</row>
    <row r="164" spans="1:56" x14ac:dyDescent="0.25">
      <c r="A164" s="2">
        <v>42043</v>
      </c>
      <c r="B164" s="1">
        <v>126.39</v>
      </c>
      <c r="C164" s="1">
        <v>6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1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</row>
    <row r="165" spans="1:56" x14ac:dyDescent="0.25">
      <c r="A165" s="2">
        <v>42050</v>
      </c>
      <c r="B165" s="1">
        <v>133.07</v>
      </c>
      <c r="C165" s="1">
        <v>7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1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</row>
    <row r="166" spans="1:56" x14ac:dyDescent="0.25">
      <c r="A166" s="2">
        <v>42057</v>
      </c>
      <c r="B166" s="1">
        <v>138.25</v>
      </c>
      <c r="C166" s="1">
        <v>8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1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</row>
    <row r="167" spans="1:56" x14ac:dyDescent="0.25">
      <c r="A167" s="2">
        <v>42064</v>
      </c>
      <c r="B167" s="1">
        <v>203.26</v>
      </c>
      <c r="C167" s="1">
        <v>9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1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</row>
    <row r="168" spans="1:56" x14ac:dyDescent="0.25">
      <c r="A168" s="2">
        <v>42071</v>
      </c>
      <c r="B168" s="1">
        <v>133.47</v>
      </c>
      <c r="C168" s="1">
        <v>10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1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</row>
    <row r="169" spans="1:56" x14ac:dyDescent="0.25">
      <c r="A169" s="2">
        <v>42078</v>
      </c>
      <c r="B169" s="1">
        <v>125.21</v>
      </c>
      <c r="C169" s="1">
        <v>11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1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</row>
    <row r="170" spans="1:56" x14ac:dyDescent="0.25">
      <c r="A170" s="2">
        <v>42085</v>
      </c>
      <c r="B170" s="1">
        <v>123.16</v>
      </c>
      <c r="C170" s="1">
        <v>12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1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</row>
    <row r="171" spans="1:56" x14ac:dyDescent="0.25">
      <c r="A171" s="2">
        <v>42092</v>
      </c>
      <c r="B171" s="1">
        <v>117</v>
      </c>
      <c r="C171" s="1">
        <v>13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1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</row>
    <row r="172" spans="1:56" x14ac:dyDescent="0.25">
      <c r="A172" s="2">
        <v>42099</v>
      </c>
      <c r="B172" s="1">
        <v>163.03</v>
      </c>
      <c r="C172" s="1">
        <v>14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1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</row>
    <row r="173" spans="1:56" x14ac:dyDescent="0.25">
      <c r="A173" s="2">
        <v>42106</v>
      </c>
      <c r="B173" s="1">
        <v>98.84</v>
      </c>
      <c r="C173" s="1">
        <v>15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1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</row>
    <row r="174" spans="1:56" x14ac:dyDescent="0.25">
      <c r="A174" s="2">
        <v>42113</v>
      </c>
      <c r="B174" s="1">
        <v>148.99</v>
      </c>
      <c r="C174" s="1">
        <v>16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1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</row>
    <row r="175" spans="1:56" x14ac:dyDescent="0.25">
      <c r="A175" s="2">
        <v>42120</v>
      </c>
      <c r="B175" s="1">
        <v>128.78</v>
      </c>
      <c r="C175" s="1">
        <v>17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1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</row>
    <row r="176" spans="1:56" x14ac:dyDescent="0.25">
      <c r="A176" s="2">
        <v>42127</v>
      </c>
      <c r="B176" s="1">
        <v>98.29</v>
      </c>
      <c r="C176" s="1">
        <v>18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1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</row>
    <row r="177" spans="1:56" x14ac:dyDescent="0.25">
      <c r="A177" s="2">
        <v>42134</v>
      </c>
      <c r="B177" s="1">
        <v>97.5</v>
      </c>
      <c r="C177" s="1">
        <v>19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1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</row>
    <row r="178" spans="1:56" x14ac:dyDescent="0.25">
      <c r="A178" s="2">
        <v>42141</v>
      </c>
      <c r="B178" s="1">
        <v>77.33</v>
      </c>
      <c r="C178" s="1">
        <v>20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1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</row>
    <row r="179" spans="1:56" x14ac:dyDescent="0.25">
      <c r="A179" s="2">
        <v>42148</v>
      </c>
      <c r="B179" s="1">
        <v>74.61</v>
      </c>
      <c r="C179" s="1">
        <v>21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1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</row>
    <row r="180" spans="1:56" x14ac:dyDescent="0.25">
      <c r="A180" s="2">
        <v>42155</v>
      </c>
      <c r="B180" s="1">
        <v>84.81</v>
      </c>
      <c r="C180" s="1">
        <v>22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1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</row>
    <row r="181" spans="1:56" x14ac:dyDescent="0.25">
      <c r="A181" s="2">
        <v>42162</v>
      </c>
      <c r="B181" s="1">
        <v>59.05</v>
      </c>
      <c r="C181" s="1">
        <v>23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1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</row>
    <row r="182" spans="1:56" x14ac:dyDescent="0.25">
      <c r="A182" s="2">
        <v>42169</v>
      </c>
      <c r="B182" s="1">
        <v>67.040000000000006</v>
      </c>
      <c r="C182" s="1">
        <v>24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1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</row>
    <row r="183" spans="1:56" x14ac:dyDescent="0.25">
      <c r="A183" s="2">
        <v>42176</v>
      </c>
      <c r="B183" s="1">
        <v>67.25</v>
      </c>
      <c r="C183" s="1">
        <v>25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1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</row>
    <row r="184" spans="1:56" x14ac:dyDescent="0.25">
      <c r="A184" s="2">
        <v>42183</v>
      </c>
      <c r="B184" s="1">
        <v>61.4</v>
      </c>
      <c r="C184" s="1">
        <v>26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1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</row>
    <row r="185" spans="1:56" x14ac:dyDescent="0.25">
      <c r="A185" s="2">
        <v>42190</v>
      </c>
      <c r="B185" s="1">
        <v>64.94</v>
      </c>
      <c r="C185" s="1">
        <v>27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1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</row>
    <row r="186" spans="1:56" x14ac:dyDescent="0.25">
      <c r="A186" s="2">
        <v>42197</v>
      </c>
      <c r="B186" s="1">
        <v>64.12</v>
      </c>
      <c r="C186" s="1">
        <v>28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1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</row>
    <row r="187" spans="1:56" x14ac:dyDescent="0.25">
      <c r="A187" s="2">
        <v>42204</v>
      </c>
      <c r="B187" s="1">
        <v>67.7</v>
      </c>
      <c r="C187" s="1">
        <v>29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1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</row>
    <row r="188" spans="1:56" x14ac:dyDescent="0.25">
      <c r="A188" s="2">
        <v>42211</v>
      </c>
      <c r="B188" s="1">
        <v>66.58</v>
      </c>
      <c r="C188" s="1">
        <v>30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1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</row>
    <row r="189" spans="1:56" x14ac:dyDescent="0.25">
      <c r="A189" s="2">
        <v>42218</v>
      </c>
      <c r="B189" s="1">
        <v>66.31</v>
      </c>
      <c r="C189" s="1">
        <v>31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1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</row>
    <row r="190" spans="1:56" x14ac:dyDescent="0.25">
      <c r="A190" s="2">
        <v>42225</v>
      </c>
      <c r="B190" s="1">
        <v>67.69</v>
      </c>
      <c r="C190" s="1">
        <v>32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1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</row>
    <row r="191" spans="1:56" x14ac:dyDescent="0.25">
      <c r="A191" s="2">
        <v>42232</v>
      </c>
      <c r="B191" s="1">
        <v>61.47</v>
      </c>
      <c r="C191" s="1">
        <v>33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1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</row>
    <row r="192" spans="1:56" x14ac:dyDescent="0.25">
      <c r="A192" s="2">
        <v>42239</v>
      </c>
      <c r="B192" s="1">
        <v>68.19</v>
      </c>
      <c r="C192" s="1">
        <v>34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1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</row>
    <row r="193" spans="1:56" x14ac:dyDescent="0.25">
      <c r="A193" s="2">
        <v>42246</v>
      </c>
      <c r="B193" s="1">
        <v>65.099999999999994</v>
      </c>
      <c r="C193" s="1">
        <v>35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1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</row>
    <row r="194" spans="1:56" x14ac:dyDescent="0.25">
      <c r="A194" s="2">
        <v>42253</v>
      </c>
      <c r="B194" s="1">
        <v>65.040000000000006</v>
      </c>
      <c r="C194" s="1">
        <v>36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1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</row>
    <row r="195" spans="1:56" x14ac:dyDescent="0.25">
      <c r="A195" s="2">
        <v>42260</v>
      </c>
      <c r="B195" s="1">
        <v>62.91</v>
      </c>
      <c r="C195" s="1">
        <v>37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1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</row>
    <row r="196" spans="1:56" x14ac:dyDescent="0.25">
      <c r="A196" s="2">
        <v>42267</v>
      </c>
      <c r="B196" s="1">
        <v>65.12</v>
      </c>
      <c r="C196" s="1">
        <v>38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1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</row>
    <row r="197" spans="1:56" x14ac:dyDescent="0.25">
      <c r="A197" s="2">
        <v>42274</v>
      </c>
      <c r="B197" s="1">
        <v>92</v>
      </c>
      <c r="C197" s="1">
        <v>39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1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</row>
    <row r="198" spans="1:56" x14ac:dyDescent="0.25">
      <c r="A198" s="2">
        <v>42281</v>
      </c>
      <c r="B198" s="1">
        <v>97.11</v>
      </c>
      <c r="C198" s="1">
        <v>40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1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</row>
    <row r="199" spans="1:56" x14ac:dyDescent="0.25">
      <c r="A199" s="2">
        <v>42288</v>
      </c>
      <c r="B199" s="1">
        <v>101.46</v>
      </c>
      <c r="C199" s="1">
        <v>41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1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</row>
    <row r="200" spans="1:56" x14ac:dyDescent="0.25">
      <c r="A200" s="2">
        <v>42295</v>
      </c>
      <c r="B200" s="1">
        <v>125.28</v>
      </c>
      <c r="C200" s="1">
        <v>42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1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</row>
    <row r="201" spans="1:56" x14ac:dyDescent="0.25">
      <c r="A201" s="2">
        <v>42302</v>
      </c>
      <c r="B201" s="1">
        <v>143.38</v>
      </c>
      <c r="C201" s="1">
        <v>43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1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</row>
    <row r="202" spans="1:56" x14ac:dyDescent="0.25">
      <c r="A202" s="2">
        <v>42309</v>
      </c>
      <c r="B202" s="1">
        <v>84.04</v>
      </c>
      <c r="C202" s="1">
        <v>44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1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</row>
    <row r="203" spans="1:56" x14ac:dyDescent="0.25">
      <c r="A203" s="2">
        <v>42316</v>
      </c>
      <c r="B203" s="1">
        <v>183.72</v>
      </c>
      <c r="C203" s="1">
        <v>45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1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</row>
    <row r="204" spans="1:56" x14ac:dyDescent="0.25">
      <c r="A204" s="2">
        <v>42323</v>
      </c>
      <c r="B204" s="1">
        <v>144.94999999999999</v>
      </c>
      <c r="C204" s="1">
        <v>46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1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</row>
    <row r="205" spans="1:56" x14ac:dyDescent="0.25">
      <c r="A205" s="2">
        <v>42330</v>
      </c>
      <c r="B205" s="1">
        <v>177.52</v>
      </c>
      <c r="C205" s="1">
        <v>47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1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</row>
    <row r="206" spans="1:56" x14ac:dyDescent="0.25">
      <c r="A206" s="2">
        <v>42337</v>
      </c>
      <c r="B206" s="1">
        <v>168.94</v>
      </c>
      <c r="C206" s="1">
        <v>48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1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</row>
    <row r="207" spans="1:56" x14ac:dyDescent="0.25">
      <c r="A207" s="2">
        <v>42344</v>
      </c>
      <c r="B207" s="1">
        <v>145.16</v>
      </c>
      <c r="C207" s="1">
        <v>49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1</v>
      </c>
      <c r="BA207" s="17">
        <v>0</v>
      </c>
      <c r="BB207" s="17">
        <v>0</v>
      </c>
      <c r="BC207" s="17">
        <v>0</v>
      </c>
      <c r="BD207" s="17">
        <v>0</v>
      </c>
    </row>
    <row r="208" spans="1:56" x14ac:dyDescent="0.25">
      <c r="A208" s="2">
        <v>42351</v>
      </c>
      <c r="B208" s="1">
        <v>173.12</v>
      </c>
      <c r="C208" s="1">
        <v>50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1</v>
      </c>
      <c r="BB208" s="17">
        <v>0</v>
      </c>
      <c r="BC208" s="17">
        <v>0</v>
      </c>
      <c r="BD208" s="17">
        <v>0</v>
      </c>
    </row>
    <row r="209" spans="1:56" x14ac:dyDescent="0.25">
      <c r="A209" s="2">
        <v>42358</v>
      </c>
      <c r="B209" s="1">
        <v>213.98</v>
      </c>
      <c r="C209" s="1">
        <v>51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1</v>
      </c>
      <c r="BC209" s="17">
        <v>0</v>
      </c>
      <c r="BD209" s="17">
        <v>0</v>
      </c>
    </row>
    <row r="210" spans="1:56" x14ac:dyDescent="0.25">
      <c r="A210" s="2">
        <v>42365</v>
      </c>
      <c r="B210" s="1">
        <v>195.58</v>
      </c>
      <c r="C210" s="1">
        <v>52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1</v>
      </c>
      <c r="BD210" s="17">
        <v>0</v>
      </c>
    </row>
    <row r="211" spans="1:56" x14ac:dyDescent="0.25">
      <c r="A211" s="2">
        <v>42372</v>
      </c>
      <c r="B211" s="1">
        <v>238.5</v>
      </c>
      <c r="C211" s="1">
        <v>1</v>
      </c>
      <c r="D211" s="17">
        <v>1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</row>
    <row r="212" spans="1:56" x14ac:dyDescent="0.25">
      <c r="A212" s="2">
        <v>42379</v>
      </c>
      <c r="B212" s="1">
        <v>198.98</v>
      </c>
      <c r="C212" s="1">
        <v>2</v>
      </c>
      <c r="D212" s="17">
        <v>0</v>
      </c>
      <c r="E212" s="17">
        <v>1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</row>
    <row r="213" spans="1:56" x14ac:dyDescent="0.25">
      <c r="A213" s="2">
        <v>42386</v>
      </c>
      <c r="B213" s="1">
        <v>134.66999999999999</v>
      </c>
      <c r="C213" s="1">
        <v>3</v>
      </c>
      <c r="D213" s="17">
        <v>0</v>
      </c>
      <c r="E213" s="17">
        <v>0</v>
      </c>
      <c r="F213" s="17">
        <v>1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</row>
    <row r="214" spans="1:56" x14ac:dyDescent="0.25">
      <c r="A214" s="2">
        <v>42393</v>
      </c>
      <c r="B214" s="1">
        <v>255.2</v>
      </c>
      <c r="C214" s="1">
        <v>4</v>
      </c>
      <c r="D214" s="17">
        <v>0</v>
      </c>
      <c r="E214" s="17">
        <v>0</v>
      </c>
      <c r="F214" s="17">
        <v>0</v>
      </c>
      <c r="G214" s="17">
        <v>1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</row>
    <row r="215" spans="1:56" x14ac:dyDescent="0.25">
      <c r="A215" s="2">
        <v>42400</v>
      </c>
      <c r="B215" s="1">
        <v>168.59</v>
      </c>
      <c r="C215" s="1">
        <v>5</v>
      </c>
      <c r="D215" s="17">
        <v>0</v>
      </c>
      <c r="E215" s="17">
        <v>0</v>
      </c>
      <c r="F215" s="17">
        <v>0</v>
      </c>
      <c r="G215" s="17">
        <v>0</v>
      </c>
      <c r="H215" s="17">
        <v>1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</row>
    <row r="216" spans="1:56" x14ac:dyDescent="0.25">
      <c r="A216" s="2">
        <v>42407</v>
      </c>
      <c r="B216" s="1">
        <v>105.18</v>
      </c>
      <c r="C216" s="1">
        <v>6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1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</row>
    <row r="217" spans="1:56" x14ac:dyDescent="0.25">
      <c r="A217" s="2">
        <v>42414</v>
      </c>
      <c r="B217" s="1">
        <v>130.66999999999999</v>
      </c>
      <c r="C217" s="1">
        <v>7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1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</row>
    <row r="218" spans="1:56" x14ac:dyDescent="0.25">
      <c r="A218" s="2">
        <v>42421</v>
      </c>
      <c r="B218" s="1">
        <v>214.7</v>
      </c>
      <c r="C218" s="1">
        <v>8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1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</row>
    <row r="219" spans="1:56" x14ac:dyDescent="0.25">
      <c r="A219" s="2">
        <v>42428</v>
      </c>
      <c r="B219" s="1">
        <v>187.69</v>
      </c>
      <c r="C219" s="1">
        <v>9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1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</row>
    <row r="220" spans="1:56" x14ac:dyDescent="0.25">
      <c r="A220" s="2">
        <v>42435</v>
      </c>
      <c r="B220" s="1">
        <v>124.49</v>
      </c>
      <c r="C220" s="1">
        <v>10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1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</row>
    <row r="221" spans="1:56" x14ac:dyDescent="0.25">
      <c r="A221" s="2">
        <v>42442</v>
      </c>
      <c r="B221" s="1">
        <v>148.15</v>
      </c>
      <c r="C221" s="1">
        <v>11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1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</row>
    <row r="222" spans="1:56" x14ac:dyDescent="0.25">
      <c r="A222" s="2">
        <v>42449</v>
      </c>
      <c r="B222" s="1">
        <v>201.19</v>
      </c>
      <c r="C222" s="1">
        <v>12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1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</row>
    <row r="223" spans="1:56" x14ac:dyDescent="0.25">
      <c r="A223" s="2">
        <v>42456</v>
      </c>
      <c r="B223" s="1">
        <v>136.02000000000001</v>
      </c>
      <c r="C223" s="1">
        <v>13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1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</row>
    <row r="224" spans="1:56" x14ac:dyDescent="0.25">
      <c r="A224" s="2">
        <v>42463</v>
      </c>
      <c r="B224" s="1">
        <v>84.2</v>
      </c>
      <c r="C224" s="1">
        <v>14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1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</row>
    <row r="225" spans="1:56" x14ac:dyDescent="0.25">
      <c r="A225" s="2">
        <v>42470</v>
      </c>
      <c r="B225" s="1">
        <v>101.41</v>
      </c>
      <c r="C225" s="1">
        <v>15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1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</row>
    <row r="226" spans="1:56" x14ac:dyDescent="0.25">
      <c r="A226" s="2">
        <v>42477</v>
      </c>
      <c r="B226" s="1">
        <v>115.88</v>
      </c>
      <c r="C226" s="1">
        <v>16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1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</row>
    <row r="227" spans="1:56" x14ac:dyDescent="0.25">
      <c r="A227" s="2">
        <v>42484</v>
      </c>
      <c r="B227" s="1">
        <v>81.52</v>
      </c>
      <c r="C227" s="1">
        <v>17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1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</row>
    <row r="228" spans="1:56" x14ac:dyDescent="0.25">
      <c r="A228" s="2">
        <v>42491</v>
      </c>
      <c r="B228" s="1">
        <v>94.42</v>
      </c>
      <c r="C228" s="1">
        <v>18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1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</row>
    <row r="229" spans="1:56" x14ac:dyDescent="0.25">
      <c r="A229" s="2">
        <v>42498</v>
      </c>
      <c r="B229" s="1">
        <v>104.28</v>
      </c>
      <c r="C229" s="1">
        <v>19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1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</row>
    <row r="230" spans="1:56" x14ac:dyDescent="0.25">
      <c r="A230" s="2">
        <v>42505</v>
      </c>
      <c r="B230" s="1">
        <v>152.94</v>
      </c>
      <c r="C230" s="1">
        <v>20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1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</row>
    <row r="231" spans="1:56" x14ac:dyDescent="0.25">
      <c r="A231" s="2">
        <v>42512</v>
      </c>
      <c r="B231" s="1">
        <v>131.75</v>
      </c>
      <c r="C231" s="1">
        <v>21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1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</row>
    <row r="232" spans="1:56" x14ac:dyDescent="0.25">
      <c r="A232" s="2">
        <v>42519</v>
      </c>
      <c r="B232" s="1">
        <v>61.87</v>
      </c>
      <c r="C232" s="1">
        <v>22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1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</row>
    <row r="233" spans="1:56" x14ac:dyDescent="0.25">
      <c r="A233" s="2">
        <v>42526</v>
      </c>
      <c r="B233" s="1">
        <v>35.89</v>
      </c>
      <c r="C233" s="1">
        <v>23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1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</row>
    <row r="234" spans="1:56" x14ac:dyDescent="0.25">
      <c r="A234" s="2">
        <v>42533</v>
      </c>
      <c r="B234" s="1">
        <v>34.65</v>
      </c>
      <c r="C234" s="1">
        <v>24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1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</row>
    <row r="235" spans="1:56" x14ac:dyDescent="0.25">
      <c r="A235" s="2">
        <v>42540</v>
      </c>
      <c r="B235" s="1">
        <v>35.33</v>
      </c>
      <c r="C235" s="1">
        <v>25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1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</row>
    <row r="236" spans="1:56" x14ac:dyDescent="0.25">
      <c r="A236" s="2">
        <v>42547</v>
      </c>
      <c r="B236" s="1">
        <v>344.61</v>
      </c>
      <c r="C236" s="1">
        <v>26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1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</row>
    <row r="237" spans="1:56" x14ac:dyDescent="0.25">
      <c r="A237" s="2">
        <v>42554</v>
      </c>
      <c r="B237" s="1">
        <v>320.14</v>
      </c>
      <c r="C237" s="1">
        <v>27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1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</row>
    <row r="238" spans="1:56" x14ac:dyDescent="0.25">
      <c r="A238" s="2">
        <v>42561</v>
      </c>
      <c r="B238" s="1">
        <v>29.56</v>
      </c>
      <c r="C238" s="1">
        <v>28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1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</row>
    <row r="239" spans="1:56" x14ac:dyDescent="0.25">
      <c r="A239" s="2">
        <v>42568</v>
      </c>
      <c r="B239" s="1">
        <v>20.41</v>
      </c>
      <c r="C239" s="1">
        <v>29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1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</row>
    <row r="240" spans="1:56" x14ac:dyDescent="0.25">
      <c r="A240" s="2">
        <v>42575</v>
      </c>
      <c r="B240" s="1">
        <v>67.47</v>
      </c>
      <c r="C240" s="1">
        <v>30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1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</row>
    <row r="241" spans="1:56" x14ac:dyDescent="0.25">
      <c r="A241" s="2">
        <v>42582</v>
      </c>
      <c r="B241" s="1">
        <v>190.4</v>
      </c>
      <c r="C241" s="1">
        <v>31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1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</row>
    <row r="242" spans="1:56" x14ac:dyDescent="0.25">
      <c r="A242" s="2">
        <v>42589</v>
      </c>
      <c r="B242" s="1">
        <v>62.92</v>
      </c>
      <c r="C242" s="1">
        <v>32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1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</row>
    <row r="243" spans="1:56" x14ac:dyDescent="0.25">
      <c r="A243" s="2">
        <v>42596</v>
      </c>
      <c r="B243" s="1">
        <v>65.430000000000007</v>
      </c>
      <c r="C243" s="1">
        <v>33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1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</row>
    <row r="244" spans="1:56" x14ac:dyDescent="0.25">
      <c r="A244" s="2">
        <v>42603</v>
      </c>
      <c r="B244" s="1">
        <v>62.88</v>
      </c>
      <c r="C244" s="1">
        <v>34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1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</row>
    <row r="245" spans="1:56" x14ac:dyDescent="0.25">
      <c r="A245" s="2">
        <v>42610</v>
      </c>
      <c r="B245" s="1">
        <v>76.31</v>
      </c>
      <c r="C245" s="1">
        <v>35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1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</row>
    <row r="246" spans="1:56" x14ac:dyDescent="0.25">
      <c r="A246" s="2">
        <v>42617</v>
      </c>
      <c r="B246" s="1">
        <v>92.79</v>
      </c>
      <c r="C246" s="1">
        <v>36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1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</row>
    <row r="247" spans="1:56" x14ac:dyDescent="0.25">
      <c r="A247" s="2">
        <v>42624</v>
      </c>
      <c r="B247" s="1">
        <v>83.76</v>
      </c>
      <c r="C247" s="1">
        <v>37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1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</row>
    <row r="248" spans="1:56" x14ac:dyDescent="0.25">
      <c r="A248" s="2">
        <v>42631</v>
      </c>
      <c r="B248" s="1">
        <v>44.61</v>
      </c>
      <c r="C248" s="1">
        <v>38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1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</row>
    <row r="249" spans="1:56" x14ac:dyDescent="0.25">
      <c r="A249" s="2">
        <v>42638</v>
      </c>
      <c r="B249" s="1">
        <v>70.17</v>
      </c>
      <c r="C249" s="1">
        <v>39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1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</row>
    <row r="250" spans="1:56" x14ac:dyDescent="0.25">
      <c r="A250" s="2">
        <v>42645</v>
      </c>
      <c r="B250" s="1">
        <v>71.88</v>
      </c>
      <c r="C250" s="1">
        <v>40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1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</row>
    <row r="251" spans="1:56" x14ac:dyDescent="0.25">
      <c r="A251" s="2">
        <v>42652</v>
      </c>
      <c r="B251" s="1">
        <v>150.06</v>
      </c>
      <c r="C251" s="1">
        <v>41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1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</row>
    <row r="252" spans="1:56" x14ac:dyDescent="0.25">
      <c r="A252" s="2">
        <v>42659</v>
      </c>
      <c r="B252" s="1">
        <v>179.72</v>
      </c>
      <c r="C252" s="1">
        <v>42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1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</row>
    <row r="253" spans="1:56" x14ac:dyDescent="0.25">
      <c r="A253" s="2">
        <v>42666</v>
      </c>
      <c r="B253" s="1">
        <v>251.53</v>
      </c>
      <c r="C253" s="1">
        <v>43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1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</row>
    <row r="254" spans="1:56" x14ac:dyDescent="0.25">
      <c r="A254" s="2">
        <v>42673</v>
      </c>
      <c r="B254" s="1">
        <v>379.92</v>
      </c>
      <c r="C254" s="1">
        <v>44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1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</row>
    <row r="255" spans="1:56" x14ac:dyDescent="0.25">
      <c r="A255" s="2">
        <v>42680</v>
      </c>
      <c r="B255" s="1">
        <v>232.6</v>
      </c>
      <c r="C255" s="1">
        <v>45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1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</row>
    <row r="256" spans="1:56" x14ac:dyDescent="0.25">
      <c r="A256" s="2">
        <v>42687</v>
      </c>
      <c r="B256" s="1">
        <v>269.45</v>
      </c>
      <c r="C256" s="1">
        <v>46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1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</row>
    <row r="257" spans="1:56" x14ac:dyDescent="0.25">
      <c r="A257" s="2">
        <v>42694</v>
      </c>
      <c r="B257" s="1">
        <v>218.1</v>
      </c>
      <c r="C257" s="1">
        <v>47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1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</row>
    <row r="258" spans="1:56" x14ac:dyDescent="0.25">
      <c r="A258" s="2">
        <v>42701</v>
      </c>
      <c r="B258" s="1">
        <v>269.66000000000003</v>
      </c>
      <c r="C258" s="1">
        <v>48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0</v>
      </c>
      <c r="AX258" s="17">
        <v>0</v>
      </c>
      <c r="AY258" s="17">
        <v>1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</row>
    <row r="259" spans="1:56" x14ac:dyDescent="0.25">
      <c r="A259" s="2">
        <v>42708</v>
      </c>
      <c r="B259" s="1">
        <v>204.57</v>
      </c>
      <c r="C259" s="1">
        <v>49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1</v>
      </c>
      <c r="BA259" s="17">
        <v>0</v>
      </c>
      <c r="BB259" s="17">
        <v>0</v>
      </c>
      <c r="BC259" s="17">
        <v>0</v>
      </c>
      <c r="BD259" s="17">
        <v>0</v>
      </c>
    </row>
    <row r="260" spans="1:56" x14ac:dyDescent="0.25">
      <c r="A260" s="2">
        <v>42715</v>
      </c>
      <c r="B260" s="1">
        <v>208.47</v>
      </c>
      <c r="C260" s="1">
        <v>50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1</v>
      </c>
      <c r="BB260" s="17">
        <v>0</v>
      </c>
      <c r="BC260" s="17">
        <v>0</v>
      </c>
      <c r="BD260" s="17">
        <v>0</v>
      </c>
    </row>
    <row r="261" spans="1:56" x14ac:dyDescent="0.25">
      <c r="A261" s="2">
        <v>42722</v>
      </c>
      <c r="B261" s="1">
        <v>226.07</v>
      </c>
      <c r="C261" s="1">
        <v>51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1</v>
      </c>
      <c r="BC261" s="17">
        <v>0</v>
      </c>
      <c r="BD261" s="17">
        <v>0</v>
      </c>
    </row>
    <row r="262" spans="1:56" x14ac:dyDescent="0.25">
      <c r="A262" s="2">
        <v>42729</v>
      </c>
      <c r="B262" s="1">
        <v>303.19</v>
      </c>
      <c r="C262" s="1">
        <v>52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1</v>
      </c>
      <c r="BD262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"/>
  <sheetViews>
    <sheetView workbookViewId="0">
      <selection activeCell="F3" sqref="F3"/>
    </sheetView>
  </sheetViews>
  <sheetFormatPr defaultRowHeight="15" x14ac:dyDescent="0.25"/>
  <cols>
    <col min="1" max="1" width="10.42578125" bestFit="1" customWidth="1"/>
  </cols>
  <sheetData>
    <row r="1" spans="1:70" x14ac:dyDescent="0.25">
      <c r="A1" s="1" t="s">
        <v>0</v>
      </c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29</v>
      </c>
      <c r="AC1" s="16" t="s">
        <v>30</v>
      </c>
      <c r="AD1" s="16" t="s">
        <v>31</v>
      </c>
      <c r="AE1" s="16" t="s">
        <v>32</v>
      </c>
      <c r="AF1" s="16" t="s">
        <v>33</v>
      </c>
      <c r="AG1" s="16" t="s">
        <v>34</v>
      </c>
      <c r="AH1" s="16" t="s">
        <v>35</v>
      </c>
      <c r="AI1" s="16" t="s">
        <v>36</v>
      </c>
      <c r="AJ1" s="16" t="s">
        <v>37</v>
      </c>
      <c r="AK1" s="16" t="s">
        <v>38</v>
      </c>
      <c r="AL1" s="16" t="s">
        <v>39</v>
      </c>
      <c r="AM1" s="16" t="s">
        <v>40</v>
      </c>
      <c r="AN1" s="16" t="s">
        <v>41</v>
      </c>
      <c r="AO1" s="16" t="s">
        <v>42</v>
      </c>
      <c r="AP1" s="16" t="s">
        <v>43</v>
      </c>
      <c r="AQ1" s="16" t="s">
        <v>44</v>
      </c>
      <c r="AR1" s="16" t="s">
        <v>45</v>
      </c>
      <c r="AS1" s="16" t="s">
        <v>46</v>
      </c>
      <c r="AT1" s="16" t="s">
        <v>47</v>
      </c>
      <c r="AU1" s="16" t="s">
        <v>48</v>
      </c>
      <c r="AV1" s="16" t="s">
        <v>49</v>
      </c>
      <c r="AW1" s="16" t="s">
        <v>50</v>
      </c>
      <c r="AX1" s="16" t="s">
        <v>51</v>
      </c>
      <c r="AY1" s="16" t="s">
        <v>52</v>
      </c>
      <c r="AZ1" s="16" t="s">
        <v>53</v>
      </c>
      <c r="BA1" s="16" t="s">
        <v>54</v>
      </c>
      <c r="BB1" s="16" t="s">
        <v>55</v>
      </c>
      <c r="BC1" s="15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x14ac:dyDescent="0.25">
      <c r="A2" s="2">
        <v>42370</v>
      </c>
      <c r="B2" s="17">
        <v>1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</row>
    <row r="3" spans="1:70" x14ac:dyDescent="0.25">
      <c r="A3" s="2">
        <v>42377</v>
      </c>
      <c r="B3" s="17">
        <v>0</v>
      </c>
      <c r="C3" s="17">
        <v>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</row>
    <row r="4" spans="1:70" x14ac:dyDescent="0.25">
      <c r="A4" s="2">
        <v>42384</v>
      </c>
      <c r="B4" s="17">
        <v>0</v>
      </c>
      <c r="C4" s="17">
        <v>0</v>
      </c>
      <c r="D4" s="17">
        <v>1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</row>
    <row r="5" spans="1:70" x14ac:dyDescent="0.25">
      <c r="A5" s="2">
        <v>42391</v>
      </c>
      <c r="B5" s="17">
        <v>0</v>
      </c>
      <c r="C5" s="17">
        <v>0</v>
      </c>
      <c r="D5" s="17">
        <v>0</v>
      </c>
      <c r="E5" s="17">
        <v>1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7"/>
  <sheetViews>
    <sheetView showGridLines="0" topLeftCell="A21" workbookViewId="0">
      <selection activeCell="J41" sqref="J41"/>
    </sheetView>
  </sheetViews>
  <sheetFormatPr defaultRowHeight="15" x14ac:dyDescent="0.25"/>
  <cols>
    <col min="10" max="10" width="8.28515625" customWidth="1"/>
  </cols>
  <sheetData>
    <row r="2" spans="1:14" ht="18.75" x14ac:dyDescent="0.3">
      <c r="B2" s="4" t="s">
        <v>240</v>
      </c>
      <c r="N2" t="s">
        <v>252</v>
      </c>
    </row>
    <row r="4" spans="1:14" ht="15.75" x14ac:dyDescent="0.25">
      <c r="B4" s="32" t="s">
        <v>58</v>
      </c>
      <c r="C4" s="33"/>
      <c r="D4" s="33"/>
      <c r="E4" s="34"/>
      <c r="J4" s="32" t="s">
        <v>59</v>
      </c>
      <c r="K4" s="33"/>
      <c r="L4" s="34"/>
    </row>
    <row r="5" spans="1:14" x14ac:dyDescent="0.25">
      <c r="B5" s="38" t="s">
        <v>93</v>
      </c>
      <c r="C5" s="31"/>
      <c r="D5" s="38" t="s">
        <v>243</v>
      </c>
      <c r="E5" s="31"/>
      <c r="J5" s="8" t="s">
        <v>241</v>
      </c>
      <c r="K5" s="8" t="s">
        <v>61</v>
      </c>
      <c r="L5" s="8" t="s">
        <v>62</v>
      </c>
    </row>
    <row r="6" spans="1:14" x14ac:dyDescent="0.25">
      <c r="J6" s="5">
        <v>5</v>
      </c>
      <c r="K6" s="5">
        <v>5</v>
      </c>
      <c r="L6" s="5">
        <v>10</v>
      </c>
    </row>
    <row r="8" spans="1:14" ht="18.75" x14ac:dyDescent="0.3">
      <c r="A8" s="12" t="s">
        <v>93</v>
      </c>
    </row>
    <row r="10" spans="1:14" ht="15.75" x14ac:dyDescent="0.25">
      <c r="B10" s="32" t="s">
        <v>63</v>
      </c>
      <c r="C10" s="33"/>
      <c r="D10" s="33"/>
      <c r="E10" s="33"/>
      <c r="F10" s="33"/>
      <c r="G10" s="34"/>
    </row>
    <row r="11" spans="1:14" x14ac:dyDescent="0.25">
      <c r="B11" s="26" t="s">
        <v>64</v>
      </c>
      <c r="C11" s="27"/>
      <c r="D11" s="28"/>
      <c r="E11" s="35" t="s">
        <v>65</v>
      </c>
      <c r="F11" s="36"/>
      <c r="G11" s="37"/>
    </row>
    <row r="12" spans="1:14" x14ac:dyDescent="0.25">
      <c r="B12" s="26" t="s">
        <v>66</v>
      </c>
      <c r="C12" s="27"/>
      <c r="D12" s="28"/>
      <c r="E12" s="35" t="s">
        <v>63</v>
      </c>
      <c r="F12" s="36"/>
      <c r="G12" s="37"/>
    </row>
    <row r="13" spans="1:14" x14ac:dyDescent="0.25">
      <c r="B13" s="26" t="s">
        <v>67</v>
      </c>
      <c r="C13" s="27"/>
      <c r="D13" s="28"/>
      <c r="E13" s="35" t="s">
        <v>68</v>
      </c>
      <c r="F13" s="36"/>
      <c r="G13" s="37"/>
    </row>
    <row r="14" spans="1:14" x14ac:dyDescent="0.25">
      <c r="B14" s="26" t="s">
        <v>189</v>
      </c>
      <c r="C14" s="27"/>
      <c r="D14" s="28"/>
      <c r="E14" s="35">
        <v>261</v>
      </c>
      <c r="F14" s="36"/>
      <c r="G14" s="37"/>
    </row>
    <row r="15" spans="1:14" x14ac:dyDescent="0.25">
      <c r="B15" s="26" t="s">
        <v>164</v>
      </c>
      <c r="C15" s="27"/>
      <c r="D15" s="28"/>
      <c r="E15" s="29" t="s">
        <v>1</v>
      </c>
      <c r="F15" s="30"/>
      <c r="G15" s="31"/>
    </row>
    <row r="17" spans="1:7" ht="15.75" x14ac:dyDescent="0.25">
      <c r="B17" s="32" t="s">
        <v>109</v>
      </c>
      <c r="C17" s="33"/>
      <c r="D17" s="33"/>
      <c r="E17" s="33"/>
      <c r="F17" s="33"/>
      <c r="G17" s="34"/>
    </row>
    <row r="18" spans="1:7" x14ac:dyDescent="0.25">
      <c r="B18" s="26" t="s">
        <v>242</v>
      </c>
      <c r="C18" s="27"/>
      <c r="D18" s="28"/>
      <c r="E18" s="35">
        <v>104</v>
      </c>
      <c r="F18" s="36"/>
      <c r="G18" s="37"/>
    </row>
    <row r="20" spans="1:7" ht="18.75" x14ac:dyDescent="0.3">
      <c r="A20" s="12" t="s">
        <v>243</v>
      </c>
    </row>
    <row r="22" spans="1:7" x14ac:dyDescent="0.25">
      <c r="B22" s="8" t="s">
        <v>244</v>
      </c>
      <c r="C22" s="8" t="s">
        <v>201</v>
      </c>
    </row>
    <row r="23" spans="1:7" x14ac:dyDescent="0.25">
      <c r="B23" s="7">
        <v>0</v>
      </c>
      <c r="C23" s="5">
        <v>1</v>
      </c>
    </row>
    <row r="24" spans="1:7" x14ac:dyDescent="0.25">
      <c r="B24" s="7">
        <v>1</v>
      </c>
      <c r="C24" s="5">
        <v>0.54271029235062296</v>
      </c>
    </row>
    <row r="25" spans="1:7" x14ac:dyDescent="0.25">
      <c r="B25" s="7">
        <v>2</v>
      </c>
      <c r="C25" s="5">
        <v>0.4375440972174976</v>
      </c>
    </row>
    <row r="26" spans="1:7" x14ac:dyDescent="0.25">
      <c r="B26" s="7">
        <v>3</v>
      </c>
      <c r="C26" s="5">
        <v>0.39435348053009556</v>
      </c>
    </row>
    <row r="27" spans="1:7" x14ac:dyDescent="0.25">
      <c r="B27" s="7">
        <v>4</v>
      </c>
      <c r="C27" s="5">
        <v>0.4186978594250243</v>
      </c>
    </row>
    <row r="28" spans="1:7" x14ac:dyDescent="0.25">
      <c r="B28" s="7">
        <v>5</v>
      </c>
      <c r="C28" s="5">
        <v>0.40860471976642215</v>
      </c>
    </row>
    <row r="29" spans="1:7" x14ac:dyDescent="0.25">
      <c r="B29" s="7">
        <v>6</v>
      </c>
      <c r="C29" s="5">
        <v>0.35664197161794431</v>
      </c>
    </row>
    <row r="30" spans="1:7" x14ac:dyDescent="0.25">
      <c r="B30" s="7">
        <v>7</v>
      </c>
      <c r="C30" s="5">
        <v>0.26297561740209413</v>
      </c>
    </row>
    <row r="31" spans="1:7" x14ac:dyDescent="0.25">
      <c r="B31" s="7">
        <v>8</v>
      </c>
      <c r="C31" s="5">
        <v>0.23539631573658465</v>
      </c>
    </row>
    <row r="32" spans="1:7" x14ac:dyDescent="0.25">
      <c r="B32" s="7">
        <v>9</v>
      </c>
      <c r="C32" s="5">
        <v>0.17985522239017354</v>
      </c>
    </row>
    <row r="33" spans="2:3" x14ac:dyDescent="0.25">
      <c r="B33" s="7">
        <v>10</v>
      </c>
      <c r="C33" s="5">
        <v>0.13253917694860062</v>
      </c>
    </row>
    <row r="34" spans="2:3" x14ac:dyDescent="0.25">
      <c r="B34" s="7">
        <v>11</v>
      </c>
      <c r="C34" s="5">
        <v>5.5879476029497298E-2</v>
      </c>
    </row>
    <row r="35" spans="2:3" x14ac:dyDescent="0.25">
      <c r="B35" s="7">
        <v>12</v>
      </c>
      <c r="C35" s="5">
        <v>-5.6062756077926837E-2</v>
      </c>
    </row>
    <row r="36" spans="2:3" x14ac:dyDescent="0.25">
      <c r="B36" s="7">
        <v>13</v>
      </c>
      <c r="C36" s="5">
        <v>-4.3614789556562859E-2</v>
      </c>
    </row>
    <row r="37" spans="2:3" x14ac:dyDescent="0.25">
      <c r="B37" s="7">
        <v>14</v>
      </c>
      <c r="C37" s="5">
        <v>-9.0478791838814521E-2</v>
      </c>
    </row>
    <row r="38" spans="2:3" x14ac:dyDescent="0.25">
      <c r="B38" s="7">
        <v>15</v>
      </c>
      <c r="C38" s="5">
        <v>-5.0724010972634605E-2</v>
      </c>
    </row>
    <row r="39" spans="2:3" x14ac:dyDescent="0.25">
      <c r="B39" s="7">
        <v>16</v>
      </c>
      <c r="C39" s="5">
        <v>-0.14499520885332348</v>
      </c>
    </row>
    <row r="40" spans="2:3" x14ac:dyDescent="0.25">
      <c r="B40" s="7">
        <v>17</v>
      </c>
      <c r="C40" s="5">
        <v>-0.12507192331563308</v>
      </c>
    </row>
    <row r="41" spans="2:3" x14ac:dyDescent="0.25">
      <c r="B41" s="7">
        <v>18</v>
      </c>
      <c r="C41" s="5">
        <v>-0.16829857877518664</v>
      </c>
    </row>
    <row r="42" spans="2:3" x14ac:dyDescent="0.25">
      <c r="B42" s="7">
        <v>19</v>
      </c>
      <c r="C42" s="5">
        <v>-0.17596664273029694</v>
      </c>
    </row>
    <row r="43" spans="2:3" x14ac:dyDescent="0.25">
      <c r="B43" s="7">
        <v>20</v>
      </c>
      <c r="C43" s="5">
        <v>-0.26533683416346909</v>
      </c>
    </row>
    <row r="44" spans="2:3" x14ac:dyDescent="0.25">
      <c r="B44" s="7">
        <v>21</v>
      </c>
      <c r="C44" s="5">
        <v>-0.2396053522713901</v>
      </c>
    </row>
    <row r="45" spans="2:3" x14ac:dyDescent="0.25">
      <c r="B45" s="7">
        <v>22</v>
      </c>
      <c r="C45" s="5">
        <v>-0.24707342487702758</v>
      </c>
    </row>
    <row r="46" spans="2:3" x14ac:dyDescent="0.25">
      <c r="B46" s="7">
        <v>23</v>
      </c>
      <c r="C46" s="5">
        <v>-0.24518266421722981</v>
      </c>
    </row>
    <row r="47" spans="2:3" x14ac:dyDescent="0.25">
      <c r="B47" s="7">
        <v>24</v>
      </c>
      <c r="C47" s="5">
        <v>-0.27554803927591492</v>
      </c>
    </row>
    <row r="48" spans="2:3" x14ac:dyDescent="0.25">
      <c r="B48" s="7">
        <v>25</v>
      </c>
      <c r="C48" s="5">
        <v>-0.25452106064799895</v>
      </c>
    </row>
    <row r="49" spans="2:3" x14ac:dyDescent="0.25">
      <c r="B49" s="7">
        <v>26</v>
      </c>
      <c r="C49" s="5">
        <v>-0.22591684157259517</v>
      </c>
    </row>
    <row r="50" spans="2:3" x14ac:dyDescent="0.25">
      <c r="B50" s="7">
        <v>27</v>
      </c>
      <c r="C50" s="5">
        <v>-0.26042820837470221</v>
      </c>
    </row>
    <row r="51" spans="2:3" x14ac:dyDescent="0.25">
      <c r="B51" s="7">
        <v>28</v>
      </c>
      <c r="C51" s="5">
        <v>-0.23070792995977685</v>
      </c>
    </row>
    <row r="52" spans="2:3" x14ac:dyDescent="0.25">
      <c r="B52" s="7">
        <v>29</v>
      </c>
      <c r="C52" s="5">
        <v>-0.24973899764532201</v>
      </c>
    </row>
    <row r="53" spans="2:3" x14ac:dyDescent="0.25">
      <c r="B53" s="7">
        <v>30</v>
      </c>
      <c r="C53" s="5">
        <v>-0.21193182194916746</v>
      </c>
    </row>
    <row r="54" spans="2:3" x14ac:dyDescent="0.25">
      <c r="B54" s="7">
        <v>31</v>
      </c>
      <c r="C54" s="5">
        <v>-0.1777741133247692</v>
      </c>
    </row>
    <row r="55" spans="2:3" x14ac:dyDescent="0.25">
      <c r="B55" s="7">
        <v>32</v>
      </c>
      <c r="C55" s="5">
        <v>-0.12536789419491187</v>
      </c>
    </row>
    <row r="56" spans="2:3" x14ac:dyDescent="0.25">
      <c r="B56" s="7">
        <v>33</v>
      </c>
      <c r="C56" s="5">
        <v>-0.12811772938908034</v>
      </c>
    </row>
    <row r="57" spans="2:3" x14ac:dyDescent="0.25">
      <c r="B57" s="7">
        <v>34</v>
      </c>
      <c r="C57" s="5">
        <v>-4.5699282660028116E-2</v>
      </c>
    </row>
    <row r="58" spans="2:3" x14ac:dyDescent="0.25">
      <c r="B58" s="7">
        <v>35</v>
      </c>
      <c r="C58" s="5">
        <v>-6.4960278423438447E-2</v>
      </c>
    </row>
    <row r="59" spans="2:3" x14ac:dyDescent="0.25">
      <c r="B59" s="7">
        <v>36</v>
      </c>
      <c r="C59" s="5">
        <v>-4.2289505499567438E-3</v>
      </c>
    </row>
    <row r="60" spans="2:3" x14ac:dyDescent="0.25">
      <c r="B60" s="7">
        <v>37</v>
      </c>
      <c r="C60" s="5">
        <v>1.30288946420165E-2</v>
      </c>
    </row>
    <row r="61" spans="2:3" x14ac:dyDescent="0.25">
      <c r="B61" s="7">
        <v>38</v>
      </c>
      <c r="C61" s="5">
        <v>1.110628656321304E-2</v>
      </c>
    </row>
    <row r="62" spans="2:3" x14ac:dyDescent="0.25">
      <c r="B62" s="7">
        <v>39</v>
      </c>
      <c r="C62" s="5">
        <v>7.2996978447077032E-2</v>
      </c>
    </row>
    <row r="63" spans="2:3" x14ac:dyDescent="0.25">
      <c r="B63" s="7">
        <v>40</v>
      </c>
      <c r="C63" s="5">
        <v>0.12506576045974077</v>
      </c>
    </row>
    <row r="64" spans="2:3" x14ac:dyDescent="0.25">
      <c r="B64" s="7">
        <v>41</v>
      </c>
      <c r="C64" s="5">
        <v>0.14548023814161382</v>
      </c>
    </row>
    <row r="65" spans="2:3" x14ac:dyDescent="0.25">
      <c r="B65" s="7">
        <v>42</v>
      </c>
      <c r="C65" s="5">
        <v>0.18722168802490161</v>
      </c>
    </row>
    <row r="66" spans="2:3" x14ac:dyDescent="0.25">
      <c r="B66" s="7">
        <v>43</v>
      </c>
      <c r="C66" s="5">
        <v>0.22843704510684013</v>
      </c>
    </row>
    <row r="67" spans="2:3" x14ac:dyDescent="0.25">
      <c r="B67" s="7">
        <v>44</v>
      </c>
      <c r="C67" s="5">
        <v>0.22370328579371454</v>
      </c>
    </row>
    <row r="68" spans="2:3" x14ac:dyDescent="0.25">
      <c r="B68" s="7">
        <v>45</v>
      </c>
      <c r="C68" s="5">
        <v>0.25056593484253376</v>
      </c>
    </row>
    <row r="69" spans="2:3" x14ac:dyDescent="0.25">
      <c r="B69" s="7">
        <v>46</v>
      </c>
      <c r="C69" s="5">
        <v>0.22713995864861927</v>
      </c>
    </row>
    <row r="70" spans="2:3" x14ac:dyDescent="0.25">
      <c r="B70" s="7">
        <v>47</v>
      </c>
      <c r="C70" s="5">
        <v>0.28182666152731928</v>
      </c>
    </row>
    <row r="71" spans="2:3" x14ac:dyDescent="0.25">
      <c r="B71" s="7">
        <v>48</v>
      </c>
      <c r="C71" s="5">
        <v>0.27298438560096006</v>
      </c>
    </row>
    <row r="72" spans="2:3" x14ac:dyDescent="0.25">
      <c r="B72" s="7">
        <v>49</v>
      </c>
      <c r="C72" s="5">
        <v>0.27851425425540277</v>
      </c>
    </row>
    <row r="73" spans="2:3" x14ac:dyDescent="0.25">
      <c r="B73" s="7">
        <v>50</v>
      </c>
      <c r="C73" s="5">
        <v>0.30507650460320862</v>
      </c>
    </row>
    <row r="74" spans="2:3" x14ac:dyDescent="0.25">
      <c r="B74" s="7">
        <v>51</v>
      </c>
      <c r="C74" s="5">
        <v>0.26882692477400461</v>
      </c>
    </row>
    <row r="75" spans="2:3" x14ac:dyDescent="0.25">
      <c r="B75" s="7">
        <v>52</v>
      </c>
      <c r="C75" s="5">
        <v>0.23519709868679481</v>
      </c>
    </row>
    <row r="76" spans="2:3" x14ac:dyDescent="0.25">
      <c r="B76" s="7">
        <v>53</v>
      </c>
      <c r="C76" s="5">
        <v>0.23017406437702759</v>
      </c>
    </row>
    <row r="77" spans="2:3" x14ac:dyDescent="0.25">
      <c r="B77" s="7">
        <v>54</v>
      </c>
      <c r="C77" s="5">
        <v>0.22683056341332164</v>
      </c>
    </row>
    <row r="78" spans="2:3" x14ac:dyDescent="0.25">
      <c r="B78" s="7">
        <v>55</v>
      </c>
      <c r="C78" s="5">
        <v>0.2420184209888302</v>
      </c>
    </row>
    <row r="79" spans="2:3" x14ac:dyDescent="0.25">
      <c r="B79" s="7">
        <v>56</v>
      </c>
      <c r="C79" s="5">
        <v>0.18918003058546171</v>
      </c>
    </row>
    <row r="80" spans="2:3" x14ac:dyDescent="0.25">
      <c r="B80" s="7">
        <v>57</v>
      </c>
      <c r="C80" s="5">
        <v>0.16897392616855261</v>
      </c>
    </row>
    <row r="81" spans="2:3" x14ac:dyDescent="0.25">
      <c r="B81" s="7">
        <v>58</v>
      </c>
      <c r="C81" s="5">
        <v>0.14881631225707601</v>
      </c>
    </row>
    <row r="82" spans="2:3" x14ac:dyDescent="0.25">
      <c r="B82" s="7">
        <v>59</v>
      </c>
      <c r="C82" s="5">
        <v>0.11925863405717678</v>
      </c>
    </row>
    <row r="83" spans="2:3" x14ac:dyDescent="0.25">
      <c r="B83" s="7">
        <v>60</v>
      </c>
      <c r="C83" s="5">
        <v>9.5862397845773217E-2</v>
      </c>
    </row>
    <row r="84" spans="2:3" x14ac:dyDescent="0.25">
      <c r="B84" s="7">
        <v>61</v>
      </c>
      <c r="C84" s="5">
        <v>5.9806633816769594E-2</v>
      </c>
    </row>
    <row r="85" spans="2:3" x14ac:dyDescent="0.25">
      <c r="B85" s="7">
        <v>62</v>
      </c>
      <c r="C85" s="5">
        <v>5.6174059389306072E-2</v>
      </c>
    </row>
    <row r="86" spans="2:3" x14ac:dyDescent="0.25">
      <c r="B86" s="7">
        <v>63</v>
      </c>
      <c r="C86" s="5">
        <v>6.0010238614688575E-3</v>
      </c>
    </row>
    <row r="87" spans="2:3" x14ac:dyDescent="0.25">
      <c r="B87" s="7">
        <v>64</v>
      </c>
      <c r="C87" s="5">
        <v>2.2994644086661652E-2</v>
      </c>
    </row>
    <row r="88" spans="2:3" x14ac:dyDescent="0.25">
      <c r="B88" s="7">
        <v>65</v>
      </c>
      <c r="C88" s="5">
        <v>-4.1020917803511935E-2</v>
      </c>
    </row>
    <row r="89" spans="2:3" x14ac:dyDescent="0.25">
      <c r="B89" s="7">
        <v>66</v>
      </c>
      <c r="C89" s="5">
        <v>-7.1798680236810408E-2</v>
      </c>
    </row>
    <row r="90" spans="2:3" x14ac:dyDescent="0.25">
      <c r="B90" s="7">
        <v>67</v>
      </c>
      <c r="C90" s="5">
        <v>-8.0430166992160781E-2</v>
      </c>
    </row>
    <row r="91" spans="2:3" x14ac:dyDescent="0.25">
      <c r="B91" s="7">
        <v>68</v>
      </c>
      <c r="C91" s="5">
        <v>-0.11090900139233276</v>
      </c>
    </row>
    <row r="92" spans="2:3" x14ac:dyDescent="0.25">
      <c r="B92" s="7">
        <v>69</v>
      </c>
      <c r="C92" s="5">
        <v>-0.11530248870520832</v>
      </c>
    </row>
    <row r="93" spans="2:3" x14ac:dyDescent="0.25">
      <c r="B93" s="7">
        <v>70</v>
      </c>
      <c r="C93" s="5">
        <v>-0.15612652814808814</v>
      </c>
    </row>
    <row r="94" spans="2:3" x14ac:dyDescent="0.25">
      <c r="B94" s="7">
        <v>71</v>
      </c>
      <c r="C94" s="5">
        <v>-0.18771185781557331</v>
      </c>
    </row>
    <row r="95" spans="2:3" x14ac:dyDescent="0.25">
      <c r="B95" s="7">
        <v>72</v>
      </c>
      <c r="C95" s="5">
        <v>-0.21346612006813176</v>
      </c>
    </row>
    <row r="96" spans="2:3" x14ac:dyDescent="0.25">
      <c r="B96" s="7">
        <v>73</v>
      </c>
      <c r="C96" s="5">
        <v>-0.22077584509966638</v>
      </c>
    </row>
    <row r="97" spans="2:3" x14ac:dyDescent="0.25">
      <c r="B97" s="7">
        <v>74</v>
      </c>
      <c r="C97" s="5">
        <v>-0.22906102466468875</v>
      </c>
    </row>
    <row r="98" spans="2:3" x14ac:dyDescent="0.25">
      <c r="B98" s="7">
        <v>75</v>
      </c>
      <c r="C98" s="5">
        <v>-0.23405805030586252</v>
      </c>
    </row>
    <row r="99" spans="2:3" x14ac:dyDescent="0.25">
      <c r="B99" s="7">
        <v>76</v>
      </c>
      <c r="C99" s="5">
        <v>-0.24880057204645187</v>
      </c>
    </row>
    <row r="100" spans="2:3" x14ac:dyDescent="0.25">
      <c r="B100" s="7">
        <v>77</v>
      </c>
      <c r="C100" s="5">
        <v>-0.25718969138605341</v>
      </c>
    </row>
    <row r="101" spans="2:3" x14ac:dyDescent="0.25">
      <c r="B101" s="7">
        <v>78</v>
      </c>
      <c r="C101" s="5">
        <v>-0.26143034822727268</v>
      </c>
    </row>
    <row r="102" spans="2:3" x14ac:dyDescent="0.25">
      <c r="B102" s="7">
        <v>79</v>
      </c>
      <c r="C102" s="5">
        <v>-0.25713127957478998</v>
      </c>
    </row>
    <row r="103" spans="2:3" x14ac:dyDescent="0.25">
      <c r="B103" s="7">
        <v>80</v>
      </c>
      <c r="C103" s="5">
        <v>-0.23899784058243634</v>
      </c>
    </row>
    <row r="104" spans="2:3" x14ac:dyDescent="0.25">
      <c r="B104" s="7">
        <v>81</v>
      </c>
      <c r="C104" s="5">
        <v>-0.22493393778614687</v>
      </c>
    </row>
    <row r="105" spans="2:3" x14ac:dyDescent="0.25">
      <c r="B105" s="7">
        <v>82</v>
      </c>
      <c r="C105" s="5">
        <v>-0.18273323276322939</v>
      </c>
    </row>
    <row r="106" spans="2:3" x14ac:dyDescent="0.25">
      <c r="B106" s="7">
        <v>83</v>
      </c>
      <c r="C106" s="5">
        <v>-0.16317822601199364</v>
      </c>
    </row>
    <row r="107" spans="2:3" x14ac:dyDescent="0.25">
      <c r="B107" s="7">
        <v>84</v>
      </c>
      <c r="C107" s="5">
        <v>-0.12186311759179767</v>
      </c>
    </row>
    <row r="108" spans="2:3" x14ac:dyDescent="0.25">
      <c r="B108" s="7">
        <v>85</v>
      </c>
      <c r="C108" s="5">
        <v>-0.11585430596653316</v>
      </c>
    </row>
    <row r="109" spans="2:3" x14ac:dyDescent="0.25">
      <c r="B109" s="7">
        <v>86</v>
      </c>
      <c r="C109" s="5">
        <v>-7.3069952311554082E-2</v>
      </c>
    </row>
    <row r="110" spans="2:3" x14ac:dyDescent="0.25">
      <c r="B110" s="7">
        <v>87</v>
      </c>
      <c r="C110" s="5">
        <v>-5.2308084564510339E-2</v>
      </c>
    </row>
    <row r="111" spans="2:3" x14ac:dyDescent="0.25">
      <c r="B111" s="7">
        <v>88</v>
      </c>
      <c r="C111" s="5">
        <v>-4.290236150203245E-2</v>
      </c>
    </row>
    <row r="112" spans="2:3" x14ac:dyDescent="0.25">
      <c r="B112" s="7">
        <v>89</v>
      </c>
      <c r="C112" s="5">
        <v>-2.2325209953078164E-2</v>
      </c>
    </row>
    <row r="113" spans="2:3" x14ac:dyDescent="0.25">
      <c r="B113" s="7">
        <v>90</v>
      </c>
      <c r="C113" s="5">
        <v>2.8970565209645617E-2</v>
      </c>
    </row>
    <row r="114" spans="2:3" x14ac:dyDescent="0.25">
      <c r="B114" s="7">
        <v>91</v>
      </c>
      <c r="C114" s="5">
        <v>6.2974418057491766E-2</v>
      </c>
    </row>
    <row r="115" spans="2:3" x14ac:dyDescent="0.25">
      <c r="B115" s="7">
        <v>92</v>
      </c>
      <c r="C115" s="5">
        <v>8.284532203995934E-2</v>
      </c>
    </row>
    <row r="116" spans="2:3" x14ac:dyDescent="0.25">
      <c r="B116" s="7">
        <v>93</v>
      </c>
      <c r="C116" s="5">
        <v>8.0745432072011694E-2</v>
      </c>
    </row>
    <row r="117" spans="2:3" x14ac:dyDescent="0.25">
      <c r="B117" s="7">
        <v>94</v>
      </c>
      <c r="C117" s="5">
        <v>9.5394489110387032E-2</v>
      </c>
    </row>
    <row r="118" spans="2:3" x14ac:dyDescent="0.25">
      <c r="B118" s="7">
        <v>95</v>
      </c>
      <c r="C118" s="5">
        <v>0.10949222971620094</v>
      </c>
    </row>
    <row r="119" spans="2:3" x14ac:dyDescent="0.25">
      <c r="B119" s="7">
        <v>96</v>
      </c>
      <c r="C119" s="5">
        <v>0.11224709531860032</v>
      </c>
    </row>
    <row r="120" spans="2:3" x14ac:dyDescent="0.25">
      <c r="B120" s="7">
        <v>97</v>
      </c>
      <c r="C120" s="5">
        <v>0.15169020835919073</v>
      </c>
    </row>
    <row r="121" spans="2:3" x14ac:dyDescent="0.25">
      <c r="B121" s="7">
        <v>98</v>
      </c>
      <c r="C121" s="5">
        <v>0.16707326178608609</v>
      </c>
    </row>
    <row r="122" spans="2:3" x14ac:dyDescent="0.25">
      <c r="B122" s="7">
        <v>99</v>
      </c>
      <c r="C122" s="5">
        <v>0.18102013906094339</v>
      </c>
    </row>
    <row r="123" spans="2:3" x14ac:dyDescent="0.25">
      <c r="B123" s="7">
        <v>100</v>
      </c>
      <c r="C123" s="5">
        <v>0.2007565078131992</v>
      </c>
    </row>
    <row r="124" spans="2:3" x14ac:dyDescent="0.25">
      <c r="B124" s="7">
        <v>101</v>
      </c>
      <c r="C124" s="5">
        <v>0.20627693808831832</v>
      </c>
    </row>
    <row r="125" spans="2:3" x14ac:dyDescent="0.25">
      <c r="B125" s="7">
        <v>102</v>
      </c>
      <c r="C125" s="5">
        <v>0.17257945574888184</v>
      </c>
    </row>
    <row r="126" spans="2:3" x14ac:dyDescent="0.25">
      <c r="B126" s="7">
        <v>103</v>
      </c>
      <c r="C126" s="5">
        <v>0.19781023821241187</v>
      </c>
    </row>
    <row r="127" spans="2:3" x14ac:dyDescent="0.25">
      <c r="B127" s="7">
        <v>104</v>
      </c>
      <c r="C127" s="5">
        <v>0.19512568480752007</v>
      </c>
    </row>
  </sheetData>
  <mergeCells count="18">
    <mergeCell ref="B5:C5"/>
    <mergeCell ref="D5:E5"/>
    <mergeCell ref="B4:E4"/>
    <mergeCell ref="J4:L4"/>
    <mergeCell ref="B14:D14"/>
    <mergeCell ref="E14:G14"/>
    <mergeCell ref="B10:G10"/>
    <mergeCell ref="B11:D11"/>
    <mergeCell ref="E11:G11"/>
    <mergeCell ref="B12:D12"/>
    <mergeCell ref="E12:G12"/>
    <mergeCell ref="B13:D13"/>
    <mergeCell ref="E13:G13"/>
    <mergeCell ref="B15:D15"/>
    <mergeCell ref="E15:G15"/>
    <mergeCell ref="B17:G17"/>
    <mergeCell ref="B18:D18"/>
    <mergeCell ref="E18:G18"/>
  </mergeCells>
  <hyperlinks>
    <hyperlink ref="B5" location="'ACF_Output'!$A$8:$A$8" display="Inputs"/>
    <hyperlink ref="D5" location="'ACF_Output'!$A$20:$A$20" display="ACF Values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showGridLines="0" topLeftCell="A21" workbookViewId="0">
      <selection activeCell="P37" sqref="P37"/>
    </sheetView>
  </sheetViews>
  <sheetFormatPr defaultRowHeight="15" x14ac:dyDescent="0.25"/>
  <cols>
    <col min="10" max="10" width="9.28515625" bestFit="1" customWidth="1"/>
  </cols>
  <sheetData>
    <row r="2" spans="1:14" ht="18.75" x14ac:dyDescent="0.3">
      <c r="B2" s="4" t="s">
        <v>245</v>
      </c>
      <c r="N2" t="s">
        <v>246</v>
      </c>
    </row>
    <row r="4" spans="1:14" ht="15.75" x14ac:dyDescent="0.25">
      <c r="B4" s="32" t="s">
        <v>58</v>
      </c>
      <c r="C4" s="33"/>
      <c r="D4" s="33"/>
      <c r="E4" s="34"/>
      <c r="J4" s="32" t="s">
        <v>59</v>
      </c>
      <c r="K4" s="33"/>
      <c r="L4" s="34"/>
    </row>
    <row r="5" spans="1:14" x14ac:dyDescent="0.25">
      <c r="B5" s="38" t="s">
        <v>93</v>
      </c>
      <c r="C5" s="31"/>
      <c r="D5" s="38" t="s">
        <v>249</v>
      </c>
      <c r="E5" s="31"/>
      <c r="J5" s="8" t="s">
        <v>247</v>
      </c>
      <c r="K5" s="8" t="s">
        <v>61</v>
      </c>
      <c r="L5" s="8" t="s">
        <v>62</v>
      </c>
    </row>
    <row r="6" spans="1:14" x14ac:dyDescent="0.25">
      <c r="J6" s="5">
        <v>4</v>
      </c>
      <c r="K6" s="5">
        <v>1</v>
      </c>
      <c r="L6" s="5">
        <v>5</v>
      </c>
    </row>
    <row r="8" spans="1:14" ht="18.75" x14ac:dyDescent="0.3">
      <c r="A8" s="12" t="s">
        <v>93</v>
      </c>
    </row>
    <row r="10" spans="1:14" ht="15.75" x14ac:dyDescent="0.25">
      <c r="B10" s="32" t="s">
        <v>63</v>
      </c>
      <c r="C10" s="33"/>
      <c r="D10" s="33"/>
      <c r="E10" s="33"/>
      <c r="F10" s="33"/>
      <c r="G10" s="34"/>
    </row>
    <row r="11" spans="1:14" x14ac:dyDescent="0.25">
      <c r="B11" s="26" t="s">
        <v>64</v>
      </c>
      <c r="C11" s="27"/>
      <c r="D11" s="28"/>
      <c r="E11" s="35" t="s">
        <v>65</v>
      </c>
      <c r="F11" s="36"/>
      <c r="G11" s="37"/>
    </row>
    <row r="12" spans="1:14" x14ac:dyDescent="0.25">
      <c r="B12" s="26" t="s">
        <v>66</v>
      </c>
      <c r="C12" s="27"/>
      <c r="D12" s="28"/>
      <c r="E12" s="35" t="s">
        <v>63</v>
      </c>
      <c r="F12" s="36"/>
      <c r="G12" s="37"/>
    </row>
    <row r="13" spans="1:14" x14ac:dyDescent="0.25">
      <c r="B13" s="26" t="s">
        <v>67</v>
      </c>
      <c r="C13" s="27"/>
      <c r="D13" s="28"/>
      <c r="E13" s="35" t="s">
        <v>68</v>
      </c>
      <c r="F13" s="36"/>
      <c r="G13" s="37"/>
    </row>
    <row r="14" spans="1:14" x14ac:dyDescent="0.25">
      <c r="B14" s="26" t="s">
        <v>189</v>
      </c>
      <c r="C14" s="27"/>
      <c r="D14" s="28"/>
      <c r="E14" s="35">
        <v>261</v>
      </c>
      <c r="F14" s="36"/>
      <c r="G14" s="37"/>
    </row>
    <row r="15" spans="1:14" x14ac:dyDescent="0.25">
      <c r="B15" s="26" t="s">
        <v>164</v>
      </c>
      <c r="C15" s="27"/>
      <c r="D15" s="28"/>
      <c r="E15" s="29" t="s">
        <v>1</v>
      </c>
      <c r="F15" s="30"/>
      <c r="G15" s="31"/>
    </row>
    <row r="17" spans="1:7" ht="15.75" x14ac:dyDescent="0.25">
      <c r="B17" s="32" t="s">
        <v>109</v>
      </c>
      <c r="C17" s="33"/>
      <c r="D17" s="33"/>
      <c r="E17" s="33"/>
      <c r="F17" s="33"/>
      <c r="G17" s="34"/>
    </row>
    <row r="18" spans="1:7" x14ac:dyDescent="0.25">
      <c r="B18" s="26" t="s">
        <v>248</v>
      </c>
      <c r="C18" s="27"/>
      <c r="D18" s="28"/>
      <c r="E18" s="35">
        <v>1</v>
      </c>
      <c r="F18" s="36"/>
      <c r="G18" s="37"/>
    </row>
    <row r="19" spans="1:7" x14ac:dyDescent="0.25">
      <c r="B19" s="26" t="s">
        <v>242</v>
      </c>
      <c r="C19" s="27"/>
      <c r="D19" s="28"/>
      <c r="E19" s="35">
        <v>52</v>
      </c>
      <c r="F19" s="36"/>
      <c r="G19" s="37"/>
    </row>
    <row r="21" spans="1:7" ht="18.75" x14ac:dyDescent="0.3">
      <c r="A21" s="12" t="s">
        <v>249</v>
      </c>
    </row>
    <row r="23" spans="1:7" x14ac:dyDescent="0.25">
      <c r="B23" s="8" t="s">
        <v>244</v>
      </c>
      <c r="C23" s="8" t="s">
        <v>202</v>
      </c>
    </row>
    <row r="24" spans="1:7" x14ac:dyDescent="0.25">
      <c r="B24" s="7">
        <v>1</v>
      </c>
      <c r="C24" s="5">
        <v>0.54271029235062296</v>
      </c>
    </row>
    <row r="25" spans="1:7" x14ac:dyDescent="0.25">
      <c r="B25" s="7">
        <v>2</v>
      </c>
      <c r="C25" s="5">
        <v>0.20271668561263151</v>
      </c>
    </row>
    <row r="26" spans="1:7" x14ac:dyDescent="0.25">
      <c r="B26" s="7">
        <v>3</v>
      </c>
      <c r="C26" s="5">
        <v>0.14045513915504085</v>
      </c>
    </row>
    <row r="27" spans="1:7" x14ac:dyDescent="0.25">
      <c r="B27" s="7">
        <v>4</v>
      </c>
      <c r="C27" s="5">
        <v>0.1824065079954072</v>
      </c>
    </row>
    <row r="28" spans="1:7" x14ac:dyDescent="0.25">
      <c r="B28" s="7">
        <v>5</v>
      </c>
      <c r="C28" s="5">
        <v>0.11875834956781768</v>
      </c>
    </row>
    <row r="29" spans="1:7" x14ac:dyDescent="0.25">
      <c r="B29" s="7">
        <v>6</v>
      </c>
      <c r="C29" s="5">
        <v>3.173230361364663E-2</v>
      </c>
    </row>
    <row r="30" spans="1:7" x14ac:dyDescent="0.25">
      <c r="B30" s="7">
        <v>7</v>
      </c>
      <c r="C30" s="5">
        <v>-6.9557901243378337E-2</v>
      </c>
    </row>
    <row r="31" spans="1:7" x14ac:dyDescent="0.25">
      <c r="B31" s="7">
        <v>8</v>
      </c>
      <c r="C31" s="5">
        <v>-1.9393459904234651E-2</v>
      </c>
    </row>
    <row r="32" spans="1:7" x14ac:dyDescent="0.25">
      <c r="B32" s="7">
        <v>9</v>
      </c>
      <c r="C32" s="5">
        <v>-7.3762867194840515E-2</v>
      </c>
    </row>
    <row r="33" spans="2:3" x14ac:dyDescent="0.25">
      <c r="B33" s="7">
        <v>10</v>
      </c>
      <c r="C33" s="5">
        <v>-7.4244318686275915E-2</v>
      </c>
    </row>
    <row r="34" spans="2:3" x14ac:dyDescent="0.25">
      <c r="B34" s="7">
        <v>11</v>
      </c>
      <c r="C34" s="5">
        <v>-0.10855182157129707</v>
      </c>
    </row>
    <row r="35" spans="2:3" x14ac:dyDescent="0.25">
      <c r="B35" s="7">
        <v>12</v>
      </c>
      <c r="C35" s="5">
        <v>-0.181164083164182</v>
      </c>
    </row>
    <row r="36" spans="2:3" x14ac:dyDescent="0.25">
      <c r="B36" s="7">
        <v>13</v>
      </c>
      <c r="C36" s="5">
        <v>-1.2515679084417716E-2</v>
      </c>
    </row>
    <row r="37" spans="2:3" x14ac:dyDescent="0.25">
      <c r="B37" s="7">
        <v>14</v>
      </c>
      <c r="C37" s="5">
        <v>-7.06426817605776E-2</v>
      </c>
    </row>
    <row r="38" spans="2:3" x14ac:dyDescent="0.25">
      <c r="B38" s="7">
        <v>15</v>
      </c>
      <c r="C38" s="5">
        <v>8.5659634610793955E-2</v>
      </c>
    </row>
    <row r="39" spans="2:3" x14ac:dyDescent="0.25">
      <c r="B39" s="7">
        <v>16</v>
      </c>
      <c r="C39" s="5">
        <v>-6.8873158285539235E-2</v>
      </c>
    </row>
    <row r="40" spans="2:3" x14ac:dyDescent="0.25">
      <c r="B40" s="7">
        <v>17</v>
      </c>
      <c r="C40" s="5">
        <v>7.7977246879491188E-2</v>
      </c>
    </row>
    <row r="41" spans="2:3" x14ac:dyDescent="0.25">
      <c r="B41" s="7">
        <v>18</v>
      </c>
      <c r="C41" s="5">
        <v>-1.8188421574658602E-2</v>
      </c>
    </row>
    <row r="42" spans="2:3" x14ac:dyDescent="0.25">
      <c r="B42" s="7">
        <v>19</v>
      </c>
      <c r="C42" s="5">
        <v>-1.7490532359629545E-2</v>
      </c>
    </row>
    <row r="43" spans="2:3" x14ac:dyDescent="0.25">
      <c r="B43" s="7">
        <v>20</v>
      </c>
      <c r="C43" s="5">
        <v>-0.14291362327402513</v>
      </c>
    </row>
    <row r="44" spans="2:3" x14ac:dyDescent="0.25">
      <c r="B44" s="7">
        <v>21</v>
      </c>
      <c r="C44" s="5">
        <v>-2.6907762941412745E-2</v>
      </c>
    </row>
    <row r="45" spans="2:3" x14ac:dyDescent="0.25">
      <c r="B45" s="7">
        <v>22</v>
      </c>
      <c r="C45" s="5">
        <v>-4.5102134445663244E-2</v>
      </c>
    </row>
    <row r="46" spans="2:3" x14ac:dyDescent="0.25">
      <c r="B46" s="7">
        <v>23</v>
      </c>
      <c r="C46" s="5">
        <v>-6.347761009005369E-2</v>
      </c>
    </row>
    <row r="47" spans="2:3" x14ac:dyDescent="0.25">
      <c r="B47" s="7">
        <v>24</v>
      </c>
      <c r="C47" s="5">
        <v>-7.7075589194424962E-2</v>
      </c>
    </row>
    <row r="48" spans="2:3" x14ac:dyDescent="0.25">
      <c r="B48" s="7">
        <v>25</v>
      </c>
      <c r="C48" s="5">
        <v>3.4720557499049779E-3</v>
      </c>
    </row>
    <row r="49" spans="2:3" x14ac:dyDescent="0.25">
      <c r="B49" s="7">
        <v>26</v>
      </c>
      <c r="C49" s="5">
        <v>3.5375000180101687E-2</v>
      </c>
    </row>
    <row r="50" spans="2:3" x14ac:dyDescent="0.25">
      <c r="B50" s="7">
        <v>27</v>
      </c>
      <c r="C50" s="5">
        <v>-4.6524949270525043E-2</v>
      </c>
    </row>
    <row r="51" spans="2:3" x14ac:dyDescent="0.25">
      <c r="B51" s="7">
        <v>28</v>
      </c>
      <c r="C51" s="5">
        <v>2.086228801382525E-2</v>
      </c>
    </row>
    <row r="52" spans="2:3" x14ac:dyDescent="0.25">
      <c r="B52" s="7">
        <v>29</v>
      </c>
      <c r="C52" s="5">
        <v>-2.0507238665994691E-2</v>
      </c>
    </row>
    <row r="53" spans="2:3" x14ac:dyDescent="0.25">
      <c r="B53" s="7">
        <v>30</v>
      </c>
      <c r="C53" s="5">
        <v>1.5376323996956604E-3</v>
      </c>
    </row>
    <row r="54" spans="2:3" x14ac:dyDescent="0.25">
      <c r="B54" s="7">
        <v>31</v>
      </c>
      <c r="C54" s="5">
        <v>3.1806099078119328E-2</v>
      </c>
    </row>
    <row r="55" spans="2:3" x14ac:dyDescent="0.25">
      <c r="B55" s="7">
        <v>32</v>
      </c>
      <c r="C55" s="5">
        <v>1.1310238365826949E-2</v>
      </c>
    </row>
    <row r="56" spans="2:3" x14ac:dyDescent="0.25">
      <c r="B56" s="7">
        <v>33</v>
      </c>
      <c r="C56" s="5">
        <v>-1.5597759070335414E-3</v>
      </c>
    </row>
    <row r="57" spans="2:3" x14ac:dyDescent="0.25">
      <c r="B57" s="7">
        <v>34</v>
      </c>
      <c r="C57" s="5">
        <v>7.8979740845722832E-2</v>
      </c>
    </row>
    <row r="58" spans="2:3" x14ac:dyDescent="0.25">
      <c r="B58" s="7">
        <v>35</v>
      </c>
      <c r="C58" s="5">
        <v>-1.575480528559145E-2</v>
      </c>
    </row>
    <row r="59" spans="2:3" x14ac:dyDescent="0.25">
      <c r="B59" s="7">
        <v>36</v>
      </c>
      <c r="C59" s="5">
        <v>1.6251244229991781E-2</v>
      </c>
    </row>
    <row r="60" spans="2:3" x14ac:dyDescent="0.25">
      <c r="B60" s="7">
        <v>37</v>
      </c>
      <c r="C60" s="5">
        <v>2.0843120736470256E-2</v>
      </c>
    </row>
    <row r="61" spans="2:3" x14ac:dyDescent="0.25">
      <c r="B61" s="7">
        <v>38</v>
      </c>
      <c r="C61" s="5">
        <v>-4.6992118212012719E-2</v>
      </c>
    </row>
    <row r="62" spans="2:3" x14ac:dyDescent="0.25">
      <c r="B62" s="7">
        <v>39</v>
      </c>
      <c r="C62" s="5">
        <v>5.2717616976132933E-2</v>
      </c>
    </row>
    <row r="63" spans="2:3" x14ac:dyDescent="0.25">
      <c r="B63" s="7">
        <v>40</v>
      </c>
      <c r="C63" s="5">
        <v>3.5433011393395532E-2</v>
      </c>
    </row>
    <row r="64" spans="2:3" x14ac:dyDescent="0.25">
      <c r="B64" s="7">
        <v>41</v>
      </c>
      <c r="C64" s="5">
        <v>1.6694568224176705E-2</v>
      </c>
    </row>
    <row r="65" spans="2:3" x14ac:dyDescent="0.25">
      <c r="B65" s="7">
        <v>42</v>
      </c>
      <c r="C65" s="5">
        <v>7.8745128117070642E-2</v>
      </c>
    </row>
    <row r="66" spans="2:3" x14ac:dyDescent="0.25">
      <c r="B66" s="7">
        <v>43</v>
      </c>
      <c r="C66" s="5">
        <v>8.4110522887929418E-2</v>
      </c>
    </row>
    <row r="67" spans="2:3" x14ac:dyDescent="0.25">
      <c r="B67" s="7">
        <v>44</v>
      </c>
      <c r="C67" s="5">
        <v>1.8802772135799187E-2</v>
      </c>
    </row>
    <row r="68" spans="2:3" x14ac:dyDescent="0.25">
      <c r="B68" s="7">
        <v>45</v>
      </c>
      <c r="C68" s="5">
        <v>3.6319479134496124E-2</v>
      </c>
    </row>
    <row r="69" spans="2:3" x14ac:dyDescent="0.25">
      <c r="B69" s="7">
        <v>46</v>
      </c>
      <c r="C69" s="5">
        <v>-1.324099844546592E-3</v>
      </c>
    </row>
    <row r="70" spans="2:3" x14ac:dyDescent="0.25">
      <c r="B70" s="7">
        <v>47</v>
      </c>
      <c r="C70" s="5">
        <v>4.0245248340254829E-2</v>
      </c>
    </row>
    <row r="71" spans="2:3" x14ac:dyDescent="0.25">
      <c r="B71" s="7">
        <v>48</v>
      </c>
      <c r="C71" s="5">
        <v>8.194813867355424E-3</v>
      </c>
    </row>
    <row r="72" spans="2:3" x14ac:dyDescent="0.25">
      <c r="B72" s="7">
        <v>49</v>
      </c>
      <c r="C72" s="5">
        <v>-2.5856182350255531E-2</v>
      </c>
    </row>
    <row r="73" spans="2:3" x14ac:dyDescent="0.25">
      <c r="B73" s="7">
        <v>50</v>
      </c>
      <c r="C73" s="5">
        <v>7.6113640405770858E-2</v>
      </c>
    </row>
    <row r="74" spans="2:3" x14ac:dyDescent="0.25">
      <c r="B74" s="7">
        <v>51</v>
      </c>
      <c r="C74" s="5">
        <v>-4.2001127344462395E-2</v>
      </c>
    </row>
    <row r="75" spans="2:3" x14ac:dyDescent="0.25">
      <c r="B75" s="7">
        <v>52</v>
      </c>
      <c r="C75" s="5">
        <v>-1.6508793823029534E-2</v>
      </c>
    </row>
  </sheetData>
  <mergeCells count="20">
    <mergeCell ref="B19:D19"/>
    <mergeCell ref="E19:G19"/>
    <mergeCell ref="B5:C5"/>
    <mergeCell ref="D5:E5"/>
    <mergeCell ref="B4:E4"/>
    <mergeCell ref="B17:G17"/>
    <mergeCell ref="B18:D18"/>
    <mergeCell ref="E18:G18"/>
    <mergeCell ref="J4:L4"/>
    <mergeCell ref="B14:D14"/>
    <mergeCell ref="E14:G14"/>
    <mergeCell ref="B15:D15"/>
    <mergeCell ref="E15:G15"/>
    <mergeCell ref="B10:G10"/>
    <mergeCell ref="B11:D11"/>
    <mergeCell ref="E11:G11"/>
    <mergeCell ref="B12:D12"/>
    <mergeCell ref="E12:G12"/>
    <mergeCell ref="B13:D13"/>
    <mergeCell ref="E13:G13"/>
  </mergeCells>
  <hyperlinks>
    <hyperlink ref="B5" location="'PACF_Output'!$A$8:$A$8" display="Inputs"/>
    <hyperlink ref="D5" location="'PACF_Output'!$A$21:$A$21" display="PACF Values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166"/>
  <sheetViews>
    <sheetView showGridLines="0" topLeftCell="A157" workbookViewId="0">
      <selection activeCell="D166" sqref="D166"/>
    </sheetView>
  </sheetViews>
  <sheetFormatPr defaultRowHeight="15" x14ac:dyDescent="0.25"/>
  <cols>
    <col min="3" max="4" width="9.28515625" bestFit="1" customWidth="1"/>
    <col min="5" max="5" width="12.7109375" bestFit="1" customWidth="1"/>
    <col min="6" max="6" width="11" bestFit="1" customWidth="1"/>
    <col min="12" max="12" width="15.85546875" bestFit="1" customWidth="1"/>
    <col min="16" max="16" width="12.7109375" bestFit="1" customWidth="1"/>
  </cols>
  <sheetData>
    <row r="1" spans="2:19" ht="18.75" x14ac:dyDescent="0.3">
      <c r="B1" s="4" t="s">
        <v>99</v>
      </c>
      <c r="N1" t="s">
        <v>259</v>
      </c>
    </row>
    <row r="3" spans="2:19" ht="15.75" x14ac:dyDescent="0.25">
      <c r="B3" s="32" t="s">
        <v>58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59</v>
      </c>
      <c r="Q3" s="33"/>
      <c r="R3" s="33"/>
      <c r="S3" s="34"/>
    </row>
    <row r="4" spans="2:19" x14ac:dyDescent="0.25">
      <c r="B4" s="38" t="s">
        <v>255</v>
      </c>
      <c r="C4" s="31"/>
      <c r="D4" s="38" t="s">
        <v>93</v>
      </c>
      <c r="E4" s="31"/>
      <c r="F4" s="38" t="s">
        <v>94</v>
      </c>
      <c r="G4" s="31"/>
      <c r="H4" s="38" t="s">
        <v>95</v>
      </c>
      <c r="I4" s="31"/>
      <c r="J4" s="38" t="s">
        <v>96</v>
      </c>
      <c r="K4" s="31"/>
      <c r="L4" s="38" t="s">
        <v>192</v>
      </c>
      <c r="M4" s="31"/>
      <c r="P4" s="8" t="s">
        <v>82</v>
      </c>
      <c r="Q4" s="8" t="s">
        <v>83</v>
      </c>
      <c r="R4" s="8" t="s">
        <v>61</v>
      </c>
      <c r="S4" s="8" t="s">
        <v>62</v>
      </c>
    </row>
    <row r="5" spans="2:19" x14ac:dyDescent="0.25">
      <c r="P5" s="5">
        <v>8</v>
      </c>
      <c r="Q5" s="5">
        <v>8</v>
      </c>
      <c r="R5" s="5">
        <v>14</v>
      </c>
      <c r="S5" s="5">
        <v>30</v>
      </c>
    </row>
    <row r="10" spans="2:19" ht="18.75" x14ac:dyDescent="0.3">
      <c r="B10" s="12" t="s">
        <v>93</v>
      </c>
    </row>
    <row r="12" spans="2:19" ht="15.75" x14ac:dyDescent="0.25">
      <c r="C12" s="32" t="s">
        <v>63</v>
      </c>
      <c r="D12" s="33"/>
      <c r="E12" s="33"/>
      <c r="F12" s="33"/>
      <c r="G12" s="33"/>
      <c r="H12" s="33"/>
      <c r="I12" s="33"/>
      <c r="J12" s="33"/>
      <c r="K12" s="34"/>
    </row>
    <row r="13" spans="2:19" x14ac:dyDescent="0.25">
      <c r="C13" s="26" t="s">
        <v>64</v>
      </c>
      <c r="D13" s="27"/>
      <c r="E13" s="27"/>
      <c r="F13" s="28"/>
      <c r="G13" s="35" t="s">
        <v>65</v>
      </c>
      <c r="H13" s="36"/>
      <c r="I13" s="36"/>
      <c r="J13" s="36"/>
      <c r="K13" s="37"/>
    </row>
    <row r="14" spans="2:19" x14ac:dyDescent="0.25">
      <c r="C14" s="26" t="s">
        <v>66</v>
      </c>
      <c r="D14" s="27"/>
      <c r="E14" s="27"/>
      <c r="F14" s="28"/>
      <c r="G14" s="35" t="s">
        <v>63</v>
      </c>
      <c r="H14" s="36"/>
      <c r="I14" s="36"/>
      <c r="J14" s="36"/>
      <c r="K14" s="37"/>
    </row>
    <row r="15" spans="2:19" x14ac:dyDescent="0.25">
      <c r="C15" s="26" t="s">
        <v>256</v>
      </c>
      <c r="D15" s="27"/>
      <c r="E15" s="27"/>
      <c r="F15" s="28"/>
      <c r="G15" s="35" t="s">
        <v>68</v>
      </c>
      <c r="H15" s="36"/>
      <c r="I15" s="36"/>
      <c r="J15" s="36"/>
      <c r="K15" s="37"/>
    </row>
    <row r="16" spans="2:19" x14ac:dyDescent="0.25">
      <c r="C16" s="26" t="s">
        <v>257</v>
      </c>
      <c r="D16" s="27"/>
      <c r="E16" s="27"/>
      <c r="F16" s="28"/>
      <c r="G16" s="35">
        <v>261</v>
      </c>
      <c r="H16" s="36"/>
      <c r="I16" s="36"/>
      <c r="J16" s="36"/>
      <c r="K16" s="37"/>
    </row>
    <row r="18" spans="3:56" ht="15.75" x14ac:dyDescent="0.25">
      <c r="C18" s="32" t="s">
        <v>105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4"/>
    </row>
    <row r="19" spans="3:56" x14ac:dyDescent="0.25">
      <c r="C19" s="26" t="s">
        <v>106</v>
      </c>
      <c r="D19" s="28"/>
      <c r="E19" s="35">
        <v>52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7"/>
    </row>
    <row r="20" spans="3:56" x14ac:dyDescent="0.25">
      <c r="C20" s="26" t="s">
        <v>107</v>
      </c>
      <c r="D20" s="28"/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5" t="s">
        <v>9</v>
      </c>
      <c r="L20" s="5" t="s">
        <v>10</v>
      </c>
      <c r="M20" s="5" t="s">
        <v>11</v>
      </c>
      <c r="N20" s="5" t="s">
        <v>12</v>
      </c>
      <c r="O20" s="5" t="s">
        <v>13</v>
      </c>
      <c r="P20" s="5" t="s">
        <v>14</v>
      </c>
      <c r="Q20" s="5" t="s">
        <v>15</v>
      </c>
      <c r="R20" s="5" t="s">
        <v>16</v>
      </c>
      <c r="S20" s="5" t="s">
        <v>17</v>
      </c>
      <c r="T20" s="5" t="s">
        <v>18</v>
      </c>
      <c r="U20" s="5" t="s">
        <v>19</v>
      </c>
      <c r="V20" s="5" t="s">
        <v>20</v>
      </c>
      <c r="W20" s="5" t="s">
        <v>21</v>
      </c>
      <c r="X20" s="5" t="s">
        <v>22</v>
      </c>
      <c r="Y20" s="5" t="s">
        <v>23</v>
      </c>
      <c r="Z20" s="5" t="s">
        <v>24</v>
      </c>
      <c r="AA20" s="5" t="s">
        <v>25</v>
      </c>
      <c r="AB20" s="5" t="s">
        <v>26</v>
      </c>
      <c r="AC20" s="5" t="s">
        <v>27</v>
      </c>
      <c r="AD20" s="5" t="s">
        <v>28</v>
      </c>
      <c r="AE20" s="5" t="s">
        <v>29</v>
      </c>
      <c r="AF20" s="5" t="s">
        <v>30</v>
      </c>
      <c r="AG20" s="5" t="s">
        <v>31</v>
      </c>
      <c r="AH20" s="5" t="s">
        <v>32</v>
      </c>
      <c r="AI20" s="5" t="s">
        <v>33</v>
      </c>
      <c r="AJ20" s="5" t="s">
        <v>34</v>
      </c>
      <c r="AK20" s="5" t="s">
        <v>35</v>
      </c>
      <c r="AL20" s="5" t="s">
        <v>36</v>
      </c>
      <c r="AM20" s="5" t="s">
        <v>37</v>
      </c>
      <c r="AN20" s="5" t="s">
        <v>38</v>
      </c>
      <c r="AO20" s="5" t="s">
        <v>39</v>
      </c>
      <c r="AP20" s="5" t="s">
        <v>40</v>
      </c>
      <c r="AQ20" s="5" t="s">
        <v>41</v>
      </c>
      <c r="AR20" s="5" t="s">
        <v>42</v>
      </c>
      <c r="AS20" s="5" t="s">
        <v>43</v>
      </c>
      <c r="AT20" s="5" t="s">
        <v>44</v>
      </c>
      <c r="AU20" s="5" t="s">
        <v>45</v>
      </c>
      <c r="AV20" s="5" t="s">
        <v>46</v>
      </c>
      <c r="AW20" s="5" t="s">
        <v>47</v>
      </c>
      <c r="AX20" s="5" t="s">
        <v>48</v>
      </c>
      <c r="AY20" s="5" t="s">
        <v>49</v>
      </c>
      <c r="AZ20" s="5" t="s">
        <v>50</v>
      </c>
      <c r="BA20" s="5" t="s">
        <v>51</v>
      </c>
      <c r="BB20" s="5" t="s">
        <v>52</v>
      </c>
      <c r="BC20" s="5" t="s">
        <v>53</v>
      </c>
      <c r="BD20" s="5" t="s">
        <v>54</v>
      </c>
    </row>
    <row r="21" spans="3:56" x14ac:dyDescent="0.25">
      <c r="C21" s="26" t="s">
        <v>108</v>
      </c>
      <c r="D21" s="28"/>
      <c r="E21" s="29" t="s">
        <v>1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1"/>
    </row>
    <row r="23" spans="3:56" ht="15.75" x14ac:dyDescent="0.25">
      <c r="C23" s="32" t="s">
        <v>109</v>
      </c>
      <c r="D23" s="33"/>
      <c r="E23" s="33"/>
      <c r="F23" s="33"/>
      <c r="G23" s="33"/>
      <c r="H23" s="33"/>
      <c r="I23" s="33"/>
      <c r="J23" s="34"/>
    </row>
    <row r="24" spans="3:56" x14ac:dyDescent="0.25">
      <c r="C24" s="26" t="s">
        <v>110</v>
      </c>
      <c r="D24" s="27"/>
      <c r="E24" s="27"/>
      <c r="F24" s="28"/>
      <c r="G24" s="35" t="s">
        <v>111</v>
      </c>
      <c r="H24" s="36"/>
      <c r="I24" s="36"/>
      <c r="J24" s="37"/>
    </row>
    <row r="25" spans="3:56" x14ac:dyDescent="0.25">
      <c r="C25" s="26" t="s">
        <v>112</v>
      </c>
      <c r="D25" s="27"/>
      <c r="E25" s="27"/>
      <c r="F25" s="28"/>
      <c r="G25" s="35" t="s">
        <v>111</v>
      </c>
      <c r="H25" s="36"/>
      <c r="I25" s="36"/>
      <c r="J25" s="37"/>
    </row>
    <row r="26" spans="3:56" x14ac:dyDescent="0.25">
      <c r="C26" s="26" t="s">
        <v>113</v>
      </c>
      <c r="D26" s="27"/>
      <c r="E26" s="27"/>
      <c r="F26" s="28"/>
      <c r="G26" s="35" t="s">
        <v>111</v>
      </c>
      <c r="H26" s="36"/>
      <c r="I26" s="36"/>
      <c r="J26" s="37"/>
    </row>
    <row r="27" spans="3:56" x14ac:dyDescent="0.25">
      <c r="C27" s="26" t="s">
        <v>114</v>
      </c>
      <c r="D27" s="27"/>
      <c r="E27" s="27"/>
      <c r="F27" s="28"/>
      <c r="G27" s="35" t="s">
        <v>111</v>
      </c>
      <c r="H27" s="36"/>
      <c r="I27" s="36"/>
      <c r="J27" s="37"/>
    </row>
    <row r="28" spans="3:56" x14ac:dyDescent="0.25">
      <c r="C28" s="26" t="s">
        <v>115</v>
      </c>
      <c r="D28" s="27"/>
      <c r="E28" s="27"/>
      <c r="F28" s="28"/>
      <c r="G28" s="35" t="s">
        <v>111</v>
      </c>
      <c r="H28" s="36"/>
      <c r="I28" s="36"/>
      <c r="J28" s="37"/>
    </row>
    <row r="29" spans="3:56" x14ac:dyDescent="0.25">
      <c r="C29" s="26" t="s">
        <v>116</v>
      </c>
      <c r="D29" s="27"/>
      <c r="E29" s="27"/>
      <c r="F29" s="28"/>
      <c r="G29" s="35" t="s">
        <v>111</v>
      </c>
      <c r="H29" s="36"/>
      <c r="I29" s="36"/>
      <c r="J29" s="37"/>
    </row>
    <row r="30" spans="3:56" x14ac:dyDescent="0.25">
      <c r="C30" s="26" t="s">
        <v>117</v>
      </c>
      <c r="D30" s="27"/>
      <c r="E30" s="27"/>
      <c r="F30" s="28"/>
      <c r="G30" s="35" t="s">
        <v>111</v>
      </c>
      <c r="H30" s="36"/>
      <c r="I30" s="36"/>
      <c r="J30" s="37"/>
    </row>
    <row r="31" spans="3:56" x14ac:dyDescent="0.25">
      <c r="C31" s="26" t="s">
        <v>118</v>
      </c>
      <c r="D31" s="27"/>
      <c r="E31" s="27"/>
      <c r="F31" s="28"/>
      <c r="G31" s="35" t="s">
        <v>111</v>
      </c>
      <c r="H31" s="36"/>
      <c r="I31" s="36"/>
      <c r="J31" s="37"/>
    </row>
    <row r="32" spans="3:56" x14ac:dyDescent="0.25">
      <c r="C32" s="26" t="s">
        <v>119</v>
      </c>
      <c r="D32" s="27"/>
      <c r="E32" s="27"/>
      <c r="F32" s="28"/>
      <c r="G32" s="35" t="s">
        <v>111</v>
      </c>
      <c r="H32" s="36"/>
      <c r="I32" s="36"/>
      <c r="J32" s="37"/>
    </row>
    <row r="33" spans="2:10" x14ac:dyDescent="0.25">
      <c r="C33" s="26" t="s">
        <v>120</v>
      </c>
      <c r="D33" s="27"/>
      <c r="E33" s="27"/>
      <c r="F33" s="28"/>
      <c r="G33" s="35" t="s">
        <v>111</v>
      </c>
      <c r="H33" s="36"/>
      <c r="I33" s="36"/>
      <c r="J33" s="37"/>
    </row>
    <row r="34" spans="2:10" x14ac:dyDescent="0.25">
      <c r="C34" s="26" t="s">
        <v>121</v>
      </c>
      <c r="D34" s="27"/>
      <c r="E34" s="27"/>
      <c r="F34" s="28"/>
      <c r="G34" s="35" t="s">
        <v>111</v>
      </c>
      <c r="H34" s="36"/>
      <c r="I34" s="36"/>
      <c r="J34" s="37"/>
    </row>
    <row r="35" spans="2:10" x14ac:dyDescent="0.25">
      <c r="C35" s="26" t="s">
        <v>122</v>
      </c>
      <c r="D35" s="27"/>
      <c r="E35" s="27"/>
      <c r="F35" s="28"/>
      <c r="G35" s="35" t="s">
        <v>111</v>
      </c>
      <c r="H35" s="36"/>
      <c r="I35" s="36"/>
      <c r="J35" s="37"/>
    </row>
    <row r="36" spans="2:10" x14ac:dyDescent="0.25">
      <c r="C36" s="26" t="s">
        <v>123</v>
      </c>
      <c r="D36" s="27"/>
      <c r="E36" s="27"/>
      <c r="F36" s="28"/>
      <c r="G36" s="35" t="s">
        <v>111</v>
      </c>
      <c r="H36" s="36"/>
      <c r="I36" s="36"/>
      <c r="J36" s="37"/>
    </row>
    <row r="38" spans="2:10" ht="15.75" x14ac:dyDescent="0.25">
      <c r="C38" s="32" t="s">
        <v>124</v>
      </c>
      <c r="D38" s="33"/>
      <c r="E38" s="33"/>
      <c r="F38" s="33"/>
      <c r="G38" s="34"/>
    </row>
    <row r="39" spans="2:10" x14ac:dyDescent="0.25">
      <c r="C39" s="29" t="s">
        <v>125</v>
      </c>
      <c r="D39" s="30"/>
      <c r="E39" s="30"/>
      <c r="F39" s="30"/>
      <c r="G39" s="31"/>
    </row>
    <row r="40" spans="2:10" x14ac:dyDescent="0.25">
      <c r="C40" s="29" t="s">
        <v>194</v>
      </c>
      <c r="D40" s="30"/>
      <c r="E40" s="30"/>
      <c r="F40" s="30"/>
      <c r="G40" s="31"/>
    </row>
    <row r="41" spans="2:10" x14ac:dyDescent="0.25">
      <c r="C41" s="29" t="s">
        <v>258</v>
      </c>
      <c r="D41" s="30"/>
      <c r="E41" s="30"/>
      <c r="F41" s="30"/>
      <c r="G41" s="31"/>
    </row>
    <row r="44" spans="2:10" ht="18.75" x14ac:dyDescent="0.3">
      <c r="B44" s="12" t="s">
        <v>128</v>
      </c>
    </row>
    <row r="46" spans="2:10" x14ac:dyDescent="0.25">
      <c r="C46" s="39" t="s">
        <v>129</v>
      </c>
      <c r="D46" s="40"/>
      <c r="E46" s="41"/>
      <c r="F46" s="5">
        <v>9.3625032112672169E-13</v>
      </c>
    </row>
    <row r="48" spans="2:10" ht="15.75" x14ac:dyDescent="0.25">
      <c r="C48" s="42" t="s">
        <v>130</v>
      </c>
      <c r="D48" s="43"/>
      <c r="E48" s="42" t="s">
        <v>131</v>
      </c>
      <c r="F48" s="43"/>
    </row>
    <row r="49" spans="3:6" x14ac:dyDescent="0.25">
      <c r="C49" s="13" t="s">
        <v>132</v>
      </c>
      <c r="D49" s="13" t="s">
        <v>133</v>
      </c>
      <c r="E49" s="13" t="s">
        <v>132</v>
      </c>
      <c r="F49" s="13" t="s">
        <v>133</v>
      </c>
    </row>
    <row r="50" spans="3:6" x14ac:dyDescent="0.25">
      <c r="C50" s="7" t="s">
        <v>134</v>
      </c>
      <c r="D50" s="5">
        <v>16.15549442140351</v>
      </c>
    </row>
    <row r="51" spans="3:6" x14ac:dyDescent="0.25">
      <c r="C51" s="7" t="s">
        <v>3</v>
      </c>
      <c r="D51" s="5">
        <v>2.2145461294330731</v>
      </c>
    </row>
    <row r="52" spans="3:6" x14ac:dyDescent="0.25">
      <c r="C52" s="7" t="s">
        <v>4</v>
      </c>
      <c r="D52" s="5">
        <v>2.2141236979897974</v>
      </c>
    </row>
    <row r="53" spans="3:6" x14ac:dyDescent="0.25">
      <c r="C53" s="7" t="s">
        <v>5</v>
      </c>
      <c r="D53" s="5">
        <v>2.2136843511156958</v>
      </c>
    </row>
    <row r="54" spans="3:6" x14ac:dyDescent="0.25">
      <c r="C54" s="7" t="s">
        <v>6</v>
      </c>
      <c r="D54" s="5">
        <v>2.2132270520079542</v>
      </c>
    </row>
    <row r="55" spans="3:6" x14ac:dyDescent="0.25">
      <c r="C55" s="7" t="s">
        <v>7</v>
      </c>
      <c r="D55" s="5">
        <v>2.2127506773619987</v>
      </c>
    </row>
    <row r="56" spans="3:6" x14ac:dyDescent="0.25">
      <c r="C56" s="7" t="s">
        <v>8</v>
      </c>
      <c r="D56" s="5">
        <v>2.2122540081577773</v>
      </c>
    </row>
    <row r="57" spans="3:6" x14ac:dyDescent="0.25">
      <c r="C57" s="7" t="s">
        <v>9</v>
      </c>
      <c r="D57" s="5">
        <v>2.2117357192428959</v>
      </c>
    </row>
    <row r="58" spans="3:6" x14ac:dyDescent="0.25">
      <c r="C58" s="7" t="s">
        <v>10</v>
      </c>
      <c r="D58" s="5">
        <v>2.2111943675248074</v>
      </c>
    </row>
    <row r="59" spans="3:6" x14ac:dyDescent="0.25">
      <c r="C59" s="7" t="s">
        <v>11</v>
      </c>
      <c r="D59" s="5">
        <v>2.2106283785508398</v>
      </c>
    </row>
    <row r="60" spans="3:6" x14ac:dyDescent="0.25">
      <c r="C60" s="7" t="s">
        <v>12</v>
      </c>
      <c r="D60" s="5">
        <v>2.2100360312128959</v>
      </c>
    </row>
    <row r="61" spans="3:6" x14ac:dyDescent="0.25">
      <c r="C61" s="7" t="s">
        <v>13</v>
      </c>
      <c r="D61" s="5">
        <v>2.2094154402641712</v>
      </c>
    </row>
    <row r="62" spans="3:6" x14ac:dyDescent="0.25">
      <c r="C62" s="7" t="s">
        <v>14</v>
      </c>
      <c r="D62" s="5">
        <v>2.2087645362733954</v>
      </c>
    </row>
    <row r="63" spans="3:6" x14ac:dyDescent="0.25">
      <c r="C63" s="7" t="s">
        <v>15</v>
      </c>
      <c r="D63" s="5">
        <v>2.2080810425677941</v>
      </c>
    </row>
    <row r="64" spans="3:6" x14ac:dyDescent="0.25">
      <c r="C64" s="7" t="s">
        <v>16</v>
      </c>
      <c r="D64" s="5">
        <v>2.2073624486232104</v>
      </c>
    </row>
    <row r="65" spans="3:4" x14ac:dyDescent="0.25">
      <c r="C65" s="7" t="s">
        <v>17</v>
      </c>
      <c r="D65" s="5">
        <v>2.2066059792459494</v>
      </c>
    </row>
    <row r="66" spans="3:4" x14ac:dyDescent="0.25">
      <c r="C66" s="7" t="s">
        <v>18</v>
      </c>
      <c r="D66" s="5">
        <v>2.2058085587488052</v>
      </c>
    </row>
    <row r="67" spans="3:4" x14ac:dyDescent="0.25">
      <c r="C67" s="7" t="s">
        <v>19</v>
      </c>
      <c r="D67" s="5">
        <v>2.2049667691461163</v>
      </c>
    </row>
    <row r="68" spans="3:4" x14ac:dyDescent="0.25">
      <c r="C68" s="7" t="s">
        <v>20</v>
      </c>
      <c r="D68" s="5">
        <v>2.2040768011697183</v>
      </c>
    </row>
    <row r="69" spans="3:4" x14ac:dyDescent="0.25">
      <c r="C69" s="7" t="s">
        <v>21</v>
      </c>
      <c r="D69" s="5">
        <v>2.2031343966246499</v>
      </c>
    </row>
    <row r="70" spans="3:4" x14ac:dyDescent="0.25">
      <c r="C70" s="7" t="s">
        <v>22</v>
      </c>
      <c r="D70" s="5">
        <v>2.2021347802442581</v>
      </c>
    </row>
    <row r="71" spans="3:4" x14ac:dyDescent="0.25">
      <c r="C71" s="7" t="s">
        <v>23</v>
      </c>
      <c r="D71" s="5">
        <v>2.2010725787430077</v>
      </c>
    </row>
    <row r="72" spans="3:4" x14ac:dyDescent="0.25">
      <c r="C72" s="7" t="s">
        <v>24</v>
      </c>
      <c r="D72" s="5">
        <v>2.1999417241698902</v>
      </c>
    </row>
    <row r="73" spans="3:4" x14ac:dyDescent="0.25">
      <c r="C73" s="7" t="s">
        <v>25</v>
      </c>
      <c r="D73" s="5">
        <v>2.198735337891474</v>
      </c>
    </row>
    <row r="74" spans="3:4" x14ac:dyDescent="0.25">
      <c r="C74" s="7" t="s">
        <v>26</v>
      </c>
      <c r="D74" s="5">
        <v>2.1974455905181496</v>
      </c>
    </row>
    <row r="75" spans="3:4" x14ac:dyDescent="0.25">
      <c r="C75" s="7" t="s">
        <v>27</v>
      </c>
      <c r="D75" s="5">
        <v>2.1960635317451556</v>
      </c>
    </row>
    <row r="76" spans="3:4" x14ac:dyDescent="0.25">
      <c r="C76" s="7" t="s">
        <v>28</v>
      </c>
      <c r="D76" s="5">
        <v>2.1945788822888668</v>
      </c>
    </row>
    <row r="77" spans="3:4" x14ac:dyDescent="0.25">
      <c r="C77" s="7" t="s">
        <v>29</v>
      </c>
      <c r="D77" s="5">
        <v>2.1929797776868614</v>
      </c>
    </row>
    <row r="78" spans="3:4" x14ac:dyDescent="0.25">
      <c r="C78" s="7" t="s">
        <v>30</v>
      </c>
      <c r="D78" s="5">
        <v>2.1912524504463851</v>
      </c>
    </row>
    <row r="79" spans="3:4" x14ac:dyDescent="0.25">
      <c r="C79" s="7" t="s">
        <v>31</v>
      </c>
      <c r="D79" s="5">
        <v>2.1893808325076911</v>
      </c>
    </row>
    <row r="80" spans="3:4" x14ac:dyDescent="0.25">
      <c r="C80" s="7" t="s">
        <v>32</v>
      </c>
      <c r="D80" s="5">
        <v>2.1873460536962819</v>
      </c>
    </row>
    <row r="81" spans="3:4" x14ac:dyDescent="0.25">
      <c r="C81" s="7" t="s">
        <v>33</v>
      </c>
      <c r="D81" s="5">
        <v>2.1851258029630145</v>
      </c>
    </row>
    <row r="82" spans="3:4" x14ac:dyDescent="0.25">
      <c r="C82" s="7" t="s">
        <v>34</v>
      </c>
      <c r="D82" s="5">
        <v>2.1826935065180897</v>
      </c>
    </row>
    <row r="83" spans="3:4" x14ac:dyDescent="0.25">
      <c r="C83" s="7" t="s">
        <v>35</v>
      </c>
      <c r="D83" s="5">
        <v>2.1800172585382809</v>
      </c>
    </row>
    <row r="84" spans="3:4" x14ac:dyDescent="0.25">
      <c r="C84" s="7" t="s">
        <v>36</v>
      </c>
      <c r="D84" s="5">
        <v>2.1770584129355219</v>
      </c>
    </row>
    <row r="85" spans="3:4" x14ac:dyDescent="0.25">
      <c r="C85" s="7" t="s">
        <v>37</v>
      </c>
      <c r="D85" s="5">
        <v>2.173769703826677</v>
      </c>
    </row>
    <row r="86" spans="3:4" x14ac:dyDescent="0.25">
      <c r="C86" s="7" t="s">
        <v>38</v>
      </c>
      <c r="D86" s="5">
        <v>2.170092699766855</v>
      </c>
    </row>
    <row r="87" spans="3:4" x14ac:dyDescent="0.25">
      <c r="C87" s="7" t="s">
        <v>39</v>
      </c>
      <c r="D87" s="5">
        <v>2.1659542988464366</v>
      </c>
    </row>
    <row r="88" spans="3:4" x14ac:dyDescent="0.25">
      <c r="C88" s="7" t="s">
        <v>40</v>
      </c>
      <c r="D88" s="5">
        <v>2.1612618146765445</v>
      </c>
    </row>
    <row r="89" spans="3:4" x14ac:dyDescent="0.25">
      <c r="C89" s="7" t="s">
        <v>41</v>
      </c>
      <c r="D89" s="5">
        <v>2.1558959446002151</v>
      </c>
    </row>
    <row r="90" spans="3:4" x14ac:dyDescent="0.25">
      <c r="C90" s="7" t="s">
        <v>42</v>
      </c>
      <c r="D90" s="5">
        <v>2.1497004724407813</v>
      </c>
    </row>
    <row r="91" spans="3:4" x14ac:dyDescent="0.25">
      <c r="C91" s="7" t="s">
        <v>43</v>
      </c>
      <c r="D91" s="5">
        <v>2.1424667872399397</v>
      </c>
    </row>
    <row r="92" spans="3:4" x14ac:dyDescent="0.25">
      <c r="C92" s="7" t="s">
        <v>44</v>
      </c>
      <c r="D92" s="5">
        <v>2.1339098923270932</v>
      </c>
    </row>
    <row r="93" spans="3:4" x14ac:dyDescent="0.25">
      <c r="C93" s="7" t="s">
        <v>45</v>
      </c>
      <c r="D93" s="5">
        <v>2.1236298927940886</v>
      </c>
    </row>
    <row r="94" spans="3:4" x14ac:dyDescent="0.25">
      <c r="C94" s="7" t="s">
        <v>46</v>
      </c>
      <c r="D94" s="5">
        <v>2.1110475454452553</v>
      </c>
    </row>
    <row r="95" spans="3:4" x14ac:dyDescent="0.25">
      <c r="C95" s="7" t="s">
        <v>47</v>
      </c>
      <c r="D95" s="5">
        <v>2.0952908873087335</v>
      </c>
    </row>
    <row r="96" spans="3:4" x14ac:dyDescent="0.25">
      <c r="C96" s="7" t="s">
        <v>48</v>
      </c>
      <c r="D96" s="5">
        <v>2.0749832663314551</v>
      </c>
    </row>
    <row r="97" spans="2:13" x14ac:dyDescent="0.25">
      <c r="C97" s="7" t="s">
        <v>49</v>
      </c>
      <c r="D97" s="5">
        <v>2.0478155158843712</v>
      </c>
    </row>
    <row r="98" spans="2:13" x14ac:dyDescent="0.25">
      <c r="C98" s="7" t="s">
        <v>50</v>
      </c>
      <c r="D98" s="5">
        <v>2.0095923811712515</v>
      </c>
    </row>
    <row r="99" spans="2:13" x14ac:dyDescent="0.25">
      <c r="C99" s="7" t="s">
        <v>51</v>
      </c>
      <c r="D99" s="5">
        <v>1.951800145897066</v>
      </c>
    </row>
    <row r="100" spans="2:13" x14ac:dyDescent="0.25">
      <c r="C100" s="7" t="s">
        <v>52</v>
      </c>
      <c r="D100" s="5">
        <v>0.91287092917527712</v>
      </c>
    </row>
    <row r="101" spans="2:13" x14ac:dyDescent="0.25">
      <c r="C101" s="7" t="s">
        <v>53</v>
      </c>
      <c r="D101" s="5">
        <v>1.8540496217739157</v>
      </c>
    </row>
    <row r="102" spans="2:13" x14ac:dyDescent="0.25">
      <c r="C102" s="7" t="s">
        <v>54</v>
      </c>
      <c r="D102" s="5">
        <v>1.6514456476895409</v>
      </c>
    </row>
    <row r="105" spans="2:13" ht="18.75" x14ac:dyDescent="0.3">
      <c r="B105" s="12" t="s">
        <v>135</v>
      </c>
    </row>
    <row r="107" spans="2:13" ht="25.5" x14ac:dyDescent="0.25">
      <c r="C107" s="10" t="s">
        <v>136</v>
      </c>
      <c r="D107" s="11" t="s">
        <v>137</v>
      </c>
      <c r="E107" s="11" t="s">
        <v>138</v>
      </c>
      <c r="F107" s="11" t="s">
        <v>139</v>
      </c>
      <c r="G107" s="11" t="s">
        <v>140</v>
      </c>
      <c r="H107" s="11" t="s">
        <v>141</v>
      </c>
      <c r="I107" s="11" t="s">
        <v>142</v>
      </c>
      <c r="J107" s="10" t="s">
        <v>143</v>
      </c>
      <c r="L107" s="7" t="s">
        <v>144</v>
      </c>
      <c r="M107" s="5">
        <v>208</v>
      </c>
    </row>
    <row r="108" spans="2:13" x14ac:dyDescent="0.25">
      <c r="C108" s="7" t="s">
        <v>134</v>
      </c>
      <c r="D108" s="5">
        <v>248.86999999999517</v>
      </c>
      <c r="E108" s="5">
        <v>63.471592249543498</v>
      </c>
      <c r="F108" s="5">
        <v>3.9209667062005225</v>
      </c>
      <c r="G108" s="5">
        <v>1.1972961291557865E-4</v>
      </c>
      <c r="H108" s="5">
        <v>123.73990320778046</v>
      </c>
      <c r="I108" s="5">
        <v>374.00009679220989</v>
      </c>
      <c r="J108" s="5">
        <v>5538418.5578854419</v>
      </c>
      <c r="L108" s="7" t="s">
        <v>145</v>
      </c>
      <c r="M108" s="5">
        <v>0.46108465065899407</v>
      </c>
    </row>
    <row r="109" spans="2:13" x14ac:dyDescent="0.25">
      <c r="C109" s="7" t="s">
        <v>3</v>
      </c>
      <c r="D109" s="5">
        <v>-35.42199999999513</v>
      </c>
      <c r="E109" s="5">
        <v>69.529645671689622</v>
      </c>
      <c r="F109" s="5">
        <v>-0.50945175482776694</v>
      </c>
      <c r="G109" s="5">
        <v>0.61097567251042229</v>
      </c>
      <c r="H109" s="5">
        <v>-172.49515327179586</v>
      </c>
      <c r="I109" s="5">
        <v>101.65115327180558</v>
      </c>
      <c r="J109" s="5">
        <v>23417.322831825353</v>
      </c>
      <c r="L109" s="7" t="s">
        <v>146</v>
      </c>
      <c r="M109" s="5">
        <v>0.32635581332374264</v>
      </c>
    </row>
    <row r="110" spans="2:13" x14ac:dyDescent="0.25">
      <c r="C110" s="7" t="s">
        <v>4</v>
      </c>
      <c r="D110" s="5">
        <v>-51.857999999994867</v>
      </c>
      <c r="E110" s="5">
        <v>69.529645671690005</v>
      </c>
      <c r="F110" s="5">
        <v>-0.74584013047990549</v>
      </c>
      <c r="G110" s="5">
        <v>0.45660604666490001</v>
      </c>
      <c r="H110" s="5">
        <v>-188.93115327179635</v>
      </c>
      <c r="I110" s="5">
        <v>85.215153271806628</v>
      </c>
      <c r="J110" s="5">
        <v>14144.228558989242</v>
      </c>
      <c r="L110" s="7" t="s">
        <v>147</v>
      </c>
      <c r="M110" s="5">
        <v>63.471592249543484</v>
      </c>
    </row>
    <row r="111" spans="2:13" x14ac:dyDescent="0.25">
      <c r="C111" s="7" t="s">
        <v>5</v>
      </c>
      <c r="D111" s="5">
        <v>-67.261999999995126</v>
      </c>
      <c r="E111" s="5">
        <v>69.529645671689934</v>
      </c>
      <c r="F111" s="5">
        <v>-0.96738591647076211</v>
      </c>
      <c r="G111" s="5">
        <v>0.33447461388105959</v>
      </c>
      <c r="H111" s="5">
        <v>-204.33515327179646</v>
      </c>
      <c r="I111" s="5">
        <v>69.811153271806219</v>
      </c>
      <c r="J111" s="5">
        <v>7487.4450012249872</v>
      </c>
      <c r="L111" s="7" t="s">
        <v>148</v>
      </c>
      <c r="M111" s="5">
        <v>837957.74872000003</v>
      </c>
    </row>
    <row r="112" spans="2:13" x14ac:dyDescent="0.25">
      <c r="C112" s="7" t="s">
        <v>6</v>
      </c>
      <c r="D112" s="5">
        <v>-43.915999999995002</v>
      </c>
      <c r="E112" s="5">
        <v>69.52964567169029</v>
      </c>
      <c r="F112" s="5">
        <v>-0.63161547244696881</v>
      </c>
      <c r="G112" s="5">
        <v>0.52833171194280082</v>
      </c>
      <c r="H112" s="5">
        <v>-180.98915327179705</v>
      </c>
      <c r="I112" s="5">
        <v>93.157153271807061</v>
      </c>
      <c r="J112" s="5">
        <v>19894.819486586377</v>
      </c>
    </row>
    <row r="113" spans="3:10" x14ac:dyDescent="0.25">
      <c r="C113" s="7" t="s">
        <v>7</v>
      </c>
      <c r="D113" s="5">
        <v>-60.079999999995565</v>
      </c>
      <c r="E113" s="5">
        <v>69.529645671690091</v>
      </c>
      <c r="F113" s="5">
        <v>-0.86409184772327885</v>
      </c>
      <c r="G113" s="5">
        <v>0.38853279937815088</v>
      </c>
      <c r="H113" s="5">
        <v>-197.15315327179724</v>
      </c>
      <c r="I113" s="5">
        <v>76.993153271806094</v>
      </c>
      <c r="J113" s="5">
        <v>11552.304032289889</v>
      </c>
    </row>
    <row r="114" spans="3:10" x14ac:dyDescent="0.25">
      <c r="C114" s="7" t="s">
        <v>8</v>
      </c>
      <c r="D114" s="5">
        <v>-64.855999999995589</v>
      </c>
      <c r="E114" s="5">
        <v>69.529645671690417</v>
      </c>
      <c r="F114" s="5">
        <v>-0.93278197196972423</v>
      </c>
      <c r="G114" s="5">
        <v>0.3520140455603249</v>
      </c>
      <c r="H114" s="5">
        <v>-201.9291532717979</v>
      </c>
      <c r="I114" s="5">
        <v>72.217153271806723</v>
      </c>
      <c r="J114" s="5">
        <v>9798.8260513497517</v>
      </c>
    </row>
    <row r="115" spans="3:10" x14ac:dyDescent="0.25">
      <c r="C115" s="7" t="s">
        <v>9</v>
      </c>
      <c r="D115" s="5">
        <v>-64.661999999994478</v>
      </c>
      <c r="E115" s="5">
        <v>69.52964567168992</v>
      </c>
      <c r="F115" s="5">
        <v>-0.92999179523106101</v>
      </c>
      <c r="G115" s="5">
        <v>0.35345339593028269</v>
      </c>
      <c r="H115" s="5">
        <v>-201.73515327179581</v>
      </c>
      <c r="I115" s="5">
        <v>72.411153271806839</v>
      </c>
      <c r="J115" s="5">
        <v>10321.322076364886</v>
      </c>
    </row>
    <row r="116" spans="3:10" x14ac:dyDescent="0.25">
      <c r="C116" s="7" t="s">
        <v>10</v>
      </c>
      <c r="D116" s="5">
        <v>-56.495999999995853</v>
      </c>
      <c r="E116" s="5">
        <v>69.529645671690417</v>
      </c>
      <c r="F116" s="5">
        <v>-0.81254548982979613</v>
      </c>
      <c r="G116" s="5">
        <v>0.41740770387533155</v>
      </c>
      <c r="H116" s="5">
        <v>-193.56915327179817</v>
      </c>
      <c r="I116" s="5">
        <v>80.577153271806452</v>
      </c>
      <c r="J116" s="5">
        <v>14965.14689592924</v>
      </c>
    </row>
    <row r="117" spans="3:10" x14ac:dyDescent="0.25">
      <c r="C117" s="7" t="s">
        <v>11</v>
      </c>
      <c r="D117" s="5">
        <v>-46.741999999994917</v>
      </c>
      <c r="E117" s="5">
        <v>69.529645671689863</v>
      </c>
      <c r="F117" s="5">
        <v>-0.67226000576365208</v>
      </c>
      <c r="G117" s="5">
        <v>0.50216425543091214</v>
      </c>
      <c r="H117" s="5">
        <v>-183.81515327179613</v>
      </c>
      <c r="I117" s="5">
        <v>90.331153271806286</v>
      </c>
      <c r="J117" s="5">
        <v>21665.909364907071</v>
      </c>
    </row>
    <row r="118" spans="3:10" x14ac:dyDescent="0.25">
      <c r="C118" s="7" t="s">
        <v>12</v>
      </c>
      <c r="D118" s="5">
        <v>-79.75999999999496</v>
      </c>
      <c r="E118" s="5">
        <v>69.529645671690091</v>
      </c>
      <c r="F118" s="5">
        <v>-1.1471365807990921</v>
      </c>
      <c r="G118" s="5">
        <v>0.25264297252393636</v>
      </c>
      <c r="H118" s="5">
        <v>-216.83315327179662</v>
      </c>
      <c r="I118" s="5">
        <v>57.313153271806698</v>
      </c>
      <c r="J118" s="5">
        <v>5767.0237759454176</v>
      </c>
    </row>
    <row r="119" spans="3:10" x14ac:dyDescent="0.25">
      <c r="C119" s="7" t="s">
        <v>13</v>
      </c>
      <c r="D119" s="5">
        <v>-93.603999999995523</v>
      </c>
      <c r="E119" s="5">
        <v>69.529645671690218</v>
      </c>
      <c r="F119" s="5">
        <v>-1.3462458940461342</v>
      </c>
      <c r="G119" s="5">
        <v>0.17968853717260513</v>
      </c>
      <c r="H119" s="5">
        <v>-230.67715327179744</v>
      </c>
      <c r="I119" s="5">
        <v>43.469153271806391</v>
      </c>
      <c r="J119" s="5">
        <v>2156.0005635167472</v>
      </c>
    </row>
    <row r="120" spans="3:10" x14ac:dyDescent="0.25">
      <c r="C120" s="7" t="s">
        <v>14</v>
      </c>
      <c r="D120" s="5">
        <v>30.756000000005145</v>
      </c>
      <c r="E120" s="5">
        <v>69.529645671690005</v>
      </c>
      <c r="F120" s="5">
        <v>0.44234368955698405</v>
      </c>
      <c r="G120" s="5">
        <v>0.65870013048697573</v>
      </c>
      <c r="H120" s="5">
        <v>-106.31715327179634</v>
      </c>
      <c r="I120" s="5">
        <v>167.82915327180663</v>
      </c>
      <c r="J120" s="5">
        <v>108299.31942538265</v>
      </c>
    </row>
    <row r="121" spans="3:10" x14ac:dyDescent="0.25">
      <c r="C121" s="7" t="s">
        <v>15</v>
      </c>
      <c r="D121" s="5">
        <v>-90.661999999994777</v>
      </c>
      <c r="E121" s="5">
        <v>69.529645671689934</v>
      </c>
      <c r="F121" s="5">
        <v>-1.3039330076279851</v>
      </c>
      <c r="G121" s="5">
        <v>0.19369762284028877</v>
      </c>
      <c r="H121" s="5">
        <v>-227.73515327179612</v>
      </c>
      <c r="I121" s="5">
        <v>46.411153271806569</v>
      </c>
      <c r="J121" s="5">
        <v>3898.6555029014125</v>
      </c>
    </row>
    <row r="122" spans="3:10" x14ac:dyDescent="0.25">
      <c r="C122" s="7" t="s">
        <v>16</v>
      </c>
      <c r="D122" s="5">
        <v>-72.11199999999485</v>
      </c>
      <c r="E122" s="5">
        <v>69.529645671689778</v>
      </c>
      <c r="F122" s="5">
        <v>-1.0371403349371091</v>
      </c>
      <c r="G122" s="5">
        <v>0.30087466087603976</v>
      </c>
      <c r="H122" s="5">
        <v>-209.18515327179588</v>
      </c>
      <c r="I122" s="5">
        <v>64.961153271806182</v>
      </c>
      <c r="J122" s="5">
        <v>11251.135550173931</v>
      </c>
    </row>
    <row r="123" spans="3:10" x14ac:dyDescent="0.25">
      <c r="C123" s="7" t="s">
        <v>17</v>
      </c>
      <c r="D123" s="5">
        <v>-121.40399999999534</v>
      </c>
      <c r="E123" s="5">
        <v>69.529645671690275</v>
      </c>
      <c r="F123" s="5">
        <v>-1.7460753442243737</v>
      </c>
      <c r="G123" s="5">
        <v>8.2274246323479808E-2</v>
      </c>
      <c r="H123" s="5">
        <v>-258.47715327179736</v>
      </c>
      <c r="I123" s="5">
        <v>15.669153271806692</v>
      </c>
      <c r="J123" s="5">
        <v>7.8762773876078427</v>
      </c>
    </row>
    <row r="124" spans="3:10" x14ac:dyDescent="0.25">
      <c r="C124" s="7" t="s">
        <v>18</v>
      </c>
      <c r="D124" s="5">
        <v>-92.513999999994766</v>
      </c>
      <c r="E124" s="5">
        <v>69.529645671689821</v>
      </c>
      <c r="F124" s="5">
        <v>-1.3305691278341063</v>
      </c>
      <c r="G124" s="5">
        <v>0.18478769044024443</v>
      </c>
      <c r="H124" s="5">
        <v>-229.5871532717959</v>
      </c>
      <c r="I124" s="5">
        <v>44.559153271806352</v>
      </c>
      <c r="J124" s="5">
        <v>3919.1650960280094</v>
      </c>
    </row>
    <row r="125" spans="3:10" x14ac:dyDescent="0.25">
      <c r="C125" s="7" t="s">
        <v>19</v>
      </c>
      <c r="D125" s="5">
        <v>-109.38799999999546</v>
      </c>
      <c r="E125" s="5">
        <v>69.529645671690261</v>
      </c>
      <c r="F125" s="5">
        <v>-1.5732569746797078</v>
      </c>
      <c r="G125" s="5">
        <v>0.11717916284997067</v>
      </c>
      <c r="H125" s="5">
        <v>-246.46115327179746</v>
      </c>
      <c r="I125" s="5">
        <v>27.685153271806541</v>
      </c>
      <c r="J125" s="5">
        <v>680.8734397792723</v>
      </c>
    </row>
    <row r="126" spans="3:10" x14ac:dyDescent="0.25">
      <c r="C126" s="7" t="s">
        <v>20</v>
      </c>
      <c r="D126" s="5">
        <v>-121.25999999999524</v>
      </c>
      <c r="E126" s="5">
        <v>69.529645671690147</v>
      </c>
      <c r="F126" s="5">
        <v>-1.7440042852018696</v>
      </c>
      <c r="G126" s="5">
        <v>8.263565568997569E-2</v>
      </c>
      <c r="H126" s="5">
        <v>-258.33315327179702</v>
      </c>
      <c r="I126" s="5">
        <v>15.813153271806527</v>
      </c>
      <c r="J126" s="5">
        <v>7.4355567339807749E-3</v>
      </c>
    </row>
    <row r="127" spans="3:10" x14ac:dyDescent="0.25">
      <c r="C127" s="7" t="s">
        <v>21</v>
      </c>
      <c r="D127" s="5">
        <v>-136.13199999999472</v>
      </c>
      <c r="E127" s="5">
        <v>69.529645671689892</v>
      </c>
      <c r="F127" s="5">
        <v>-1.9578986586929068</v>
      </c>
      <c r="G127" s="5">
        <v>5.1579200461965423E-2</v>
      </c>
      <c r="H127" s="5">
        <v>-273.20515327179601</v>
      </c>
      <c r="I127" s="5">
        <v>0.94115327180654162</v>
      </c>
      <c r="J127" s="5">
        <v>1145.1930950479582</v>
      </c>
    </row>
    <row r="128" spans="3:10" x14ac:dyDescent="0.25">
      <c r="C128" s="7" t="s">
        <v>22</v>
      </c>
      <c r="D128" s="5">
        <v>-140.3379999999957</v>
      </c>
      <c r="E128" s="5">
        <v>69.529645671690332</v>
      </c>
      <c r="F128" s="5">
        <v>-2.0183908409752718</v>
      </c>
      <c r="G128" s="5">
        <v>4.4834656221565246E-2</v>
      </c>
      <c r="H128" s="5">
        <v>-277.41115327179784</v>
      </c>
      <c r="I128" s="5">
        <v>-3.2648467281935609</v>
      </c>
      <c r="J128" s="5">
        <v>1973.6382189637516</v>
      </c>
    </row>
    <row r="129" spans="3:10" x14ac:dyDescent="0.25">
      <c r="C129" s="7" t="s">
        <v>23</v>
      </c>
      <c r="D129" s="5">
        <v>-133.83599999999532</v>
      </c>
      <c r="E129" s="5">
        <v>69.52964567169019</v>
      </c>
      <c r="F129" s="5">
        <v>-1.9248767731673946</v>
      </c>
      <c r="G129" s="5">
        <v>5.5608928376092472E-2</v>
      </c>
      <c r="H129" s="5">
        <v>-270.90915327179721</v>
      </c>
      <c r="I129" s="5">
        <v>3.2371532718065339</v>
      </c>
      <c r="J129" s="5">
        <v>964.55960005009547</v>
      </c>
    </row>
    <row r="130" spans="3:10" x14ac:dyDescent="0.25">
      <c r="C130" s="7" t="s">
        <v>24</v>
      </c>
      <c r="D130" s="5">
        <v>-137.3299999999951</v>
      </c>
      <c r="E130" s="5">
        <v>69.529645671690062</v>
      </c>
      <c r="F130" s="5">
        <v>-1.9751287191718117</v>
      </c>
      <c r="G130" s="5">
        <v>4.9576185773357768E-2</v>
      </c>
      <c r="H130" s="5">
        <v>-274.40315327179667</v>
      </c>
      <c r="I130" s="5">
        <v>-0.2568467281934943</v>
      </c>
      <c r="J130" s="5">
        <v>1600.830815419089</v>
      </c>
    </row>
    <row r="131" spans="3:10" x14ac:dyDescent="0.25">
      <c r="C131" s="7" t="s">
        <v>25</v>
      </c>
      <c r="D131" s="5">
        <v>-159.24199999999448</v>
      </c>
      <c r="E131" s="5">
        <v>69.529645671689821</v>
      </c>
      <c r="F131" s="5">
        <v>-2.2902748670964761</v>
      </c>
      <c r="G131" s="5">
        <v>2.3008019485144797E-2</v>
      </c>
      <c r="H131" s="5">
        <v>-296.31515327179557</v>
      </c>
      <c r="I131" s="5">
        <v>-22.168846728193358</v>
      </c>
      <c r="J131" s="5">
        <v>8314.9876898992807</v>
      </c>
    </row>
    <row r="132" spans="3:10" x14ac:dyDescent="0.25">
      <c r="C132" s="7" t="s">
        <v>26</v>
      </c>
      <c r="D132" s="5">
        <v>-176.18599999999566</v>
      </c>
      <c r="E132" s="5">
        <v>69.52964567169029</v>
      </c>
      <c r="F132" s="5">
        <v>-2.5339694787446847</v>
      </c>
      <c r="G132" s="5">
        <v>1.2014410628516667E-2</v>
      </c>
      <c r="H132" s="5">
        <v>-313.25915327179769</v>
      </c>
      <c r="I132" s="5">
        <v>-39.112846728193603</v>
      </c>
      <c r="J132" s="5">
        <v>17667.351612303173</v>
      </c>
    </row>
    <row r="133" spans="3:10" x14ac:dyDescent="0.25">
      <c r="C133" s="7" t="s">
        <v>27</v>
      </c>
      <c r="D133" s="5">
        <v>-180.24399999999454</v>
      </c>
      <c r="E133" s="5">
        <v>69.529645671689863</v>
      </c>
      <c r="F133" s="5">
        <v>-2.5923330725872495</v>
      </c>
      <c r="G133" s="5">
        <v>1.020890119249024E-2</v>
      </c>
      <c r="H133" s="5">
        <v>-317.31715327179575</v>
      </c>
      <c r="I133" s="5">
        <v>-43.170846728193339</v>
      </c>
      <c r="J133" s="5">
        <v>21596.621743355179</v>
      </c>
    </row>
    <row r="134" spans="3:10" x14ac:dyDescent="0.25">
      <c r="C134" s="7" t="s">
        <v>28</v>
      </c>
      <c r="D134" s="5">
        <v>-117.70199999999478</v>
      </c>
      <c r="E134" s="5">
        <v>69.529645671689863</v>
      </c>
      <c r="F134" s="5">
        <v>-1.6928318685207839</v>
      </c>
      <c r="G134" s="5">
        <v>9.1984682179532803E-2</v>
      </c>
      <c r="H134" s="5">
        <v>-254.775153271796</v>
      </c>
      <c r="I134" s="5">
        <v>19.371153271806421</v>
      </c>
      <c r="J134" s="5">
        <v>99.436753077199683</v>
      </c>
    </row>
    <row r="135" spans="3:10" x14ac:dyDescent="0.25">
      <c r="C135" s="7" t="s">
        <v>29</v>
      </c>
      <c r="D135" s="5">
        <v>-100.14199999999531</v>
      </c>
      <c r="E135" s="5">
        <v>69.529645671690119</v>
      </c>
      <c r="F135" s="5">
        <v>-1.4402777266096352</v>
      </c>
      <c r="G135" s="5">
        <v>0.1512923238973691</v>
      </c>
      <c r="H135" s="5">
        <v>-237.21515327179702</v>
      </c>
      <c r="I135" s="5">
        <v>36.931153271806409</v>
      </c>
      <c r="J135" s="5">
        <v>880.71834300388582</v>
      </c>
    </row>
    <row r="136" spans="3:10" x14ac:dyDescent="0.25">
      <c r="C136" s="7" t="s">
        <v>30</v>
      </c>
      <c r="D136" s="5">
        <v>-191.35999999999569</v>
      </c>
      <c r="E136" s="5">
        <v>69.529645671690332</v>
      </c>
      <c r="F136" s="5">
        <v>-2.7522073232412541</v>
      </c>
      <c r="G136" s="5">
        <v>6.4424938790354448E-3</v>
      </c>
      <c r="H136" s="5">
        <v>-328.43315327179783</v>
      </c>
      <c r="I136" s="5">
        <v>-54.286846728193552</v>
      </c>
      <c r="J136" s="5">
        <v>31421.945337301819</v>
      </c>
    </row>
    <row r="137" spans="3:10" x14ac:dyDescent="0.25">
      <c r="C137" s="7" t="s">
        <v>31</v>
      </c>
      <c r="D137" s="5">
        <v>-185.05799999999488</v>
      </c>
      <c r="E137" s="5">
        <v>69.529645671689991</v>
      </c>
      <c r="F137" s="5">
        <v>-2.6615697262979716</v>
      </c>
      <c r="G137" s="5">
        <v>8.3851325340389242E-3</v>
      </c>
      <c r="H137" s="5">
        <v>-322.13115327179634</v>
      </c>
      <c r="I137" s="5">
        <v>-47.984846728193418</v>
      </c>
      <c r="J137" s="5">
        <v>29020.094775173115</v>
      </c>
    </row>
    <row r="138" spans="3:10" x14ac:dyDescent="0.25">
      <c r="C138" s="7" t="s">
        <v>32</v>
      </c>
      <c r="D138" s="5">
        <v>-176.66399999999493</v>
      </c>
      <c r="E138" s="5">
        <v>69.529645671689977</v>
      </c>
      <c r="F138" s="5">
        <v>-2.5408442441110597</v>
      </c>
      <c r="G138" s="5">
        <v>1.178785519975278E-2</v>
      </c>
      <c r="H138" s="5">
        <v>-313.73715327179639</v>
      </c>
      <c r="I138" s="5">
        <v>-39.590846728193497</v>
      </c>
      <c r="J138" s="5">
        <v>25177.220731133129</v>
      </c>
    </row>
    <row r="139" spans="3:10" x14ac:dyDescent="0.25">
      <c r="C139" s="7" t="s">
        <v>33</v>
      </c>
      <c r="D139" s="5">
        <v>-136.70799999999559</v>
      </c>
      <c r="E139" s="5">
        <v>69.52964567169029</v>
      </c>
      <c r="F139" s="5">
        <v>-1.9661828947829323</v>
      </c>
      <c r="G139" s="5">
        <v>5.0607790823282213E-2</v>
      </c>
      <c r="H139" s="5">
        <v>-273.78115327179762</v>
      </c>
      <c r="I139" s="5">
        <v>0.36515327180646295</v>
      </c>
      <c r="J139" s="5">
        <v>5559.4943872778676</v>
      </c>
    </row>
    <row r="140" spans="3:10" x14ac:dyDescent="0.25">
      <c r="C140" s="7" t="s">
        <v>34</v>
      </c>
      <c r="D140" s="5">
        <v>-172.78599999999489</v>
      </c>
      <c r="E140" s="5">
        <v>69.529645671689977</v>
      </c>
      <c r="F140" s="5">
        <v>-2.4850694740466261</v>
      </c>
      <c r="G140" s="5">
        <v>1.3741193224719154E-2</v>
      </c>
      <c r="H140" s="5">
        <v>-309.85915327179634</v>
      </c>
      <c r="I140" s="5">
        <v>-35.712846728193455</v>
      </c>
      <c r="J140" s="5">
        <v>25860.401110375067</v>
      </c>
    </row>
    <row r="141" spans="3:10" x14ac:dyDescent="0.25">
      <c r="C141" s="7" t="s">
        <v>35</v>
      </c>
      <c r="D141" s="5">
        <v>-163.27399999999486</v>
      </c>
      <c r="E141" s="5">
        <v>69.529645671689977</v>
      </c>
      <c r="F141" s="5">
        <v>-2.3482645197266447</v>
      </c>
      <c r="G141" s="5">
        <v>1.9799595040284317E-2</v>
      </c>
      <c r="H141" s="5">
        <v>-300.34715327179629</v>
      </c>
      <c r="I141" s="5">
        <v>-26.200846728193426</v>
      </c>
      <c r="J141" s="5">
        <v>21657.101142706582</v>
      </c>
    </row>
    <row r="142" spans="3:10" x14ac:dyDescent="0.25">
      <c r="C142" s="7" t="s">
        <v>36</v>
      </c>
      <c r="D142" s="5">
        <v>-179.34999999999513</v>
      </c>
      <c r="E142" s="5">
        <v>69.529645671690062</v>
      </c>
      <c r="F142" s="5">
        <v>-2.579475247822526</v>
      </c>
      <c r="G142" s="5">
        <v>1.058434140640264E-2</v>
      </c>
      <c r="H142" s="5">
        <v>-316.42315327179676</v>
      </c>
      <c r="I142" s="5">
        <v>-42.276846728193533</v>
      </c>
      <c r="J142" s="5">
        <v>36848.676937728887</v>
      </c>
    </row>
    <row r="143" spans="3:10" x14ac:dyDescent="0.25">
      <c r="C143" s="7" t="s">
        <v>37</v>
      </c>
      <c r="D143" s="5">
        <v>-157.62599999999534</v>
      </c>
      <c r="E143" s="5">
        <v>69.52964567169019</v>
      </c>
      <c r="F143" s="5">
        <v>-2.2670329825105755</v>
      </c>
      <c r="G143" s="5">
        <v>2.441643886328259E-2</v>
      </c>
      <c r="H143" s="5">
        <v>-294.69915327179717</v>
      </c>
      <c r="I143" s="5">
        <v>-20.552846728193487</v>
      </c>
      <c r="J143" s="5">
        <v>23361.664238395169</v>
      </c>
    </row>
    <row r="144" spans="3:10" x14ac:dyDescent="0.25">
      <c r="C144" s="7" t="s">
        <v>38</v>
      </c>
      <c r="D144" s="5">
        <v>-170.69399999999501</v>
      </c>
      <c r="E144" s="5">
        <v>69.529645671690034</v>
      </c>
      <c r="F144" s="5">
        <v>-2.4549815888029971</v>
      </c>
      <c r="G144" s="5">
        <v>1.4910286467531396E-2</v>
      </c>
      <c r="H144" s="5">
        <v>-307.76715327179659</v>
      </c>
      <c r="I144" s="5">
        <v>-33.62084672819347</v>
      </c>
      <c r="J144" s="5">
        <v>36908.146717209253</v>
      </c>
    </row>
    <row r="145" spans="3:10" x14ac:dyDescent="0.25">
      <c r="C145" s="7" t="s">
        <v>39</v>
      </c>
      <c r="D145" s="5">
        <v>-164.27799999999525</v>
      </c>
      <c r="E145" s="5">
        <v>69.529645671690119</v>
      </c>
      <c r="F145" s="5">
        <v>-2.3627044034668958</v>
      </c>
      <c r="G145" s="5">
        <v>1.9064622781134528E-2</v>
      </c>
      <c r="H145" s="5">
        <v>-301.35115327179699</v>
      </c>
      <c r="I145" s="5">
        <v>-27.20484672819353</v>
      </c>
      <c r="J145" s="5">
        <v>35930.180009474047</v>
      </c>
    </row>
    <row r="146" spans="3:10" x14ac:dyDescent="0.25">
      <c r="C146" s="7" t="s">
        <v>40</v>
      </c>
      <c r="D146" s="5">
        <v>-156.44799999999506</v>
      </c>
      <c r="E146" s="5">
        <v>69.52964567169002</v>
      </c>
      <c r="F146" s="5">
        <v>-2.2500905691181319</v>
      </c>
      <c r="G146" s="5">
        <v>2.5490001656527057E-2</v>
      </c>
      <c r="H146" s="5">
        <v>-293.52115327179661</v>
      </c>
      <c r="I146" s="5">
        <v>-19.374846728193546</v>
      </c>
      <c r="J146" s="5">
        <v>33983.9465685545</v>
      </c>
    </row>
    <row r="147" spans="3:10" x14ac:dyDescent="0.25">
      <c r="C147" s="7" t="s">
        <v>41</v>
      </c>
      <c r="D147" s="5">
        <v>-142.98599999999524</v>
      </c>
      <c r="E147" s="5">
        <v>69.529645671690147</v>
      </c>
      <c r="F147" s="5">
        <v>-2.0564753152224644</v>
      </c>
      <c r="G147" s="5">
        <v>4.0984967059810605E-2</v>
      </c>
      <c r="H147" s="5">
        <v>-280.05915327179702</v>
      </c>
      <c r="I147" s="5">
        <v>-5.9128467281934718</v>
      </c>
      <c r="J147" s="5">
        <v>27755.340643486707</v>
      </c>
    </row>
    <row r="148" spans="3:10" x14ac:dyDescent="0.25">
      <c r="C148" s="7" t="s">
        <v>42</v>
      </c>
      <c r="D148" s="5">
        <v>-129.40999999999522</v>
      </c>
      <c r="E148" s="5">
        <v>69.529645671690105</v>
      </c>
      <c r="F148" s="5">
        <v>-1.8612204729339816</v>
      </c>
      <c r="G148" s="5">
        <v>6.4123994078397223E-2</v>
      </c>
      <c r="H148" s="5">
        <v>-266.48315327179694</v>
      </c>
      <c r="I148" s="5">
        <v>7.6631532718064648</v>
      </c>
      <c r="J148" s="5">
        <v>21951.542131272377</v>
      </c>
    </row>
    <row r="149" spans="3:10" x14ac:dyDescent="0.25">
      <c r="C149" s="7" t="s">
        <v>43</v>
      </c>
      <c r="D149" s="5">
        <v>-113.96799999999516</v>
      </c>
      <c r="E149" s="5">
        <v>69.529645671690119</v>
      </c>
      <c r="F149" s="5">
        <v>-1.6391281574788563</v>
      </c>
      <c r="G149" s="5">
        <v>0.10269819203428572</v>
      </c>
      <c r="H149" s="5">
        <v>-251.04115327179687</v>
      </c>
      <c r="I149" s="5">
        <v>23.105153271806557</v>
      </c>
      <c r="J149" s="5">
        <v>15577.081401498872</v>
      </c>
    </row>
    <row r="150" spans="3:10" x14ac:dyDescent="0.25">
      <c r="C150" s="7" t="s">
        <v>44</v>
      </c>
      <c r="D150" s="5">
        <v>-103.33999999999517</v>
      </c>
      <c r="E150" s="5">
        <v>69.529645671690091</v>
      </c>
      <c r="F150" s="5">
        <v>-1.4862724957344549</v>
      </c>
      <c r="G150" s="5">
        <v>0.13872122710914506</v>
      </c>
      <c r="H150" s="5">
        <v>-240.41315327179683</v>
      </c>
      <c r="I150" s="5">
        <v>33.733153271806486</v>
      </c>
      <c r="J150" s="5">
        <v>12453.283834734</v>
      </c>
    </row>
    <row r="151" spans="3:10" x14ac:dyDescent="0.25">
      <c r="C151" s="7" t="s">
        <v>45</v>
      </c>
      <c r="D151" s="5">
        <v>-69.377999999995041</v>
      </c>
      <c r="E151" s="5">
        <v>69.529645671689991</v>
      </c>
      <c r="F151" s="5">
        <v>-0.99781897821814014</v>
      </c>
      <c r="G151" s="5">
        <v>0.31952653226712396</v>
      </c>
      <c r="H151" s="5">
        <v>-206.4511532717965</v>
      </c>
      <c r="I151" s="5">
        <v>67.695153271806419</v>
      </c>
      <c r="J151" s="5">
        <v>1863.2963775023818</v>
      </c>
    </row>
    <row r="152" spans="3:10" x14ac:dyDescent="0.25">
      <c r="C152" s="7" t="s">
        <v>46</v>
      </c>
      <c r="D152" s="5">
        <v>-51.615999999995118</v>
      </c>
      <c r="E152" s="5">
        <v>69.529645671690062</v>
      </c>
      <c r="F152" s="5">
        <v>-0.74235960073375251</v>
      </c>
      <c r="G152" s="5">
        <v>0.4587069918302229</v>
      </c>
      <c r="H152" s="5">
        <v>-188.68915327179673</v>
      </c>
      <c r="I152" s="5">
        <v>85.457153271806476</v>
      </c>
      <c r="J152" s="5">
        <v>36.892834453843534</v>
      </c>
    </row>
    <row r="153" spans="3:10" x14ac:dyDescent="0.25">
      <c r="C153" s="7" t="s">
        <v>47</v>
      </c>
      <c r="D153" s="5">
        <v>-57.985999999995158</v>
      </c>
      <c r="E153" s="5">
        <v>69.529645671690162</v>
      </c>
      <c r="F153" s="5">
        <v>-0.83397519777099716</v>
      </c>
      <c r="G153" s="5">
        <v>0.40525168510834697</v>
      </c>
      <c r="H153" s="5">
        <v>-195.05915327179696</v>
      </c>
      <c r="I153" s="5">
        <v>79.087153271806642</v>
      </c>
      <c r="J153" s="5">
        <v>486.93803013570141</v>
      </c>
    </row>
    <row r="154" spans="3:10" x14ac:dyDescent="0.25">
      <c r="C154" s="7" t="s">
        <v>48</v>
      </c>
      <c r="D154" s="5">
        <v>-29.767999999995116</v>
      </c>
      <c r="E154" s="5">
        <v>69.529645671690062</v>
      </c>
      <c r="F154" s="5">
        <v>-0.42813392348575652</v>
      </c>
      <c r="G154" s="5">
        <v>0.66899659844076309</v>
      </c>
      <c r="H154" s="5">
        <v>-166.84115327179671</v>
      </c>
      <c r="I154" s="5">
        <v>107.30515327180649</v>
      </c>
      <c r="J154" s="5">
        <v>1816.3179701791378</v>
      </c>
    </row>
    <row r="155" spans="3:10" x14ac:dyDescent="0.25">
      <c r="C155" s="7" t="s">
        <v>49</v>
      </c>
      <c r="D155" s="5">
        <v>-52.855999999995156</v>
      </c>
      <c r="E155" s="5">
        <v>69.529645671690105</v>
      </c>
      <c r="F155" s="5">
        <v>-0.76019372009422104</v>
      </c>
      <c r="G155" s="5">
        <v>0.44799960962098351</v>
      </c>
      <c r="H155" s="5">
        <v>-189.92915327179685</v>
      </c>
      <c r="I155" s="5">
        <v>84.217153271806524</v>
      </c>
      <c r="J155" s="5">
        <v>38.731564863584936</v>
      </c>
    </row>
    <row r="156" spans="3:10" x14ac:dyDescent="0.25">
      <c r="C156" s="7" t="s">
        <v>50</v>
      </c>
      <c r="D156" s="5">
        <v>-49.7519999999951</v>
      </c>
      <c r="E156" s="5">
        <v>69.529645671690048</v>
      </c>
      <c r="F156" s="5">
        <v>-0.71555089227575785</v>
      </c>
      <c r="G156" s="5">
        <v>0.4750711724186063</v>
      </c>
      <c r="H156" s="5">
        <v>-186.82515327179667</v>
      </c>
      <c r="I156" s="5">
        <v>87.32115327180648</v>
      </c>
      <c r="J156" s="5">
        <v>2.6092893327586353E-2</v>
      </c>
    </row>
    <row r="157" spans="3:10" x14ac:dyDescent="0.25">
      <c r="C157" s="7" t="s">
        <v>51</v>
      </c>
      <c r="D157" s="5">
        <v>-56.829999999995167</v>
      </c>
      <c r="E157" s="5">
        <v>69.529645671690105</v>
      </c>
      <c r="F157" s="5">
        <v>-0.81734919617365798</v>
      </c>
      <c r="G157" s="5">
        <v>0.41466413474234298</v>
      </c>
      <c r="H157" s="5">
        <v>-193.90315327179684</v>
      </c>
      <c r="I157" s="5">
        <v>80.24315327180652</v>
      </c>
      <c r="J157" s="5">
        <v>321.34378720272798</v>
      </c>
    </row>
    <row r="158" spans="3:10" x14ac:dyDescent="0.25">
      <c r="C158" s="7" t="s">
        <v>52</v>
      </c>
      <c r="D158" s="5">
        <v>-70.627999999995097</v>
      </c>
      <c r="E158" s="5">
        <v>69.529645671690048</v>
      </c>
      <c r="F158" s="5">
        <v>-1.0157969211218383</v>
      </c>
      <c r="G158" s="5">
        <v>0.31090621618289876</v>
      </c>
      <c r="H158" s="5">
        <v>-207.70115327179667</v>
      </c>
      <c r="I158" s="5">
        <v>66.445153271806475</v>
      </c>
      <c r="J158" s="5">
        <v>3841.3786228412064</v>
      </c>
    </row>
    <row r="159" spans="3:10" x14ac:dyDescent="0.25">
      <c r="C159" s="7" t="s">
        <v>53</v>
      </c>
      <c r="D159" s="5">
        <v>-43.659999999995151</v>
      </c>
      <c r="E159" s="5">
        <v>69.529645671690091</v>
      </c>
      <c r="F159" s="5">
        <v>-0.62793358974029534</v>
      </c>
      <c r="G159" s="5">
        <v>0.53073625278657544</v>
      </c>
      <c r="H159" s="5">
        <v>-180.73315327179682</v>
      </c>
      <c r="I159" s="5">
        <v>93.413153271806507</v>
      </c>
      <c r="J159" s="5">
        <v>382.64734090946149</v>
      </c>
    </row>
    <row r="160" spans="3:10" x14ac:dyDescent="0.25">
      <c r="C160" s="7" t="s">
        <v>54</v>
      </c>
      <c r="D160" s="5">
        <v>-38.177999999995137</v>
      </c>
      <c r="E160" s="5">
        <v>69.529645671690091</v>
      </c>
      <c r="F160" s="5">
        <v>-0.54908952334183703</v>
      </c>
      <c r="G160" s="5">
        <v>0.58353298630239803</v>
      </c>
      <c r="H160" s="5">
        <v>-175.2511532717968</v>
      </c>
      <c r="I160" s="5">
        <v>98.895153271806521</v>
      </c>
      <c r="J160" s="5">
        <v>1214.6330700012622</v>
      </c>
    </row>
    <row r="163" spans="2:5" ht="18.75" x14ac:dyDescent="0.3">
      <c r="B163" s="12" t="s">
        <v>149</v>
      </c>
    </row>
    <row r="165" spans="2:5" ht="51.75" x14ac:dyDescent="0.25">
      <c r="C165" s="14" t="s">
        <v>150</v>
      </c>
      <c r="D165" s="8" t="s">
        <v>151</v>
      </c>
      <c r="E165" s="14" t="s">
        <v>152</v>
      </c>
    </row>
    <row r="166" spans="2:5" x14ac:dyDescent="0.25">
      <c r="C166" s="5">
        <v>837957.74872000003</v>
      </c>
      <c r="D166" s="5">
        <v>56.661857426754096</v>
      </c>
      <c r="E166" s="5">
        <v>-2.6897173292374673E-14</v>
      </c>
    </row>
  </sheetData>
  <mergeCells count="57">
    <mergeCell ref="C46:E46"/>
    <mergeCell ref="C48:D48"/>
    <mergeCell ref="E48:F48"/>
    <mergeCell ref="B3:M3"/>
    <mergeCell ref="P3:S3"/>
    <mergeCell ref="B4:C4"/>
    <mergeCell ref="D4:E4"/>
    <mergeCell ref="F4:G4"/>
    <mergeCell ref="H4:I4"/>
    <mergeCell ref="J4:K4"/>
    <mergeCell ref="L4:M4"/>
    <mergeCell ref="G35:J35"/>
    <mergeCell ref="G36:J36"/>
    <mergeCell ref="C39:G39"/>
    <mergeCell ref="C40:G40"/>
    <mergeCell ref="C41:G41"/>
    <mergeCell ref="C38:G38"/>
    <mergeCell ref="C35:F35"/>
    <mergeCell ref="C36:F36"/>
    <mergeCell ref="G24:J24"/>
    <mergeCell ref="G25:J25"/>
    <mergeCell ref="G26:J26"/>
    <mergeCell ref="G27:J27"/>
    <mergeCell ref="G28:J28"/>
    <mergeCell ref="G29:J29"/>
    <mergeCell ref="G30:J30"/>
    <mergeCell ref="G31:J31"/>
    <mergeCell ref="C29:F29"/>
    <mergeCell ref="C30:F30"/>
    <mergeCell ref="C31:F31"/>
    <mergeCell ref="C32:F32"/>
    <mergeCell ref="C33:F33"/>
    <mergeCell ref="C34:F34"/>
    <mergeCell ref="C23:J23"/>
    <mergeCell ref="C24:F24"/>
    <mergeCell ref="C25:F25"/>
    <mergeCell ref="C26:F26"/>
    <mergeCell ref="C27:F27"/>
    <mergeCell ref="C28:F28"/>
    <mergeCell ref="G32:J32"/>
    <mergeCell ref="G33:J33"/>
    <mergeCell ref="G34:J34"/>
    <mergeCell ref="C18:BD18"/>
    <mergeCell ref="C19:D19"/>
    <mergeCell ref="C20:D20"/>
    <mergeCell ref="C21:D21"/>
    <mergeCell ref="E19:BD19"/>
    <mergeCell ref="E21:BD21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MLR_NewScore1'!$B$10:$B$10" display="New Data Detail Rpt."/>
    <hyperlink ref="D4" location="'MLR_Output1'!$B$10:$B$10" display="Inputs"/>
    <hyperlink ref="F4" location="'MLR_Output1'!$B$44:$B$44" display="Predictors"/>
    <hyperlink ref="H4" location="'MLR_Output1'!$B$105:$B$105" display="Regress. Model"/>
    <hyperlink ref="J4" location="'MLR_Output1'!$B$163:$B$163" display="Train. Score - Summary"/>
    <hyperlink ref="L4" location="'MLR_TrainingScore1'!$B$10:$B$10" display="Train. Score - Detailed Rep.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278"/>
  <sheetViews>
    <sheetView showGridLines="0" topLeftCell="A273" workbookViewId="0">
      <selection activeCell="E278" sqref="E278"/>
    </sheetView>
  </sheetViews>
  <sheetFormatPr defaultRowHeight="15" x14ac:dyDescent="0.25"/>
  <cols>
    <col min="4" max="4" width="12" bestFit="1" customWidth="1"/>
    <col min="5" max="5" width="12" customWidth="1"/>
    <col min="7" max="7" width="12" bestFit="1" customWidth="1"/>
    <col min="9" max="9" width="12" bestFit="1" customWidth="1"/>
    <col min="17" max="17" width="12.7109375" bestFit="1" customWidth="1"/>
  </cols>
  <sheetData>
    <row r="1" spans="2:62" ht="18.75" x14ac:dyDescent="0.3">
      <c r="B1" s="4" t="s">
        <v>193</v>
      </c>
      <c r="O1" t="s">
        <v>259</v>
      </c>
    </row>
    <row r="3" spans="2:62" ht="15.75" x14ac:dyDescent="0.25">
      <c r="B3" s="32" t="s">
        <v>58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/>
      <c r="Q3" s="32" t="s">
        <v>59</v>
      </c>
      <c r="R3" s="33"/>
      <c r="S3" s="33"/>
      <c r="T3" s="34"/>
    </row>
    <row r="4" spans="2:62" x14ac:dyDescent="0.25">
      <c r="B4" s="38" t="s">
        <v>255</v>
      </c>
      <c r="C4" s="31"/>
      <c r="D4" s="38" t="s">
        <v>93</v>
      </c>
      <c r="E4" s="48"/>
      <c r="F4" s="31"/>
      <c r="G4" s="38" t="s">
        <v>94</v>
      </c>
      <c r="H4" s="31"/>
      <c r="I4" s="38" t="s">
        <v>95</v>
      </c>
      <c r="J4" s="31"/>
      <c r="K4" s="38" t="s">
        <v>96</v>
      </c>
      <c r="L4" s="31"/>
      <c r="M4" s="38" t="s">
        <v>192</v>
      </c>
      <c r="N4" s="31"/>
      <c r="Q4" s="8" t="s">
        <v>82</v>
      </c>
      <c r="R4" s="8" t="s">
        <v>83</v>
      </c>
      <c r="S4" s="8" t="s">
        <v>61</v>
      </c>
      <c r="T4" s="8" t="s">
        <v>62</v>
      </c>
    </row>
    <row r="5" spans="2:62" x14ac:dyDescent="0.25">
      <c r="Q5" s="5">
        <v>8</v>
      </c>
      <c r="R5" s="5">
        <v>8</v>
      </c>
      <c r="S5" s="5">
        <v>14</v>
      </c>
      <c r="T5" s="5">
        <v>30</v>
      </c>
    </row>
    <row r="10" spans="2:62" x14ac:dyDescent="0.25">
      <c r="B10" s="7" t="s">
        <v>64</v>
      </c>
      <c r="C10" s="29" t="s">
        <v>65</v>
      </c>
      <c r="D10" s="30"/>
      <c r="E10" s="30"/>
      <c r="F10" s="30"/>
      <c r="G10" s="31"/>
    </row>
    <row r="11" spans="2:62" x14ac:dyDescent="0.25">
      <c r="B11" s="7" t="s">
        <v>66</v>
      </c>
      <c r="C11" s="29" t="s">
        <v>63</v>
      </c>
      <c r="D11" s="30"/>
      <c r="E11" s="30"/>
      <c r="F11" s="30"/>
      <c r="G11" s="31"/>
    </row>
    <row r="12" spans="2:62" x14ac:dyDescent="0.25">
      <c r="B12" s="7" t="s">
        <v>67</v>
      </c>
      <c r="C12" s="29" t="s">
        <v>68</v>
      </c>
      <c r="D12" s="30"/>
      <c r="E12" s="30"/>
      <c r="F12" s="30"/>
      <c r="G12" s="31"/>
    </row>
    <row r="14" spans="2:62" ht="25.5" customHeight="1" x14ac:dyDescent="0.25">
      <c r="B14" s="46" t="s">
        <v>86</v>
      </c>
      <c r="C14" s="46" t="s">
        <v>87</v>
      </c>
      <c r="D14" s="44" t="s">
        <v>88</v>
      </c>
      <c r="E14" s="44" t="s">
        <v>154</v>
      </c>
      <c r="F14" s="39" t="s">
        <v>89</v>
      </c>
      <c r="G14" s="41"/>
      <c r="H14" s="39" t="s">
        <v>90</v>
      </c>
      <c r="I14" s="41"/>
      <c r="K14" s="44" t="s">
        <v>3</v>
      </c>
      <c r="L14" s="44" t="s">
        <v>4</v>
      </c>
      <c r="M14" s="44" t="s">
        <v>5</v>
      </c>
      <c r="N14" s="44" t="s">
        <v>6</v>
      </c>
      <c r="O14" s="44" t="s">
        <v>7</v>
      </c>
      <c r="P14" s="44" t="s">
        <v>8</v>
      </c>
      <c r="Q14" s="44" t="s">
        <v>9</v>
      </c>
      <c r="R14" s="44" t="s">
        <v>10</v>
      </c>
      <c r="S14" s="44" t="s">
        <v>11</v>
      </c>
      <c r="T14" s="44" t="s">
        <v>12</v>
      </c>
      <c r="U14" s="44" t="s">
        <v>13</v>
      </c>
      <c r="V14" s="44" t="s">
        <v>14</v>
      </c>
      <c r="W14" s="44" t="s">
        <v>15</v>
      </c>
      <c r="X14" s="44" t="s">
        <v>16</v>
      </c>
      <c r="Y14" s="44" t="s">
        <v>17</v>
      </c>
      <c r="Z14" s="44" t="s">
        <v>18</v>
      </c>
      <c r="AA14" s="44" t="s">
        <v>19</v>
      </c>
      <c r="AB14" s="44" t="s">
        <v>20</v>
      </c>
      <c r="AC14" s="44" t="s">
        <v>21</v>
      </c>
      <c r="AD14" s="44" t="s">
        <v>22</v>
      </c>
      <c r="AE14" s="44" t="s">
        <v>23</v>
      </c>
      <c r="AF14" s="44" t="s">
        <v>24</v>
      </c>
      <c r="AG14" s="44" t="s">
        <v>25</v>
      </c>
      <c r="AH14" s="44" t="s">
        <v>26</v>
      </c>
      <c r="AI14" s="44" t="s">
        <v>27</v>
      </c>
      <c r="AJ14" s="44" t="s">
        <v>28</v>
      </c>
      <c r="AK14" s="44" t="s">
        <v>29</v>
      </c>
      <c r="AL14" s="44" t="s">
        <v>30</v>
      </c>
      <c r="AM14" s="44" t="s">
        <v>31</v>
      </c>
      <c r="AN14" s="44" t="s">
        <v>32</v>
      </c>
      <c r="AO14" s="44" t="s">
        <v>33</v>
      </c>
      <c r="AP14" s="44" t="s">
        <v>34</v>
      </c>
      <c r="AQ14" s="44" t="s">
        <v>35</v>
      </c>
      <c r="AR14" s="44" t="s">
        <v>36</v>
      </c>
      <c r="AS14" s="44" t="s">
        <v>37</v>
      </c>
      <c r="AT14" s="44" t="s">
        <v>38</v>
      </c>
      <c r="AU14" s="44" t="s">
        <v>39</v>
      </c>
      <c r="AV14" s="44" t="s">
        <v>40</v>
      </c>
      <c r="AW14" s="44" t="s">
        <v>41</v>
      </c>
      <c r="AX14" s="44" t="s">
        <v>42</v>
      </c>
      <c r="AY14" s="44" t="s">
        <v>43</v>
      </c>
      <c r="AZ14" s="44" t="s">
        <v>44</v>
      </c>
      <c r="BA14" s="44" t="s">
        <v>45</v>
      </c>
      <c r="BB14" s="44" t="s">
        <v>46</v>
      </c>
      <c r="BC14" s="44" t="s">
        <v>47</v>
      </c>
      <c r="BD14" s="44" t="s">
        <v>48</v>
      </c>
      <c r="BE14" s="44" t="s">
        <v>49</v>
      </c>
      <c r="BF14" s="44" t="s">
        <v>50</v>
      </c>
      <c r="BG14" s="44" t="s">
        <v>51</v>
      </c>
      <c r="BH14" s="44" t="s">
        <v>52</v>
      </c>
      <c r="BI14" s="44" t="s">
        <v>53</v>
      </c>
      <c r="BJ14" s="44" t="s">
        <v>54</v>
      </c>
    </row>
    <row r="15" spans="2:62" x14ac:dyDescent="0.25">
      <c r="B15" s="47"/>
      <c r="C15" s="47"/>
      <c r="D15" s="45"/>
      <c r="E15" s="45"/>
      <c r="F15" s="11" t="s">
        <v>91</v>
      </c>
      <c r="G15" s="11" t="s">
        <v>92</v>
      </c>
      <c r="H15" s="11" t="s">
        <v>91</v>
      </c>
      <c r="I15" s="11" t="s">
        <v>92</v>
      </c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</row>
    <row r="16" spans="2:62" x14ac:dyDescent="0.25">
      <c r="B16" s="5">
        <v>213.44800000000004</v>
      </c>
      <c r="C16" s="5">
        <v>234.23</v>
      </c>
      <c r="D16" s="5">
        <v>20.781999999999954</v>
      </c>
      <c r="E16" s="5">
        <f>ABS(D16/C16)</f>
        <v>8.8724757716773919E-2</v>
      </c>
      <c r="F16" s="5">
        <v>157.48811950829619</v>
      </c>
      <c r="G16" s="5">
        <v>269.40788049170391</v>
      </c>
      <c r="H16" s="5">
        <v>76.37484672819852</v>
      </c>
      <c r="I16" s="5">
        <v>350.52115327180155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</row>
    <row r="17" spans="2:62" x14ac:dyDescent="0.25">
      <c r="B17" s="5">
        <v>197.01200000000031</v>
      </c>
      <c r="C17" s="5">
        <v>190.54</v>
      </c>
      <c r="D17" s="5">
        <v>-6.4720000000003211</v>
      </c>
      <c r="E17" s="5">
        <f t="shared" ref="E17:E80" si="0">ABS(D17/C17)</f>
        <v>3.396662118190575E-2</v>
      </c>
      <c r="F17" s="5">
        <v>141.05211950829664</v>
      </c>
      <c r="G17" s="5">
        <v>252.97188049170398</v>
      </c>
      <c r="H17" s="5">
        <v>59.938846728198882</v>
      </c>
      <c r="I17" s="5">
        <v>334.08515327180174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</row>
    <row r="18" spans="2:62" x14ac:dyDescent="0.25">
      <c r="B18" s="5">
        <v>181.60800000000006</v>
      </c>
      <c r="C18" s="5">
        <v>235.91</v>
      </c>
      <c r="D18" s="5">
        <v>54.301999999999936</v>
      </c>
      <c r="E18" s="5">
        <f t="shared" si="0"/>
        <v>0.23018100122928209</v>
      </c>
      <c r="F18" s="5">
        <v>125.64811950829628</v>
      </c>
      <c r="G18" s="5">
        <v>237.56788049170385</v>
      </c>
      <c r="H18" s="5">
        <v>44.534846728198573</v>
      </c>
      <c r="I18" s="5">
        <v>318.68115327180158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</row>
    <row r="19" spans="2:62" x14ac:dyDescent="0.25">
      <c r="B19" s="5">
        <v>204.95400000000018</v>
      </c>
      <c r="C19" s="5">
        <v>245.49</v>
      </c>
      <c r="D19" s="5">
        <v>40.535999999999831</v>
      </c>
      <c r="E19" s="5">
        <f t="shared" si="0"/>
        <v>0.1651228155933025</v>
      </c>
      <c r="F19" s="5">
        <v>148.99411950829622</v>
      </c>
      <c r="G19" s="5">
        <v>260.91388049170411</v>
      </c>
      <c r="H19" s="5">
        <v>67.880846728198634</v>
      </c>
      <c r="I19" s="5">
        <v>342.02715327180169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</row>
    <row r="20" spans="2:62" x14ac:dyDescent="0.25">
      <c r="B20" s="5">
        <v>188.78999999999962</v>
      </c>
      <c r="C20" s="5">
        <v>262.64</v>
      </c>
      <c r="D20" s="5">
        <v>73.850000000000364</v>
      </c>
      <c r="E20" s="5">
        <f t="shared" si="0"/>
        <v>0.28118336886993744</v>
      </c>
      <c r="F20" s="5">
        <v>132.83011950829547</v>
      </c>
      <c r="G20" s="5">
        <v>244.74988049170378</v>
      </c>
      <c r="H20" s="5">
        <v>51.716846728197964</v>
      </c>
      <c r="I20" s="5">
        <v>325.86315327180125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</row>
    <row r="21" spans="2:62" x14ac:dyDescent="0.25">
      <c r="B21" s="5">
        <v>184.01399999999958</v>
      </c>
      <c r="C21" s="5">
        <v>265.57</v>
      </c>
      <c r="D21" s="5">
        <v>81.556000000000409</v>
      </c>
      <c r="E21" s="5">
        <f t="shared" si="0"/>
        <v>0.30709794027940057</v>
      </c>
      <c r="F21" s="5">
        <v>128.05411950829551</v>
      </c>
      <c r="G21" s="5">
        <v>239.97388049170365</v>
      </c>
      <c r="H21" s="5">
        <v>46.940846728197982</v>
      </c>
      <c r="I21" s="5">
        <v>321.08715327180118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</row>
    <row r="22" spans="2:62" x14ac:dyDescent="0.25">
      <c r="B22" s="5">
        <v>184.20800000000071</v>
      </c>
      <c r="C22" s="5">
        <v>255.32</v>
      </c>
      <c r="D22" s="5">
        <v>71.111999999999284</v>
      </c>
      <c r="E22" s="5">
        <f t="shared" si="0"/>
        <v>0.2785210715964252</v>
      </c>
      <c r="F22" s="5">
        <v>128.24811950829638</v>
      </c>
      <c r="G22" s="5">
        <v>240.16788049170503</v>
      </c>
      <c r="H22" s="5">
        <v>47.134846728198994</v>
      </c>
      <c r="I22" s="5">
        <v>321.2811532718024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</row>
    <row r="23" spans="2:62" x14ac:dyDescent="0.25">
      <c r="B23" s="5">
        <v>192.37399999999931</v>
      </c>
      <c r="C23" s="5">
        <v>207.95</v>
      </c>
      <c r="D23" s="5">
        <v>15.576000000000676</v>
      </c>
      <c r="E23" s="5">
        <f t="shared" si="0"/>
        <v>7.4902620822316315E-2</v>
      </c>
      <c r="F23" s="5">
        <v>136.41411950829504</v>
      </c>
      <c r="G23" s="5">
        <v>248.33388049170358</v>
      </c>
      <c r="H23" s="5">
        <v>55.300846728197627</v>
      </c>
      <c r="I23" s="5">
        <v>329.44715327180097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</row>
    <row r="24" spans="2:62" x14ac:dyDescent="0.25">
      <c r="B24" s="5">
        <v>202.12800000000027</v>
      </c>
      <c r="C24" s="5">
        <v>231.67</v>
      </c>
      <c r="D24" s="5">
        <v>29.541999999999717</v>
      </c>
      <c r="E24" s="5">
        <f t="shared" si="0"/>
        <v>0.12751758967496749</v>
      </c>
      <c r="F24" s="5">
        <v>146.16811950829609</v>
      </c>
      <c r="G24" s="5">
        <v>258.08788049170448</v>
      </c>
      <c r="H24" s="5">
        <v>65.054846728198612</v>
      </c>
      <c r="I24" s="5">
        <v>339.2011532718019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</row>
    <row r="25" spans="2:62" x14ac:dyDescent="0.25">
      <c r="B25" s="5">
        <v>169.11000000000021</v>
      </c>
      <c r="C25" s="5">
        <v>229.34</v>
      </c>
      <c r="D25" s="5">
        <v>60.229999999999791</v>
      </c>
      <c r="E25" s="5">
        <f t="shared" si="0"/>
        <v>0.26262317955873282</v>
      </c>
      <c r="F25" s="5">
        <v>113.1501195082962</v>
      </c>
      <c r="G25" s="5">
        <v>225.06988049170423</v>
      </c>
      <c r="H25" s="5">
        <v>32.03684672819864</v>
      </c>
      <c r="I25" s="5">
        <v>306.18315327180176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</row>
    <row r="26" spans="2:62" x14ac:dyDescent="0.25">
      <c r="B26" s="5">
        <v>155.26599999999965</v>
      </c>
      <c r="C26" s="5">
        <v>205.63</v>
      </c>
      <c r="D26" s="5">
        <v>50.364000000000345</v>
      </c>
      <c r="E26" s="5">
        <f t="shared" si="0"/>
        <v>0.24492535135923915</v>
      </c>
      <c r="F26" s="5">
        <v>99.306119508295495</v>
      </c>
      <c r="G26" s="5">
        <v>211.2258804917038</v>
      </c>
      <c r="H26" s="5">
        <v>18.19284672819802</v>
      </c>
      <c r="I26" s="5">
        <v>292.33915327180125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</row>
    <row r="27" spans="2:62" x14ac:dyDescent="0.25">
      <c r="B27" s="5">
        <v>279.62600000000032</v>
      </c>
      <c r="C27" s="5">
        <v>793.1</v>
      </c>
      <c r="D27" s="5">
        <v>513.47399999999971</v>
      </c>
      <c r="E27" s="5">
        <f t="shared" si="0"/>
        <v>0.64742655402849536</v>
      </c>
      <c r="F27" s="5">
        <v>223.66611950829619</v>
      </c>
      <c r="G27" s="5">
        <v>335.58588049170442</v>
      </c>
      <c r="H27" s="5">
        <v>142.55284672819869</v>
      </c>
      <c r="I27" s="5">
        <v>416.69915327180195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</row>
    <row r="28" spans="2:62" x14ac:dyDescent="0.25">
      <c r="B28" s="5">
        <v>158.2080000000004</v>
      </c>
      <c r="C28" s="5">
        <v>249.75</v>
      </c>
      <c r="D28" s="5">
        <v>91.541999999999604</v>
      </c>
      <c r="E28" s="5">
        <f t="shared" si="0"/>
        <v>0.36653453453453294</v>
      </c>
      <c r="F28" s="5">
        <v>102.24811950829633</v>
      </c>
      <c r="G28" s="5">
        <v>214.16788049170447</v>
      </c>
      <c r="H28" s="5">
        <v>21.134846728198795</v>
      </c>
      <c r="I28" s="5">
        <v>295.281153271802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</row>
    <row r="29" spans="2:62" x14ac:dyDescent="0.25">
      <c r="B29" s="5">
        <v>176.75800000000032</v>
      </c>
      <c r="C29" s="5">
        <v>183.7</v>
      </c>
      <c r="D29" s="5">
        <v>6.9419999999996662</v>
      </c>
      <c r="E29" s="5">
        <f t="shared" si="0"/>
        <v>3.7789874795861003E-2</v>
      </c>
      <c r="F29" s="5">
        <v>120.79811950829648</v>
      </c>
      <c r="G29" s="5">
        <v>232.71788049170416</v>
      </c>
      <c r="H29" s="5">
        <v>39.684846728198806</v>
      </c>
      <c r="I29" s="5">
        <v>313.83115327180184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</row>
    <row r="30" spans="2:62" x14ac:dyDescent="0.25">
      <c r="B30" s="5">
        <v>127.46599999999984</v>
      </c>
      <c r="C30" s="5">
        <v>154.55000000000001</v>
      </c>
      <c r="D30" s="5">
        <v>27.084000000000174</v>
      </c>
      <c r="E30" s="5">
        <f t="shared" si="0"/>
        <v>0.1752442575218387</v>
      </c>
      <c r="F30" s="5">
        <v>71.506119508295996</v>
      </c>
      <c r="G30" s="5">
        <v>183.42588049170368</v>
      </c>
      <c r="H30" s="5">
        <v>-9.6071532718016783</v>
      </c>
      <c r="I30" s="5">
        <v>264.53915327180135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</row>
    <row r="31" spans="2:62" x14ac:dyDescent="0.25">
      <c r="B31" s="5">
        <v>156.35600000000039</v>
      </c>
      <c r="C31" s="5">
        <v>188.7</v>
      </c>
      <c r="D31" s="5">
        <v>32.343999999999596</v>
      </c>
      <c r="E31" s="5">
        <f t="shared" si="0"/>
        <v>0.17140434552199046</v>
      </c>
      <c r="F31" s="5">
        <v>100.39611950829625</v>
      </c>
      <c r="G31" s="5">
        <v>212.31588049170455</v>
      </c>
      <c r="H31" s="5">
        <v>19.282846728198763</v>
      </c>
      <c r="I31" s="5">
        <v>293.42915327180202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1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</row>
    <row r="32" spans="2:62" x14ac:dyDescent="0.25">
      <c r="B32" s="5">
        <v>139.48199999999972</v>
      </c>
      <c r="C32" s="5">
        <v>176.96</v>
      </c>
      <c r="D32" s="5">
        <v>37.478000000000293</v>
      </c>
      <c r="E32" s="5">
        <f t="shared" si="0"/>
        <v>0.21178797468354596</v>
      </c>
      <c r="F32" s="5">
        <v>83.522119508295745</v>
      </c>
      <c r="G32" s="5">
        <v>195.44188049170367</v>
      </c>
      <c r="H32" s="5">
        <v>2.4088467281981423</v>
      </c>
      <c r="I32" s="5">
        <v>276.55515327180126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</row>
    <row r="33" spans="2:62" x14ac:dyDescent="0.25">
      <c r="B33" s="5">
        <v>127.60999999999993</v>
      </c>
      <c r="C33" s="5">
        <v>222.3</v>
      </c>
      <c r="D33" s="5">
        <v>94.690000000000083</v>
      </c>
      <c r="E33" s="5">
        <f t="shared" si="0"/>
        <v>0.42595591542959998</v>
      </c>
      <c r="F33" s="5">
        <v>71.650119508295717</v>
      </c>
      <c r="G33" s="5">
        <v>183.56988049170414</v>
      </c>
      <c r="H33" s="5">
        <v>-9.4631532718017297</v>
      </c>
      <c r="I33" s="5">
        <v>264.68315327180159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</row>
    <row r="34" spans="2:62" x14ac:dyDescent="0.25">
      <c r="B34" s="5">
        <v>112.73800000000045</v>
      </c>
      <c r="C34" s="5">
        <v>97.3</v>
      </c>
      <c r="D34" s="5">
        <v>-15.438000000000457</v>
      </c>
      <c r="E34" s="5">
        <f t="shared" si="0"/>
        <v>0.1586639260020602</v>
      </c>
      <c r="F34" s="5">
        <v>56.778119508296406</v>
      </c>
      <c r="G34" s="5">
        <v>168.6978804917045</v>
      </c>
      <c r="H34" s="5">
        <v>-24.335153271801147</v>
      </c>
      <c r="I34" s="5">
        <v>249.81115327180206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</row>
    <row r="35" spans="2:62" x14ac:dyDescent="0.25">
      <c r="B35" s="5">
        <v>108.53199999999947</v>
      </c>
      <c r="C35" s="5">
        <v>105.49</v>
      </c>
      <c r="D35" s="5">
        <v>-3.0419999999994758</v>
      </c>
      <c r="E35" s="5">
        <f t="shared" si="0"/>
        <v>2.8836856574077883E-2</v>
      </c>
      <c r="F35" s="5">
        <v>52.572119508295494</v>
      </c>
      <c r="G35" s="5">
        <v>164.49188049170345</v>
      </c>
      <c r="H35" s="5">
        <v>-28.541153271802102</v>
      </c>
      <c r="I35" s="5">
        <v>245.60515327180104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</row>
    <row r="36" spans="2:62" x14ac:dyDescent="0.25">
      <c r="B36" s="5">
        <v>115.03399999999985</v>
      </c>
      <c r="C36" s="5">
        <v>120.33</v>
      </c>
      <c r="D36" s="5">
        <v>5.2960000000001486</v>
      </c>
      <c r="E36" s="5">
        <f t="shared" si="0"/>
        <v>4.4012299509682946E-2</v>
      </c>
      <c r="F36" s="5">
        <v>59.074119508295468</v>
      </c>
      <c r="G36" s="5">
        <v>170.99388049170423</v>
      </c>
      <c r="H36" s="5">
        <v>-22.039153271801894</v>
      </c>
      <c r="I36" s="5">
        <v>252.10715327180159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</row>
    <row r="37" spans="2:62" x14ac:dyDescent="0.25">
      <c r="B37" s="5">
        <v>111.54000000000008</v>
      </c>
      <c r="C37" s="5">
        <v>234.23</v>
      </c>
      <c r="D37" s="5">
        <v>122.68999999999991</v>
      </c>
      <c r="E37" s="5">
        <f t="shared" si="0"/>
        <v>0.52380139179438978</v>
      </c>
      <c r="F37" s="5">
        <v>55.580119508295851</v>
      </c>
      <c r="G37" s="5">
        <v>167.49988049170429</v>
      </c>
      <c r="H37" s="5">
        <v>-25.533153271801609</v>
      </c>
      <c r="I37" s="5">
        <v>248.61315327180176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1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</row>
    <row r="38" spans="2:62" x14ac:dyDescent="0.25">
      <c r="B38" s="5">
        <v>89.628000000000696</v>
      </c>
      <c r="C38" s="5">
        <v>82.56</v>
      </c>
      <c r="D38" s="5">
        <v>-7.0680000000006942</v>
      </c>
      <c r="E38" s="5">
        <f t="shared" si="0"/>
        <v>8.5610465116287476E-2</v>
      </c>
      <c r="F38" s="5">
        <v>33.668119508296712</v>
      </c>
      <c r="G38" s="5">
        <v>145.58788049170468</v>
      </c>
      <c r="H38" s="5">
        <v>-47.445153271800876</v>
      </c>
      <c r="I38" s="5">
        <v>226.70115327180227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</row>
    <row r="39" spans="2:62" x14ac:dyDescent="0.25">
      <c r="B39" s="5">
        <v>72.683999999999514</v>
      </c>
      <c r="C39" s="5">
        <v>73.62</v>
      </c>
      <c r="D39" s="5">
        <v>0.93600000000049022</v>
      </c>
      <c r="E39" s="5">
        <f t="shared" si="0"/>
        <v>1.2713936430324506E-2</v>
      </c>
      <c r="F39" s="5">
        <v>16.724119508295544</v>
      </c>
      <c r="G39" s="5">
        <v>128.6438804917035</v>
      </c>
      <c r="H39" s="5">
        <v>-64.389153271802058</v>
      </c>
      <c r="I39" s="5">
        <v>209.75715327180109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1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</row>
    <row r="40" spans="2:62" x14ac:dyDescent="0.25">
      <c r="B40" s="5">
        <v>68.62600000000063</v>
      </c>
      <c r="C40" s="5">
        <v>70.239999999999995</v>
      </c>
      <c r="D40" s="5">
        <v>1.6139999999993648</v>
      </c>
      <c r="E40" s="5">
        <f t="shared" si="0"/>
        <v>2.2978359908874785E-2</v>
      </c>
      <c r="F40" s="5">
        <v>12.666119508296518</v>
      </c>
      <c r="G40" s="5">
        <v>124.58588049170474</v>
      </c>
      <c r="H40" s="5">
        <v>-68.447153271801</v>
      </c>
      <c r="I40" s="5">
        <v>205.69915327180226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1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</row>
    <row r="41" spans="2:62" x14ac:dyDescent="0.25">
      <c r="B41" s="5">
        <v>131.1680000000004</v>
      </c>
      <c r="C41" s="5">
        <v>63.41</v>
      </c>
      <c r="D41" s="5">
        <v>-67.758000000000408</v>
      </c>
      <c r="E41" s="5">
        <f t="shared" si="0"/>
        <v>1.0685696262419242</v>
      </c>
      <c r="F41" s="5">
        <v>75.208119508296519</v>
      </c>
      <c r="G41" s="5">
        <v>187.12788049170427</v>
      </c>
      <c r="H41" s="5">
        <v>-5.9051532718011401</v>
      </c>
      <c r="I41" s="5">
        <v>268.24115327180198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</row>
    <row r="42" spans="2:62" x14ac:dyDescent="0.25">
      <c r="B42" s="5">
        <v>148.72799999999987</v>
      </c>
      <c r="C42" s="5">
        <v>189.48</v>
      </c>
      <c r="D42" s="5">
        <v>40.752000000000123</v>
      </c>
      <c r="E42" s="5">
        <f t="shared" si="0"/>
        <v>0.21507283090563714</v>
      </c>
      <c r="F42" s="5">
        <v>92.768119508296053</v>
      </c>
      <c r="G42" s="5">
        <v>204.68788049170368</v>
      </c>
      <c r="H42" s="5">
        <v>11.654846728198379</v>
      </c>
      <c r="I42" s="5">
        <v>285.80115327180135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</row>
    <row r="43" spans="2:62" x14ac:dyDescent="0.25">
      <c r="B43" s="5">
        <v>57.509999999999479</v>
      </c>
      <c r="C43" s="5">
        <v>49.48</v>
      </c>
      <c r="D43" s="5">
        <v>-8.0299999999994824</v>
      </c>
      <c r="E43" s="5">
        <f t="shared" si="0"/>
        <v>0.16228779304768559</v>
      </c>
      <c r="F43" s="5">
        <v>1.5501195082954382</v>
      </c>
      <c r="G43" s="5">
        <v>113.46988049170352</v>
      </c>
      <c r="H43" s="5">
        <v>-79.563153271802122</v>
      </c>
      <c r="I43" s="5">
        <v>194.58315327180108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</row>
    <row r="44" spans="2:62" x14ac:dyDescent="0.25">
      <c r="B44" s="5">
        <v>63.812000000000296</v>
      </c>
      <c r="C44" s="5">
        <v>57.71</v>
      </c>
      <c r="D44" s="5">
        <v>-6.1020000000002952</v>
      </c>
      <c r="E44" s="5">
        <f t="shared" si="0"/>
        <v>0.10573557442384847</v>
      </c>
      <c r="F44" s="5">
        <v>7.852119508296127</v>
      </c>
      <c r="G44" s="5">
        <v>119.77188049170447</v>
      </c>
      <c r="H44" s="5">
        <v>-73.261153271801362</v>
      </c>
      <c r="I44" s="5">
        <v>200.88515327180195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</row>
    <row r="45" spans="2:62" x14ac:dyDescent="0.25">
      <c r="B45" s="5">
        <v>72.206000000000245</v>
      </c>
      <c r="C45" s="5">
        <v>51.83</v>
      </c>
      <c r="D45" s="5">
        <v>-20.376000000000246</v>
      </c>
      <c r="E45" s="5">
        <f t="shared" si="0"/>
        <v>0.39313139108624823</v>
      </c>
      <c r="F45" s="5">
        <v>16.246119508296246</v>
      </c>
      <c r="G45" s="5">
        <v>128.16588049170423</v>
      </c>
      <c r="H45" s="5">
        <v>-64.867153271801328</v>
      </c>
      <c r="I45" s="5">
        <v>209.27915327180182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1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</row>
    <row r="46" spans="2:62" x14ac:dyDescent="0.25">
      <c r="B46" s="5">
        <v>112.16199999999958</v>
      </c>
      <c r="C46" s="5">
        <v>140.87</v>
      </c>
      <c r="D46" s="5">
        <v>28.708000000000425</v>
      </c>
      <c r="E46" s="5">
        <f t="shared" si="0"/>
        <v>0.20379072904096276</v>
      </c>
      <c r="F46" s="5">
        <v>56.202119508295574</v>
      </c>
      <c r="G46" s="5">
        <v>168.12188049170359</v>
      </c>
      <c r="H46" s="5">
        <v>-24.911153271801993</v>
      </c>
      <c r="I46" s="5">
        <v>249.23515327180115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1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</row>
    <row r="47" spans="2:62" x14ac:dyDescent="0.25">
      <c r="B47" s="5">
        <v>76.084000000000287</v>
      </c>
      <c r="C47" s="5">
        <v>74.28</v>
      </c>
      <c r="D47" s="5">
        <v>-1.8040000000002863</v>
      </c>
      <c r="E47" s="5">
        <f t="shared" si="0"/>
        <v>2.4286483575663518E-2</v>
      </c>
      <c r="F47" s="5">
        <v>20.124119508296154</v>
      </c>
      <c r="G47" s="5">
        <v>132.04388049170441</v>
      </c>
      <c r="H47" s="5">
        <v>-60.989153271801342</v>
      </c>
      <c r="I47" s="5">
        <v>213.15715327180192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1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</row>
    <row r="48" spans="2:62" x14ac:dyDescent="0.25">
      <c r="B48" s="5">
        <v>85.596000000000316</v>
      </c>
      <c r="C48" s="5">
        <v>89.61</v>
      </c>
      <c r="D48" s="5">
        <v>4.0139999999996832</v>
      </c>
      <c r="E48" s="5">
        <f t="shared" si="0"/>
        <v>4.4794107800465159E-2</v>
      </c>
      <c r="F48" s="5">
        <v>29.636119508296325</v>
      </c>
      <c r="G48" s="5">
        <v>141.5558804917043</v>
      </c>
      <c r="H48" s="5">
        <v>-51.477153271801257</v>
      </c>
      <c r="I48" s="5">
        <v>222.66915327180189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1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</row>
    <row r="49" spans="2:62" x14ac:dyDescent="0.25">
      <c r="B49" s="5">
        <v>69.520000000000039</v>
      </c>
      <c r="C49" s="5">
        <v>37.880000000000003</v>
      </c>
      <c r="D49" s="5">
        <v>-31.640000000000036</v>
      </c>
      <c r="E49" s="5">
        <f t="shared" si="0"/>
        <v>0.83526927138331664</v>
      </c>
      <c r="F49" s="5">
        <v>13.560119508296111</v>
      </c>
      <c r="G49" s="5">
        <v>125.47988049170397</v>
      </c>
      <c r="H49" s="5">
        <v>-67.553153271801506</v>
      </c>
      <c r="I49" s="5">
        <v>206.59315327180158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1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</row>
    <row r="50" spans="2:62" x14ac:dyDescent="0.25">
      <c r="B50" s="5">
        <v>91.243999999999829</v>
      </c>
      <c r="C50" s="5">
        <v>156.52000000000001</v>
      </c>
      <c r="D50" s="5">
        <v>65.276000000000181</v>
      </c>
      <c r="E50" s="5">
        <f t="shared" si="0"/>
        <v>0.41704574495272284</v>
      </c>
      <c r="F50" s="5">
        <v>35.284119508295788</v>
      </c>
      <c r="G50" s="5">
        <v>147.20388049170387</v>
      </c>
      <c r="H50" s="5">
        <v>-45.829153271801772</v>
      </c>
      <c r="I50" s="5">
        <v>228.31715327180143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</row>
    <row r="51" spans="2:62" x14ac:dyDescent="0.25">
      <c r="B51" s="5">
        <v>78.176000000000158</v>
      </c>
      <c r="C51" s="5">
        <v>55.81</v>
      </c>
      <c r="D51" s="5">
        <v>-22.366000000000156</v>
      </c>
      <c r="E51" s="5">
        <f t="shared" si="0"/>
        <v>0.40075255330586196</v>
      </c>
      <c r="F51" s="5">
        <v>22.216119508295996</v>
      </c>
      <c r="G51" s="5">
        <v>134.13588049170431</v>
      </c>
      <c r="H51" s="5">
        <v>-58.8971532718015</v>
      </c>
      <c r="I51" s="5">
        <v>215.24915327180182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1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</row>
    <row r="52" spans="2:62" x14ac:dyDescent="0.25">
      <c r="B52" s="5">
        <v>84.591999999999928</v>
      </c>
      <c r="C52" s="5">
        <v>70.650000000000006</v>
      </c>
      <c r="D52" s="5">
        <v>-13.941999999999922</v>
      </c>
      <c r="E52" s="5">
        <f t="shared" si="0"/>
        <v>0.1973389950460003</v>
      </c>
      <c r="F52" s="5">
        <v>28.63211950829583</v>
      </c>
      <c r="G52" s="5">
        <v>140.55188049170403</v>
      </c>
      <c r="H52" s="5">
        <v>-52.481153271801702</v>
      </c>
      <c r="I52" s="5">
        <v>221.66515327180156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1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</row>
    <row r="53" spans="2:62" x14ac:dyDescent="0.25">
      <c r="B53" s="5">
        <v>92.422000000000111</v>
      </c>
      <c r="C53" s="5">
        <v>138.28</v>
      </c>
      <c r="D53" s="5">
        <v>45.85799999999989</v>
      </c>
      <c r="E53" s="5">
        <f t="shared" si="0"/>
        <v>0.33163147237489071</v>
      </c>
      <c r="F53" s="5">
        <v>36.46211950829602</v>
      </c>
      <c r="G53" s="5">
        <v>148.38188049170421</v>
      </c>
      <c r="H53" s="5">
        <v>-44.651153271801491</v>
      </c>
      <c r="I53" s="5">
        <v>229.49515327180171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1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</row>
    <row r="54" spans="2:62" x14ac:dyDescent="0.25">
      <c r="B54" s="5">
        <v>105.88399999999993</v>
      </c>
      <c r="C54" s="5">
        <v>122.63</v>
      </c>
      <c r="D54" s="5">
        <v>16.746000000000066</v>
      </c>
      <c r="E54" s="5">
        <f t="shared" si="0"/>
        <v>0.13655712305308707</v>
      </c>
      <c r="F54" s="5">
        <v>49.924119508295909</v>
      </c>
      <c r="G54" s="5">
        <v>161.84388049170394</v>
      </c>
      <c r="H54" s="5">
        <v>-31.189153271801644</v>
      </c>
      <c r="I54" s="5">
        <v>242.9571532718015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1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</row>
    <row r="55" spans="2:62" x14ac:dyDescent="0.25">
      <c r="B55" s="5">
        <v>119.45999999999995</v>
      </c>
      <c r="C55" s="5">
        <v>179.64</v>
      </c>
      <c r="D55" s="5">
        <v>60.180000000000035</v>
      </c>
      <c r="E55" s="5">
        <f t="shared" si="0"/>
        <v>0.3350033400133603</v>
      </c>
      <c r="F55" s="5">
        <v>63.500119508295796</v>
      </c>
      <c r="G55" s="5">
        <v>175.41988049170411</v>
      </c>
      <c r="H55" s="5">
        <v>-17.613153271801679</v>
      </c>
      <c r="I55" s="5">
        <v>256.53315327180155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</row>
    <row r="56" spans="2:62" x14ac:dyDescent="0.25">
      <c r="B56" s="5">
        <v>134.90200000000002</v>
      </c>
      <c r="C56" s="5">
        <v>134.51</v>
      </c>
      <c r="D56" s="5">
        <v>-0.39200000000002433</v>
      </c>
      <c r="E56" s="5">
        <f t="shared" si="0"/>
        <v>2.914281466062184E-3</v>
      </c>
      <c r="F56" s="5">
        <v>78.94211950829586</v>
      </c>
      <c r="G56" s="5">
        <v>190.86188049170417</v>
      </c>
      <c r="H56" s="5">
        <v>-2.1711532718016429</v>
      </c>
      <c r="I56" s="5">
        <v>271.97515327180167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1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</row>
    <row r="57" spans="2:62" x14ac:dyDescent="0.25">
      <c r="B57" s="5">
        <v>145.53</v>
      </c>
      <c r="C57" s="5">
        <v>141.63</v>
      </c>
      <c r="D57" s="5">
        <v>-3.9000000000000057</v>
      </c>
      <c r="E57" s="5">
        <f t="shared" si="0"/>
        <v>2.7536538868883752E-2</v>
      </c>
      <c r="F57" s="5">
        <v>89.570119508295875</v>
      </c>
      <c r="G57" s="5">
        <v>201.48988049170413</v>
      </c>
      <c r="H57" s="5">
        <v>8.4568467281983715</v>
      </c>
      <c r="I57" s="5">
        <v>282.6031532718016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1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</row>
    <row r="58" spans="2:62" x14ac:dyDescent="0.25">
      <c r="B58" s="5">
        <v>179.49200000000013</v>
      </c>
      <c r="C58" s="5">
        <v>155.55000000000001</v>
      </c>
      <c r="D58" s="5">
        <v>-23.942000000000121</v>
      </c>
      <c r="E58" s="5">
        <f t="shared" si="0"/>
        <v>0.15391835422693745</v>
      </c>
      <c r="F58" s="5">
        <v>123.53211950829606</v>
      </c>
      <c r="G58" s="5">
        <v>235.4518804917042</v>
      </c>
      <c r="H58" s="5">
        <v>42.418846728198531</v>
      </c>
      <c r="I58" s="5">
        <v>316.56515327180171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1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</row>
    <row r="59" spans="2:62" x14ac:dyDescent="0.25">
      <c r="B59" s="5">
        <v>197.25400000000005</v>
      </c>
      <c r="C59" s="5">
        <v>166.08</v>
      </c>
      <c r="D59" s="5">
        <v>-31.174000000000035</v>
      </c>
      <c r="E59" s="5">
        <f t="shared" si="0"/>
        <v>0.18770472061657054</v>
      </c>
      <c r="F59" s="5">
        <v>141.29411950829603</v>
      </c>
      <c r="G59" s="5">
        <v>253.21388049170406</v>
      </c>
      <c r="H59" s="5">
        <v>60.180846728198475</v>
      </c>
      <c r="I59" s="5">
        <v>334.32715327180165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1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</row>
    <row r="60" spans="2:62" x14ac:dyDescent="0.25">
      <c r="B60" s="5">
        <v>190.88400000000001</v>
      </c>
      <c r="C60" s="5">
        <v>160.13</v>
      </c>
      <c r="D60" s="5">
        <v>-30.754000000000019</v>
      </c>
      <c r="E60" s="5">
        <f t="shared" si="0"/>
        <v>0.19205645413101868</v>
      </c>
      <c r="F60" s="5">
        <v>134.92411950829597</v>
      </c>
      <c r="G60" s="5">
        <v>246.84388049170406</v>
      </c>
      <c r="H60" s="5">
        <v>53.810846728198413</v>
      </c>
      <c r="I60" s="5">
        <v>327.95715327180164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</row>
    <row r="61" spans="2:62" x14ac:dyDescent="0.25">
      <c r="B61" s="5">
        <v>219.10200000000006</v>
      </c>
      <c r="C61" s="5">
        <v>321.22000000000003</v>
      </c>
      <c r="D61" s="5">
        <v>102.11799999999997</v>
      </c>
      <c r="E61" s="5">
        <f t="shared" si="0"/>
        <v>0.31790673058962693</v>
      </c>
      <c r="F61" s="5">
        <v>163.14211950829593</v>
      </c>
      <c r="G61" s="5">
        <v>275.06188049170419</v>
      </c>
      <c r="H61" s="5">
        <v>82.028846728198431</v>
      </c>
      <c r="I61" s="5">
        <v>356.17515327180172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1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</row>
    <row r="62" spans="2:62" x14ac:dyDescent="0.25">
      <c r="B62" s="5">
        <v>196.01400000000001</v>
      </c>
      <c r="C62" s="5">
        <v>199.4</v>
      </c>
      <c r="D62" s="5">
        <v>3.3859999999999957</v>
      </c>
      <c r="E62" s="5">
        <f t="shared" si="0"/>
        <v>1.6980942828485435E-2</v>
      </c>
      <c r="F62" s="5">
        <v>140.05411950829586</v>
      </c>
      <c r="G62" s="5">
        <v>251.97388049170416</v>
      </c>
      <c r="H62" s="5">
        <v>58.94084672819838</v>
      </c>
      <c r="I62" s="5">
        <v>333.08715327180164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</row>
    <row r="63" spans="2:62" x14ac:dyDescent="0.25">
      <c r="B63" s="5">
        <v>199.11800000000008</v>
      </c>
      <c r="C63" s="5">
        <v>229.54</v>
      </c>
      <c r="D63" s="5">
        <v>30.421999999999912</v>
      </c>
      <c r="E63" s="5">
        <f t="shared" si="0"/>
        <v>0.13253463448636366</v>
      </c>
      <c r="F63" s="5">
        <v>143.15811950829595</v>
      </c>
      <c r="G63" s="5">
        <v>255.07788049170421</v>
      </c>
      <c r="H63" s="5">
        <v>62.044846728198451</v>
      </c>
      <c r="I63" s="5">
        <v>336.19115327180168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1</v>
      </c>
      <c r="BG63" s="5">
        <v>0</v>
      </c>
      <c r="BH63" s="5">
        <v>0</v>
      </c>
      <c r="BI63" s="5">
        <v>0</v>
      </c>
      <c r="BJ63" s="5">
        <v>0</v>
      </c>
    </row>
    <row r="64" spans="2:62" x14ac:dyDescent="0.25">
      <c r="B64" s="5">
        <v>192.04000000000002</v>
      </c>
      <c r="C64" s="5">
        <v>224.82</v>
      </c>
      <c r="D64" s="5">
        <v>32.779999999999973</v>
      </c>
      <c r="E64" s="5">
        <f t="shared" si="0"/>
        <v>0.14580553331554119</v>
      </c>
      <c r="F64" s="5">
        <v>136.08011950829595</v>
      </c>
      <c r="G64" s="5">
        <v>247.99988049170409</v>
      </c>
      <c r="H64" s="5">
        <v>54.966846728198419</v>
      </c>
      <c r="I64" s="5">
        <v>329.11315327180159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1</v>
      </c>
      <c r="BH64" s="5">
        <v>0</v>
      </c>
      <c r="BI64" s="5">
        <v>0</v>
      </c>
      <c r="BJ64" s="5">
        <v>0</v>
      </c>
    </row>
    <row r="65" spans="2:62" x14ac:dyDescent="0.25">
      <c r="B65" s="5">
        <v>178.24200000000008</v>
      </c>
      <c r="C65" s="5">
        <v>187.75</v>
      </c>
      <c r="D65" s="5">
        <v>9.5079999999999245</v>
      </c>
      <c r="E65" s="5">
        <f t="shared" si="0"/>
        <v>5.0641810918774566E-2</v>
      </c>
      <c r="F65" s="5">
        <v>122.28211950829596</v>
      </c>
      <c r="G65" s="5">
        <v>234.20188049170417</v>
      </c>
      <c r="H65" s="5">
        <v>41.168846728198446</v>
      </c>
      <c r="I65" s="5">
        <v>315.31515327180171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1</v>
      </c>
      <c r="BI65" s="5">
        <v>0</v>
      </c>
      <c r="BJ65" s="5">
        <v>0</v>
      </c>
    </row>
    <row r="66" spans="2:62" x14ac:dyDescent="0.25">
      <c r="B66" s="5">
        <v>205.21000000000004</v>
      </c>
      <c r="C66" s="5">
        <v>225.06</v>
      </c>
      <c r="D66" s="5">
        <v>19.849999999999966</v>
      </c>
      <c r="E66" s="5">
        <f t="shared" si="0"/>
        <v>8.8198702568203877E-2</v>
      </c>
      <c r="F66" s="5">
        <v>149.25011950829594</v>
      </c>
      <c r="G66" s="5">
        <v>261.16988049170413</v>
      </c>
      <c r="H66" s="5">
        <v>68.136846728198435</v>
      </c>
      <c r="I66" s="5">
        <v>342.28315327180167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1</v>
      </c>
      <c r="BJ66" s="5">
        <v>0</v>
      </c>
    </row>
    <row r="67" spans="2:62" x14ac:dyDescent="0.25">
      <c r="B67" s="5">
        <v>210.69200000000004</v>
      </c>
      <c r="C67" s="5">
        <v>230.97</v>
      </c>
      <c r="D67" s="5">
        <v>20.277999999999963</v>
      </c>
      <c r="E67" s="5">
        <f t="shared" si="0"/>
        <v>8.7794951725332138E-2</v>
      </c>
      <c r="F67" s="5">
        <v>154.73211950829597</v>
      </c>
      <c r="G67" s="5">
        <v>266.65188049170411</v>
      </c>
      <c r="H67" s="5">
        <v>73.618846728198434</v>
      </c>
      <c r="I67" s="5">
        <v>347.76515327180164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1</v>
      </c>
    </row>
    <row r="68" spans="2:62" x14ac:dyDescent="0.25">
      <c r="B68" s="5">
        <v>248.86999999999517</v>
      </c>
      <c r="C68" s="5">
        <v>248.87</v>
      </c>
      <c r="D68" s="5">
        <v>4.8316906031686813E-12</v>
      </c>
      <c r="E68" s="5">
        <f t="shared" si="0"/>
        <v>1.9414516025108212E-14</v>
      </c>
      <c r="F68" s="5">
        <v>123.73990320778049</v>
      </c>
      <c r="G68" s="5">
        <v>374.00009679220989</v>
      </c>
      <c r="H68" s="5">
        <v>71.909320055387042</v>
      </c>
      <c r="I68" s="5">
        <v>425.83067994460328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</row>
    <row r="69" spans="2:62" x14ac:dyDescent="0.25">
      <c r="B69" s="5">
        <v>213.44800000000004</v>
      </c>
      <c r="C69" s="5">
        <v>285.06</v>
      </c>
      <c r="D69" s="5">
        <v>71.611999999999966</v>
      </c>
      <c r="E69" s="5">
        <f t="shared" si="0"/>
        <v>0.2512172875885777</v>
      </c>
      <c r="F69" s="5">
        <v>157.48811950829614</v>
      </c>
      <c r="G69" s="5">
        <v>269.40788049170396</v>
      </c>
      <c r="H69" s="5">
        <v>76.374846728198492</v>
      </c>
      <c r="I69" s="5">
        <v>350.52115327180161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</row>
    <row r="70" spans="2:62" x14ac:dyDescent="0.25">
      <c r="B70" s="5">
        <v>197.01200000000031</v>
      </c>
      <c r="C70" s="5">
        <v>285.79000000000002</v>
      </c>
      <c r="D70" s="5">
        <v>88.777999999999707</v>
      </c>
      <c r="E70" s="5">
        <f t="shared" si="0"/>
        <v>0.31064068021974073</v>
      </c>
      <c r="F70" s="5">
        <v>141.0521195082963</v>
      </c>
      <c r="G70" s="5">
        <v>252.97188049170433</v>
      </c>
      <c r="H70" s="5">
        <v>59.93884672819874</v>
      </c>
      <c r="I70" s="5">
        <v>334.08515327180191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</row>
    <row r="71" spans="2:62" x14ac:dyDescent="0.25">
      <c r="B71" s="5">
        <v>181.60800000000006</v>
      </c>
      <c r="C71" s="5">
        <v>230.51</v>
      </c>
      <c r="D71" s="5">
        <v>48.90199999999993</v>
      </c>
      <c r="E71" s="5">
        <f t="shared" si="0"/>
        <v>0.21214697843911298</v>
      </c>
      <c r="F71" s="5">
        <v>125.64811950829608</v>
      </c>
      <c r="G71" s="5">
        <v>237.56788049170405</v>
      </c>
      <c r="H71" s="5">
        <v>44.534846728198488</v>
      </c>
      <c r="I71" s="5">
        <v>318.68115327180163</v>
      </c>
      <c r="K71" s="5">
        <v>0</v>
      </c>
      <c r="L71" s="5">
        <v>0</v>
      </c>
      <c r="M71" s="5">
        <v>1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</row>
    <row r="72" spans="2:62" x14ac:dyDescent="0.25">
      <c r="B72" s="5">
        <v>204.95400000000018</v>
      </c>
      <c r="C72" s="5">
        <v>221.38</v>
      </c>
      <c r="D72" s="5">
        <v>16.425999999999817</v>
      </c>
      <c r="E72" s="5">
        <f t="shared" si="0"/>
        <v>7.4198211220524973E-2</v>
      </c>
      <c r="F72" s="5">
        <v>148.994119508296</v>
      </c>
      <c r="G72" s="5">
        <v>260.91388049170439</v>
      </c>
      <c r="H72" s="5">
        <v>67.88084672819852</v>
      </c>
      <c r="I72" s="5">
        <v>342.02715327180181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</row>
    <row r="73" spans="2:62" x14ac:dyDescent="0.25">
      <c r="B73" s="5">
        <v>188.78999999999962</v>
      </c>
      <c r="C73" s="5">
        <v>170.84</v>
      </c>
      <c r="D73" s="5">
        <v>-17.949999999999619</v>
      </c>
      <c r="E73" s="5">
        <f t="shared" si="0"/>
        <v>0.10506907047529629</v>
      </c>
      <c r="F73" s="5">
        <v>132.83011950829558</v>
      </c>
      <c r="G73" s="5">
        <v>244.74988049170366</v>
      </c>
      <c r="H73" s="5">
        <v>51.716846728198021</v>
      </c>
      <c r="I73" s="5">
        <v>325.86315327180125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</row>
    <row r="74" spans="2:62" x14ac:dyDescent="0.25">
      <c r="B74" s="5">
        <v>184.01399999999958</v>
      </c>
      <c r="C74" s="5">
        <v>261.16000000000003</v>
      </c>
      <c r="D74" s="5">
        <v>77.146000000000441</v>
      </c>
      <c r="E74" s="5">
        <f t="shared" si="0"/>
        <v>0.29539745749732133</v>
      </c>
      <c r="F74" s="5">
        <v>128.0541195082954</v>
      </c>
      <c r="G74" s="5">
        <v>239.97388049170377</v>
      </c>
      <c r="H74" s="5">
        <v>46.940846728197926</v>
      </c>
      <c r="I74" s="5">
        <v>321.08715327180124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</row>
    <row r="75" spans="2:62" x14ac:dyDescent="0.25">
      <c r="B75" s="5">
        <v>184.20800000000071</v>
      </c>
      <c r="C75" s="5">
        <v>192.84</v>
      </c>
      <c r="D75" s="5">
        <v>8.6319999999992945</v>
      </c>
      <c r="E75" s="5">
        <f t="shared" si="0"/>
        <v>4.4762497407173273E-2</v>
      </c>
      <c r="F75" s="5">
        <v>128.24811950829661</v>
      </c>
      <c r="G75" s="5">
        <v>240.16788049170481</v>
      </c>
      <c r="H75" s="5">
        <v>47.134846728199079</v>
      </c>
      <c r="I75" s="5">
        <v>321.28115327180234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</row>
    <row r="76" spans="2:62" x14ac:dyDescent="0.25">
      <c r="B76" s="5">
        <v>192.37399999999931</v>
      </c>
      <c r="C76" s="5">
        <v>191.19</v>
      </c>
      <c r="D76" s="5">
        <v>-1.1839999999993154</v>
      </c>
      <c r="E76" s="5">
        <f t="shared" si="0"/>
        <v>6.1927925100649373E-3</v>
      </c>
      <c r="F76" s="5">
        <v>136.41411950829513</v>
      </c>
      <c r="G76" s="5">
        <v>248.3338804917035</v>
      </c>
      <c r="H76" s="5">
        <v>55.300846728197655</v>
      </c>
      <c r="I76" s="5">
        <v>329.44715327180097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</row>
    <row r="77" spans="2:62" x14ac:dyDescent="0.25">
      <c r="B77" s="5">
        <v>202.12800000000027</v>
      </c>
      <c r="C77" s="5">
        <v>234.53</v>
      </c>
      <c r="D77" s="5">
        <v>32.401999999999731</v>
      </c>
      <c r="E77" s="5">
        <f t="shared" si="0"/>
        <v>0.13815716539461786</v>
      </c>
      <c r="F77" s="5">
        <v>146.16811950829629</v>
      </c>
      <c r="G77" s="5">
        <v>258.08788049170425</v>
      </c>
      <c r="H77" s="5">
        <v>65.054846728198697</v>
      </c>
      <c r="I77" s="5">
        <v>339.20115327180184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</row>
    <row r="78" spans="2:62" x14ac:dyDescent="0.25">
      <c r="B78" s="5">
        <v>169.11000000000021</v>
      </c>
      <c r="C78" s="5">
        <v>152.93</v>
      </c>
      <c r="D78" s="5">
        <v>-16.180000000000206</v>
      </c>
      <c r="E78" s="5">
        <f t="shared" si="0"/>
        <v>0.10580003923363765</v>
      </c>
      <c r="F78" s="5">
        <v>113.15011950829607</v>
      </c>
      <c r="G78" s="5">
        <v>225.06988049170434</v>
      </c>
      <c r="H78" s="5">
        <v>32.036846728198583</v>
      </c>
      <c r="I78" s="5">
        <v>306.18315327180187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</row>
    <row r="79" spans="2:62" x14ac:dyDescent="0.25">
      <c r="B79" s="5">
        <v>155.26599999999965</v>
      </c>
      <c r="C79" s="5">
        <v>128.19</v>
      </c>
      <c r="D79" s="5">
        <v>-27.075999999999652</v>
      </c>
      <c r="E79" s="5">
        <f t="shared" si="0"/>
        <v>0.21121772369139288</v>
      </c>
      <c r="F79" s="5">
        <v>99.306119508295552</v>
      </c>
      <c r="G79" s="5">
        <v>211.22588049170375</v>
      </c>
      <c r="H79" s="5">
        <v>18.19284672819802</v>
      </c>
      <c r="I79" s="5">
        <v>292.33915327180125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</row>
    <row r="80" spans="2:62" x14ac:dyDescent="0.25">
      <c r="B80" s="5">
        <v>279.62600000000032</v>
      </c>
      <c r="C80" s="5">
        <v>130.85</v>
      </c>
      <c r="D80" s="5">
        <v>-148.77600000000032</v>
      </c>
      <c r="E80" s="5">
        <f t="shared" si="0"/>
        <v>1.1369965609476524</v>
      </c>
      <c r="F80" s="5">
        <v>223.66611950829622</v>
      </c>
      <c r="G80" s="5">
        <v>335.58588049170442</v>
      </c>
      <c r="H80" s="5">
        <v>142.55284672819872</v>
      </c>
      <c r="I80" s="5">
        <v>416.69915327180195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</row>
    <row r="81" spans="2:62" x14ac:dyDescent="0.25">
      <c r="B81" s="5">
        <v>158.2080000000004</v>
      </c>
      <c r="C81" s="5">
        <v>107.49</v>
      </c>
      <c r="D81" s="5">
        <v>-50.718000000000401</v>
      </c>
      <c r="E81" s="5">
        <f t="shared" ref="E81:E144" si="1">ABS(D81/C81)</f>
        <v>0.47183924085961859</v>
      </c>
      <c r="F81" s="5">
        <v>102.24811950829638</v>
      </c>
      <c r="G81" s="5">
        <v>214.16788049170441</v>
      </c>
      <c r="H81" s="5">
        <v>21.134846728198823</v>
      </c>
      <c r="I81" s="5">
        <v>295.28115327180194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</row>
    <row r="82" spans="2:62" x14ac:dyDescent="0.25">
      <c r="B82" s="5">
        <v>176.75800000000032</v>
      </c>
      <c r="C82" s="5">
        <v>251.87</v>
      </c>
      <c r="D82" s="5">
        <v>75.111999999999682</v>
      </c>
      <c r="E82" s="5">
        <f t="shared" si="1"/>
        <v>0.29821733433914194</v>
      </c>
      <c r="F82" s="5">
        <v>120.79811950829634</v>
      </c>
      <c r="G82" s="5">
        <v>232.71788049170431</v>
      </c>
      <c r="H82" s="5">
        <v>39.68484672819875</v>
      </c>
      <c r="I82" s="5">
        <v>313.8311532718019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1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</row>
    <row r="83" spans="2:62" x14ac:dyDescent="0.25">
      <c r="B83" s="5">
        <v>127.46599999999984</v>
      </c>
      <c r="C83" s="5">
        <v>138.16999999999999</v>
      </c>
      <c r="D83" s="5">
        <v>10.70400000000015</v>
      </c>
      <c r="E83" s="5">
        <f t="shared" si="1"/>
        <v>7.7469783599914244E-2</v>
      </c>
      <c r="F83" s="5">
        <v>71.50611950829574</v>
      </c>
      <c r="G83" s="5">
        <v>183.42588049170394</v>
      </c>
      <c r="H83" s="5">
        <v>-9.607153271801792</v>
      </c>
      <c r="I83" s="5">
        <v>264.53915327180147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</row>
    <row r="84" spans="2:62" x14ac:dyDescent="0.25">
      <c r="B84" s="5">
        <v>156.35600000000039</v>
      </c>
      <c r="C84" s="5">
        <v>153.06</v>
      </c>
      <c r="D84" s="5">
        <v>-3.2960000000003902</v>
      </c>
      <c r="E84" s="5">
        <f t="shared" si="1"/>
        <v>2.1534038938980728E-2</v>
      </c>
      <c r="F84" s="5">
        <v>100.39611950829642</v>
      </c>
      <c r="G84" s="5">
        <v>212.31588049170438</v>
      </c>
      <c r="H84" s="5">
        <v>19.28284672819882</v>
      </c>
      <c r="I84" s="5">
        <v>293.42915327180197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</row>
    <row r="85" spans="2:62" x14ac:dyDescent="0.25">
      <c r="B85" s="5">
        <v>139.48199999999972</v>
      </c>
      <c r="C85" s="5">
        <v>132.47999999999999</v>
      </c>
      <c r="D85" s="5">
        <v>-7.0019999999997253</v>
      </c>
      <c r="E85" s="5">
        <f t="shared" si="1"/>
        <v>5.285326086956315E-2</v>
      </c>
      <c r="F85" s="5">
        <v>83.52211950829556</v>
      </c>
      <c r="G85" s="5">
        <v>195.44188049170387</v>
      </c>
      <c r="H85" s="5">
        <v>2.4088467281980854</v>
      </c>
      <c r="I85" s="5">
        <v>276.55515327180137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1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</row>
    <row r="86" spans="2:62" x14ac:dyDescent="0.25">
      <c r="B86" s="5">
        <v>127.60999999999993</v>
      </c>
      <c r="C86" s="5">
        <v>135.33000000000001</v>
      </c>
      <c r="D86" s="5">
        <v>7.7200000000000841</v>
      </c>
      <c r="E86" s="5">
        <f t="shared" si="1"/>
        <v>5.7045740042858818E-2</v>
      </c>
      <c r="F86" s="5">
        <v>71.650119508295802</v>
      </c>
      <c r="G86" s="5">
        <v>183.56988049170405</v>
      </c>
      <c r="H86" s="5">
        <v>-9.4631532718017013</v>
      </c>
      <c r="I86" s="5">
        <v>264.68315327180153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1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</row>
    <row r="87" spans="2:62" x14ac:dyDescent="0.25">
      <c r="B87" s="5">
        <v>112.73800000000045</v>
      </c>
      <c r="C87" s="5">
        <v>170.08</v>
      </c>
      <c r="D87" s="5">
        <v>57.341999999999558</v>
      </c>
      <c r="E87" s="5">
        <f t="shared" si="1"/>
        <v>0.33714722483536896</v>
      </c>
      <c r="F87" s="5">
        <v>56.778119508296484</v>
      </c>
      <c r="G87" s="5">
        <v>168.69788049170444</v>
      </c>
      <c r="H87" s="5">
        <v>-24.335153271801119</v>
      </c>
      <c r="I87" s="5">
        <v>249.81115327180203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1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</row>
    <row r="88" spans="2:62" x14ac:dyDescent="0.25">
      <c r="B88" s="5">
        <v>108.53199999999947</v>
      </c>
      <c r="C88" s="5">
        <v>103.1</v>
      </c>
      <c r="D88" s="5">
        <v>-5.4319999999994764</v>
      </c>
      <c r="E88" s="5">
        <f t="shared" si="1"/>
        <v>5.2686711930159814E-2</v>
      </c>
      <c r="F88" s="5">
        <v>52.572119508295295</v>
      </c>
      <c r="G88" s="5">
        <v>164.49188049170365</v>
      </c>
      <c r="H88" s="5">
        <v>-28.541153271802187</v>
      </c>
      <c r="I88" s="5">
        <v>245.60515327180113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1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</row>
    <row r="89" spans="2:62" x14ac:dyDescent="0.25">
      <c r="B89" s="5">
        <v>115.03399999999985</v>
      </c>
      <c r="C89" s="5">
        <v>146.09</v>
      </c>
      <c r="D89" s="5">
        <v>31.056000000000154</v>
      </c>
      <c r="E89" s="5">
        <f t="shared" si="1"/>
        <v>0.2125812855089339</v>
      </c>
      <c r="F89" s="5">
        <v>59.074119508295688</v>
      </c>
      <c r="G89" s="5">
        <v>170.993880491704</v>
      </c>
      <c r="H89" s="5">
        <v>-22.039153271801808</v>
      </c>
      <c r="I89" s="5">
        <v>252.10715327180151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</row>
    <row r="90" spans="2:62" x14ac:dyDescent="0.25">
      <c r="B90" s="5">
        <v>111.54000000000008</v>
      </c>
      <c r="C90" s="5">
        <v>74.63</v>
      </c>
      <c r="D90" s="5">
        <v>-36.910000000000082</v>
      </c>
      <c r="E90" s="5">
        <f t="shared" si="1"/>
        <v>0.49457322792442832</v>
      </c>
      <c r="F90" s="5">
        <v>55.580119508295994</v>
      </c>
      <c r="G90" s="5">
        <v>167.49988049170418</v>
      </c>
      <c r="H90" s="5">
        <v>-25.533153271801524</v>
      </c>
      <c r="I90" s="5">
        <v>248.61315327180168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1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</row>
    <row r="91" spans="2:62" x14ac:dyDescent="0.25">
      <c r="B91" s="5">
        <v>89.628000000000696</v>
      </c>
      <c r="C91" s="5">
        <v>169.68</v>
      </c>
      <c r="D91" s="5">
        <v>80.05199999999931</v>
      </c>
      <c r="E91" s="5">
        <f t="shared" si="1"/>
        <v>0.4717821782178177</v>
      </c>
      <c r="F91" s="5">
        <v>33.668119508296748</v>
      </c>
      <c r="G91" s="5">
        <v>145.58788049170465</v>
      </c>
      <c r="H91" s="5">
        <v>-47.445153271800848</v>
      </c>
      <c r="I91" s="5">
        <v>226.70115327180224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1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</row>
    <row r="92" spans="2:62" x14ac:dyDescent="0.25">
      <c r="B92" s="5">
        <v>72.683999999999514</v>
      </c>
      <c r="C92" s="5">
        <v>84.19</v>
      </c>
      <c r="D92" s="5">
        <v>11.506000000000483</v>
      </c>
      <c r="E92" s="5">
        <f t="shared" si="1"/>
        <v>0.13666706259651365</v>
      </c>
      <c r="F92" s="5">
        <v>16.72411950829536</v>
      </c>
      <c r="G92" s="5">
        <v>128.64388049170367</v>
      </c>
      <c r="H92" s="5">
        <v>-64.389153271802144</v>
      </c>
      <c r="I92" s="5">
        <v>209.75715327180117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1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</row>
    <row r="93" spans="2:62" x14ac:dyDescent="0.25">
      <c r="B93" s="5">
        <v>68.62600000000063</v>
      </c>
      <c r="C93" s="5">
        <v>68.11</v>
      </c>
      <c r="D93" s="5">
        <v>-0.51600000000063062</v>
      </c>
      <c r="E93" s="5">
        <f t="shared" si="1"/>
        <v>7.5759800323099494E-3</v>
      </c>
      <c r="F93" s="5">
        <v>12.666119508296624</v>
      </c>
      <c r="G93" s="5">
        <v>124.58588049170464</v>
      </c>
      <c r="H93" s="5">
        <v>-68.447153271800943</v>
      </c>
      <c r="I93" s="5">
        <v>205.6991532718022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</row>
    <row r="94" spans="2:62" x14ac:dyDescent="0.25">
      <c r="B94" s="5">
        <v>131.1680000000004</v>
      </c>
      <c r="C94" s="5">
        <v>86.11</v>
      </c>
      <c r="D94" s="5">
        <v>-45.058000000000405</v>
      </c>
      <c r="E94" s="5">
        <f t="shared" si="1"/>
        <v>0.52326094530252476</v>
      </c>
      <c r="F94" s="5">
        <v>75.20811950829642</v>
      </c>
      <c r="G94" s="5">
        <v>187.12788049170439</v>
      </c>
      <c r="H94" s="5">
        <v>-5.9051532718011686</v>
      </c>
      <c r="I94" s="5">
        <v>268.24115327180198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1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</row>
    <row r="95" spans="2:62" x14ac:dyDescent="0.25">
      <c r="B95" s="5">
        <v>148.72799999999987</v>
      </c>
      <c r="C95" s="5">
        <v>101.12</v>
      </c>
      <c r="D95" s="5">
        <v>-47.607999999999862</v>
      </c>
      <c r="E95" s="5">
        <f t="shared" si="1"/>
        <v>0.47080696202531508</v>
      </c>
      <c r="F95" s="5">
        <v>92.76811950829584</v>
      </c>
      <c r="G95" s="5">
        <v>204.68788049170388</v>
      </c>
      <c r="H95" s="5">
        <v>11.654846728198294</v>
      </c>
      <c r="I95" s="5">
        <v>285.80115327180147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</row>
    <row r="96" spans="2:62" x14ac:dyDescent="0.25">
      <c r="B96" s="5">
        <v>57.509999999999479</v>
      </c>
      <c r="C96" s="5">
        <v>105.74</v>
      </c>
      <c r="D96" s="5">
        <v>48.230000000000516</v>
      </c>
      <c r="E96" s="5">
        <f t="shared" si="1"/>
        <v>0.45611878191791677</v>
      </c>
      <c r="F96" s="5">
        <v>1.5501195082953316</v>
      </c>
      <c r="G96" s="5">
        <v>113.46988049170363</v>
      </c>
      <c r="H96" s="5">
        <v>-79.56315327180215</v>
      </c>
      <c r="I96" s="5">
        <v>194.58315327180111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</row>
    <row r="97" spans="2:62" x14ac:dyDescent="0.25">
      <c r="B97" s="5">
        <v>63.812000000000296</v>
      </c>
      <c r="C97" s="5">
        <v>75.25</v>
      </c>
      <c r="D97" s="5">
        <v>11.437999999999704</v>
      </c>
      <c r="E97" s="5">
        <f t="shared" si="1"/>
        <v>0.15199999999999605</v>
      </c>
      <c r="F97" s="5">
        <v>7.8521195082962336</v>
      </c>
      <c r="G97" s="5">
        <v>119.77188049170437</v>
      </c>
      <c r="H97" s="5">
        <v>-73.261153271801305</v>
      </c>
      <c r="I97" s="5">
        <v>200.8851532718019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</row>
    <row r="98" spans="2:62" x14ac:dyDescent="0.25">
      <c r="B98" s="5">
        <v>72.206000000000245</v>
      </c>
      <c r="C98" s="5">
        <v>79.23</v>
      </c>
      <c r="D98" s="5">
        <v>7.0239999999997593</v>
      </c>
      <c r="E98" s="5">
        <f t="shared" si="1"/>
        <v>8.8653287895995941E-2</v>
      </c>
      <c r="F98" s="5">
        <v>16.246119508296218</v>
      </c>
      <c r="G98" s="5">
        <v>128.16588049170429</v>
      </c>
      <c r="H98" s="5">
        <v>-64.867153271801328</v>
      </c>
      <c r="I98" s="5">
        <v>209.27915327180182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1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</row>
    <row r="99" spans="2:62" x14ac:dyDescent="0.25">
      <c r="B99" s="5">
        <v>112.16199999999958</v>
      </c>
      <c r="C99" s="5">
        <v>83.04</v>
      </c>
      <c r="D99" s="5">
        <v>-29.121999999999574</v>
      </c>
      <c r="E99" s="5">
        <f t="shared" si="1"/>
        <v>0.35069845857417598</v>
      </c>
      <c r="F99" s="5">
        <v>56.202119508295432</v>
      </c>
      <c r="G99" s="5">
        <v>168.12188049170373</v>
      </c>
      <c r="H99" s="5">
        <v>-24.91115327180205</v>
      </c>
      <c r="I99" s="5">
        <v>249.23515327180121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1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</row>
    <row r="100" spans="2:62" x14ac:dyDescent="0.25">
      <c r="B100" s="5">
        <v>76.084000000000287</v>
      </c>
      <c r="C100" s="5">
        <v>85.8</v>
      </c>
      <c r="D100" s="5">
        <v>9.7159999999997098</v>
      </c>
      <c r="E100" s="5">
        <f t="shared" si="1"/>
        <v>0.11324009324008986</v>
      </c>
      <c r="F100" s="5">
        <v>20.124119508296239</v>
      </c>
      <c r="G100" s="5">
        <v>132.04388049170433</v>
      </c>
      <c r="H100" s="5">
        <v>-60.989153271801314</v>
      </c>
      <c r="I100" s="5">
        <v>213.15715327180189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1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</row>
    <row r="101" spans="2:62" x14ac:dyDescent="0.25">
      <c r="B101" s="5">
        <v>85.596000000000316</v>
      </c>
      <c r="C101" s="5">
        <v>102.39</v>
      </c>
      <c r="D101" s="5">
        <v>16.793999999999684</v>
      </c>
      <c r="E101" s="5">
        <f t="shared" si="1"/>
        <v>0.16401992382068253</v>
      </c>
      <c r="F101" s="5">
        <v>29.636119508296282</v>
      </c>
      <c r="G101" s="5">
        <v>141.55588049170436</v>
      </c>
      <c r="H101" s="5">
        <v>-51.477153271801285</v>
      </c>
      <c r="I101" s="5">
        <v>222.66915327180192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1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</row>
    <row r="102" spans="2:62" x14ac:dyDescent="0.25">
      <c r="B102" s="5">
        <v>69.520000000000039</v>
      </c>
      <c r="C102" s="5">
        <v>81.52</v>
      </c>
      <c r="D102" s="5">
        <v>11.999999999999957</v>
      </c>
      <c r="E102" s="5">
        <f t="shared" si="1"/>
        <v>0.14720314033365994</v>
      </c>
      <c r="F102" s="5">
        <v>13.560119508295955</v>
      </c>
      <c r="G102" s="5">
        <v>125.47988049170412</v>
      </c>
      <c r="H102" s="5">
        <v>-67.553153271801563</v>
      </c>
      <c r="I102" s="5">
        <v>206.59315327180164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1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</row>
    <row r="103" spans="2:62" x14ac:dyDescent="0.25">
      <c r="B103" s="5">
        <v>91.243999999999829</v>
      </c>
      <c r="C103" s="5">
        <v>71.959999999999994</v>
      </c>
      <c r="D103" s="5">
        <v>-19.283999999999835</v>
      </c>
      <c r="E103" s="5">
        <f t="shared" si="1"/>
        <v>0.26798221234018671</v>
      </c>
      <c r="F103" s="5">
        <v>35.284119508295696</v>
      </c>
      <c r="G103" s="5">
        <v>147.20388049170396</v>
      </c>
      <c r="H103" s="5">
        <v>-45.8291532718018</v>
      </c>
      <c r="I103" s="5">
        <v>228.31715327180146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1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</row>
    <row r="104" spans="2:62" x14ac:dyDescent="0.25">
      <c r="B104" s="5">
        <v>78.176000000000158</v>
      </c>
      <c r="C104" s="5">
        <v>85.72</v>
      </c>
      <c r="D104" s="5">
        <v>7.5439999999998406</v>
      </c>
      <c r="E104" s="5">
        <f t="shared" si="1"/>
        <v>8.8007466168920218E-2</v>
      </c>
      <c r="F104" s="5">
        <v>22.216119508296089</v>
      </c>
      <c r="G104" s="5">
        <v>134.13588049170423</v>
      </c>
      <c r="H104" s="5">
        <v>-58.897153271801443</v>
      </c>
      <c r="I104" s="5">
        <v>215.24915327180176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1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</row>
    <row r="105" spans="2:62" x14ac:dyDescent="0.25">
      <c r="B105" s="5">
        <v>84.591999999999928</v>
      </c>
      <c r="C105" s="5">
        <v>63.1</v>
      </c>
      <c r="D105" s="5">
        <v>-21.491999999999926</v>
      </c>
      <c r="E105" s="5">
        <f t="shared" si="1"/>
        <v>0.34060221870047425</v>
      </c>
      <c r="F105" s="5">
        <v>28.632119508295851</v>
      </c>
      <c r="G105" s="5">
        <v>140.551880491704</v>
      </c>
      <c r="H105" s="5">
        <v>-52.481153271801674</v>
      </c>
      <c r="I105" s="5">
        <v>221.66515327180153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1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</row>
    <row r="106" spans="2:62" x14ac:dyDescent="0.25">
      <c r="B106" s="5">
        <v>92.422000000000111</v>
      </c>
      <c r="C106" s="5">
        <v>51.51</v>
      </c>
      <c r="D106" s="5">
        <v>-40.912000000000113</v>
      </c>
      <c r="E106" s="5">
        <f t="shared" si="1"/>
        <v>0.7942535430013612</v>
      </c>
      <c r="F106" s="5">
        <v>36.462119508296048</v>
      </c>
      <c r="G106" s="5">
        <v>148.38188049170418</v>
      </c>
      <c r="H106" s="5">
        <v>-44.651153271801491</v>
      </c>
      <c r="I106" s="5">
        <v>229.49515327180171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1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</row>
    <row r="107" spans="2:62" x14ac:dyDescent="0.25">
      <c r="B107" s="5">
        <v>105.88399999999993</v>
      </c>
      <c r="C107" s="5">
        <v>74.91</v>
      </c>
      <c r="D107" s="5">
        <v>-30.973999999999933</v>
      </c>
      <c r="E107" s="5">
        <f t="shared" si="1"/>
        <v>0.41348284608196417</v>
      </c>
      <c r="F107" s="5">
        <v>49.924119508295789</v>
      </c>
      <c r="G107" s="5">
        <v>161.84388049170406</v>
      </c>
      <c r="H107" s="5">
        <v>-31.1891532718017</v>
      </c>
      <c r="I107" s="5">
        <v>242.95715327180156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1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</row>
    <row r="108" spans="2:62" x14ac:dyDescent="0.25">
      <c r="B108" s="5">
        <v>119.45999999999995</v>
      </c>
      <c r="C108" s="5">
        <v>85.28</v>
      </c>
      <c r="D108" s="5">
        <v>-34.17999999999995</v>
      </c>
      <c r="E108" s="5">
        <f t="shared" si="1"/>
        <v>0.40079737335834836</v>
      </c>
      <c r="F108" s="5">
        <v>63.500119508295839</v>
      </c>
      <c r="G108" s="5">
        <v>175.41988049170408</v>
      </c>
      <c r="H108" s="5">
        <v>-17.613153271801679</v>
      </c>
      <c r="I108" s="5">
        <v>256.53315327180155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1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</row>
    <row r="109" spans="2:62" x14ac:dyDescent="0.25">
      <c r="B109" s="5">
        <v>134.90200000000002</v>
      </c>
      <c r="C109" s="5">
        <v>103.75</v>
      </c>
      <c r="D109" s="5">
        <v>-31.152000000000015</v>
      </c>
      <c r="E109" s="5">
        <f t="shared" si="1"/>
        <v>0.30026024096385556</v>
      </c>
      <c r="F109" s="5">
        <v>78.942119508295917</v>
      </c>
      <c r="G109" s="5">
        <v>190.86188049170411</v>
      </c>
      <c r="H109" s="5">
        <v>-2.1711532718016144</v>
      </c>
      <c r="I109" s="5">
        <v>271.97515327180167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1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</row>
    <row r="110" spans="2:62" x14ac:dyDescent="0.25">
      <c r="B110" s="5">
        <v>145.53</v>
      </c>
      <c r="C110" s="5">
        <v>109.07</v>
      </c>
      <c r="D110" s="5">
        <v>-36.460000000000008</v>
      </c>
      <c r="E110" s="5">
        <f t="shared" si="1"/>
        <v>0.33428073714128553</v>
      </c>
      <c r="F110" s="5">
        <v>89.570119508295903</v>
      </c>
      <c r="G110" s="5">
        <v>201.4898804917041</v>
      </c>
      <c r="H110" s="5">
        <v>8.4568467281983715</v>
      </c>
      <c r="I110" s="5">
        <v>282.6031532718016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1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</row>
    <row r="111" spans="2:62" x14ac:dyDescent="0.25">
      <c r="B111" s="5">
        <v>179.49200000000013</v>
      </c>
      <c r="C111" s="5">
        <v>179.54</v>
      </c>
      <c r="D111" s="5">
        <v>4.799999999985971E-2</v>
      </c>
      <c r="E111" s="5">
        <f t="shared" si="1"/>
        <v>2.6734989417321887E-4</v>
      </c>
      <c r="F111" s="5">
        <v>123.53211950829608</v>
      </c>
      <c r="G111" s="5">
        <v>235.45188049170417</v>
      </c>
      <c r="H111" s="5">
        <v>42.418846728198531</v>
      </c>
      <c r="I111" s="5">
        <v>316.56515327180171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1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</row>
    <row r="112" spans="2:62" x14ac:dyDescent="0.25">
      <c r="B112" s="5">
        <v>197.25400000000005</v>
      </c>
      <c r="C112" s="5">
        <v>173.73</v>
      </c>
      <c r="D112" s="5">
        <v>-23.524000000000058</v>
      </c>
      <c r="E112" s="5">
        <f t="shared" si="1"/>
        <v>0.1354055143038051</v>
      </c>
      <c r="F112" s="5">
        <v>141.29411950829598</v>
      </c>
      <c r="G112" s="5">
        <v>253.21388049170412</v>
      </c>
      <c r="H112" s="5">
        <v>60.180846728198446</v>
      </c>
      <c r="I112" s="5">
        <v>334.32715327180165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1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</row>
    <row r="113" spans="2:62" x14ac:dyDescent="0.25">
      <c r="B113" s="5">
        <v>190.88400000000001</v>
      </c>
      <c r="C113" s="5">
        <v>187.87</v>
      </c>
      <c r="D113" s="5">
        <v>-3.01400000000001</v>
      </c>
      <c r="E113" s="5">
        <f t="shared" si="1"/>
        <v>1.6043008463299143E-2</v>
      </c>
      <c r="F113" s="5">
        <v>134.92411950829592</v>
      </c>
      <c r="G113" s="5">
        <v>246.84388049170411</v>
      </c>
      <c r="H113" s="5">
        <v>53.810846728198385</v>
      </c>
      <c r="I113" s="5">
        <v>327.95715327180164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</row>
    <row r="114" spans="2:62" x14ac:dyDescent="0.25">
      <c r="B114" s="5">
        <v>219.10200000000006</v>
      </c>
      <c r="C114" s="5">
        <v>176.05</v>
      </c>
      <c r="D114" s="5">
        <v>-43.052000000000049</v>
      </c>
      <c r="E114" s="5">
        <f t="shared" si="1"/>
        <v>0.24454416358988951</v>
      </c>
      <c r="F114" s="5">
        <v>163.14211950829596</v>
      </c>
      <c r="G114" s="5">
        <v>275.06188049170419</v>
      </c>
      <c r="H114" s="5">
        <v>82.028846728198431</v>
      </c>
      <c r="I114" s="5">
        <v>356.17515327180172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1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</row>
    <row r="115" spans="2:62" x14ac:dyDescent="0.25">
      <c r="B115" s="5">
        <v>196.01400000000001</v>
      </c>
      <c r="C115" s="5">
        <v>160.94</v>
      </c>
      <c r="D115" s="5">
        <v>-35.074000000000012</v>
      </c>
      <c r="E115" s="5">
        <f t="shared" si="1"/>
        <v>0.21793214862681753</v>
      </c>
      <c r="F115" s="5">
        <v>140.05411950829591</v>
      </c>
      <c r="G115" s="5">
        <v>251.97388049170411</v>
      </c>
      <c r="H115" s="5">
        <v>58.94084672819838</v>
      </c>
      <c r="I115" s="5">
        <v>333.08715327180164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1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</row>
    <row r="116" spans="2:62" x14ac:dyDescent="0.25">
      <c r="B116" s="5">
        <v>199.11800000000008</v>
      </c>
      <c r="C116" s="5">
        <v>144.58000000000001</v>
      </c>
      <c r="D116" s="5">
        <v>-54.538000000000068</v>
      </c>
      <c r="E116" s="5">
        <f t="shared" si="1"/>
        <v>0.37721676580439939</v>
      </c>
      <c r="F116" s="5">
        <v>143.15811950829601</v>
      </c>
      <c r="G116" s="5">
        <v>255.07788049170415</v>
      </c>
      <c r="H116" s="5">
        <v>62.044846728198479</v>
      </c>
      <c r="I116" s="5">
        <v>336.19115327180168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1</v>
      </c>
      <c r="BG116" s="5">
        <v>0</v>
      </c>
      <c r="BH116" s="5">
        <v>0</v>
      </c>
      <c r="BI116" s="5">
        <v>0</v>
      </c>
      <c r="BJ116" s="5">
        <v>0</v>
      </c>
    </row>
    <row r="117" spans="2:62" x14ac:dyDescent="0.25">
      <c r="B117" s="5">
        <v>192.04000000000002</v>
      </c>
      <c r="C117" s="5">
        <v>180.1</v>
      </c>
      <c r="D117" s="5">
        <v>-11.940000000000026</v>
      </c>
      <c r="E117" s="5">
        <f t="shared" si="1"/>
        <v>6.6296501943364949E-2</v>
      </c>
      <c r="F117" s="5">
        <v>136.08011950829592</v>
      </c>
      <c r="G117" s="5">
        <v>247.99988049170412</v>
      </c>
      <c r="H117" s="5">
        <v>54.966846728198391</v>
      </c>
      <c r="I117" s="5">
        <v>329.11315327180165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1</v>
      </c>
      <c r="BH117" s="5">
        <v>0</v>
      </c>
      <c r="BI117" s="5">
        <v>0</v>
      </c>
      <c r="BJ117" s="5">
        <v>0</v>
      </c>
    </row>
    <row r="118" spans="2:62" x14ac:dyDescent="0.25">
      <c r="B118" s="5">
        <v>178.24200000000008</v>
      </c>
      <c r="C118" s="5">
        <v>203.26</v>
      </c>
      <c r="D118" s="5">
        <v>25.017999999999915</v>
      </c>
      <c r="E118" s="5">
        <f t="shared" si="1"/>
        <v>0.12308373511758298</v>
      </c>
      <c r="F118" s="5">
        <v>122.28211950829599</v>
      </c>
      <c r="G118" s="5">
        <v>234.20188049170417</v>
      </c>
      <c r="H118" s="5">
        <v>41.168846728198474</v>
      </c>
      <c r="I118" s="5">
        <v>315.31515327180171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1</v>
      </c>
      <c r="BI118" s="5">
        <v>0</v>
      </c>
      <c r="BJ118" s="5">
        <v>0</v>
      </c>
    </row>
    <row r="119" spans="2:62" x14ac:dyDescent="0.25">
      <c r="B119" s="5">
        <v>205.21000000000004</v>
      </c>
      <c r="C119" s="5">
        <v>197.3</v>
      </c>
      <c r="D119" s="5">
        <v>-7.910000000000025</v>
      </c>
      <c r="E119" s="5">
        <f t="shared" si="1"/>
        <v>4.0091231626964138E-2</v>
      </c>
      <c r="F119" s="5">
        <v>149.25011950829594</v>
      </c>
      <c r="G119" s="5">
        <v>261.16988049170413</v>
      </c>
      <c r="H119" s="5">
        <v>68.136846728198407</v>
      </c>
      <c r="I119" s="5">
        <v>342.28315327180167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1</v>
      </c>
      <c r="BJ119" s="5">
        <v>0</v>
      </c>
    </row>
    <row r="120" spans="2:62" x14ac:dyDescent="0.25">
      <c r="B120" s="5">
        <v>210.69200000000004</v>
      </c>
      <c r="C120" s="5">
        <v>184.29</v>
      </c>
      <c r="D120" s="5">
        <v>-26.402000000000044</v>
      </c>
      <c r="E120" s="5">
        <f t="shared" si="1"/>
        <v>0.14326333496120269</v>
      </c>
      <c r="F120" s="5">
        <v>154.73211950829594</v>
      </c>
      <c r="G120" s="5">
        <v>266.65188049170411</v>
      </c>
      <c r="H120" s="5">
        <v>73.618846728198406</v>
      </c>
      <c r="I120" s="5">
        <v>347.76515327180164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1</v>
      </c>
    </row>
    <row r="121" spans="2:62" x14ac:dyDescent="0.25">
      <c r="B121" s="5">
        <v>213.44800000000004</v>
      </c>
      <c r="C121" s="5">
        <v>183.83</v>
      </c>
      <c r="D121" s="5">
        <v>-29.618000000000023</v>
      </c>
      <c r="E121" s="5">
        <f t="shared" si="1"/>
        <v>0.16111624870804558</v>
      </c>
      <c r="F121" s="5">
        <v>157.48811950829614</v>
      </c>
      <c r="G121" s="5">
        <v>269.40788049170396</v>
      </c>
      <c r="H121" s="5">
        <v>76.374846728198492</v>
      </c>
      <c r="I121" s="5">
        <v>350.52115327180161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</row>
    <row r="122" spans="2:62" x14ac:dyDescent="0.25">
      <c r="B122" s="5">
        <v>197.01200000000031</v>
      </c>
      <c r="C122" s="5">
        <v>165.61</v>
      </c>
      <c r="D122" s="5">
        <v>-31.402000000000299</v>
      </c>
      <c r="E122" s="5">
        <f t="shared" si="1"/>
        <v>0.18961415373467966</v>
      </c>
      <c r="F122" s="5">
        <v>141.0521195082963</v>
      </c>
      <c r="G122" s="5">
        <v>252.97188049170433</v>
      </c>
      <c r="H122" s="5">
        <v>59.93884672819874</v>
      </c>
      <c r="I122" s="5">
        <v>334.08515327180191</v>
      </c>
      <c r="K122" s="5">
        <v>0</v>
      </c>
      <c r="L122" s="5">
        <v>1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</row>
    <row r="123" spans="2:62" x14ac:dyDescent="0.25">
      <c r="B123" s="5">
        <v>181.60800000000006</v>
      </c>
      <c r="C123" s="5">
        <v>173.1</v>
      </c>
      <c r="D123" s="5">
        <v>-8.5080000000000666</v>
      </c>
      <c r="E123" s="5">
        <f t="shared" si="1"/>
        <v>4.9150779896014254E-2</v>
      </c>
      <c r="F123" s="5">
        <v>125.64811950829608</v>
      </c>
      <c r="G123" s="5">
        <v>237.56788049170405</v>
      </c>
      <c r="H123" s="5">
        <v>44.534846728198488</v>
      </c>
      <c r="I123" s="5">
        <v>318.68115327180163</v>
      </c>
      <c r="K123" s="5">
        <v>0</v>
      </c>
      <c r="L123" s="5">
        <v>0</v>
      </c>
      <c r="M123" s="5">
        <v>1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</row>
    <row r="124" spans="2:62" x14ac:dyDescent="0.25">
      <c r="B124" s="5">
        <v>204.95400000000018</v>
      </c>
      <c r="C124" s="5">
        <v>179.27</v>
      </c>
      <c r="D124" s="5">
        <v>-25.684000000000168</v>
      </c>
      <c r="E124" s="5">
        <f t="shared" si="1"/>
        <v>0.14326992804150257</v>
      </c>
      <c r="F124" s="5">
        <v>148.994119508296</v>
      </c>
      <c r="G124" s="5">
        <v>260.91388049170439</v>
      </c>
      <c r="H124" s="5">
        <v>67.88084672819852</v>
      </c>
      <c r="I124" s="5">
        <v>342.02715327180181</v>
      </c>
      <c r="K124" s="5">
        <v>0</v>
      </c>
      <c r="L124" s="5">
        <v>0</v>
      </c>
      <c r="M124" s="5">
        <v>0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</row>
    <row r="125" spans="2:62" x14ac:dyDescent="0.25">
      <c r="B125" s="5">
        <v>188.78999999999962</v>
      </c>
      <c r="C125" s="5">
        <v>197.61</v>
      </c>
      <c r="D125" s="5">
        <v>8.8200000000003911</v>
      </c>
      <c r="E125" s="5">
        <f t="shared" si="1"/>
        <v>4.4633368756643844E-2</v>
      </c>
      <c r="F125" s="5">
        <v>132.83011950829558</v>
      </c>
      <c r="G125" s="5">
        <v>244.74988049170366</v>
      </c>
      <c r="H125" s="5">
        <v>51.716846728198021</v>
      </c>
      <c r="I125" s="5">
        <v>325.86315327180125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</row>
    <row r="126" spans="2:62" x14ac:dyDescent="0.25">
      <c r="B126" s="5">
        <v>184.01399999999958</v>
      </c>
      <c r="C126" s="5">
        <v>161.77000000000001</v>
      </c>
      <c r="D126" s="5">
        <v>-22.243999999999573</v>
      </c>
      <c r="E126" s="5">
        <f t="shared" si="1"/>
        <v>0.13750386350991886</v>
      </c>
      <c r="F126" s="5">
        <v>128.0541195082954</v>
      </c>
      <c r="G126" s="5">
        <v>239.97388049170377</v>
      </c>
      <c r="H126" s="5">
        <v>46.940846728197926</v>
      </c>
      <c r="I126" s="5">
        <v>321.08715327180124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</row>
    <row r="127" spans="2:62" x14ac:dyDescent="0.25">
      <c r="B127" s="5">
        <v>184.20800000000071</v>
      </c>
      <c r="C127" s="5">
        <v>209.14</v>
      </c>
      <c r="D127" s="5">
        <v>24.931999999999277</v>
      </c>
      <c r="E127" s="5">
        <f t="shared" si="1"/>
        <v>0.11921201109304427</v>
      </c>
      <c r="F127" s="5">
        <v>128.24811950829661</v>
      </c>
      <c r="G127" s="5">
        <v>240.16788049170481</v>
      </c>
      <c r="H127" s="5">
        <v>47.134846728199079</v>
      </c>
      <c r="I127" s="5">
        <v>321.28115327180234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</row>
    <row r="128" spans="2:62" x14ac:dyDescent="0.25">
      <c r="B128" s="5">
        <v>192.37399999999931</v>
      </c>
      <c r="C128" s="5">
        <v>209.78</v>
      </c>
      <c r="D128" s="5">
        <v>17.406000000000688</v>
      </c>
      <c r="E128" s="5">
        <f t="shared" si="1"/>
        <v>8.2972638001719362E-2</v>
      </c>
      <c r="F128" s="5">
        <v>136.41411950829513</v>
      </c>
      <c r="G128" s="5">
        <v>248.3338804917035</v>
      </c>
      <c r="H128" s="5">
        <v>55.300846728197655</v>
      </c>
      <c r="I128" s="5">
        <v>329.44715327180097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</row>
    <row r="129" spans="2:62" x14ac:dyDescent="0.25">
      <c r="B129" s="5">
        <v>202.12800000000027</v>
      </c>
      <c r="C129" s="5">
        <v>153.49</v>
      </c>
      <c r="D129" s="5">
        <v>-48.638000000000261</v>
      </c>
      <c r="E129" s="5">
        <f t="shared" si="1"/>
        <v>0.31688057853932022</v>
      </c>
      <c r="F129" s="5">
        <v>146.16811950829629</v>
      </c>
      <c r="G129" s="5">
        <v>258.08788049170425</v>
      </c>
      <c r="H129" s="5">
        <v>65.054846728198697</v>
      </c>
      <c r="I129" s="5">
        <v>339.20115327180184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</row>
    <row r="130" spans="2:62" x14ac:dyDescent="0.25">
      <c r="B130" s="5">
        <v>169.11000000000021</v>
      </c>
      <c r="C130" s="5">
        <v>205.32</v>
      </c>
      <c r="D130" s="5">
        <v>36.209999999999781</v>
      </c>
      <c r="E130" s="5">
        <f t="shared" si="1"/>
        <v>0.1763588544710685</v>
      </c>
      <c r="F130" s="5">
        <v>113.15011950829607</v>
      </c>
      <c r="G130" s="5">
        <v>225.06988049170434</v>
      </c>
      <c r="H130" s="5">
        <v>32.036846728198583</v>
      </c>
      <c r="I130" s="5">
        <v>306.18315327180187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</row>
    <row r="131" spans="2:62" x14ac:dyDescent="0.25">
      <c r="B131" s="5">
        <v>155.26599999999965</v>
      </c>
      <c r="C131" s="5">
        <v>169.15</v>
      </c>
      <c r="D131" s="5">
        <v>13.884000000000356</v>
      </c>
      <c r="E131" s="5">
        <f t="shared" si="1"/>
        <v>8.2080993201302715E-2</v>
      </c>
      <c r="F131" s="5">
        <v>99.306119508295552</v>
      </c>
      <c r="G131" s="5">
        <v>211.22588049170375</v>
      </c>
      <c r="H131" s="5">
        <v>18.19284672819802</v>
      </c>
      <c r="I131" s="5">
        <v>292.33915327180125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</row>
    <row r="132" spans="2:62" x14ac:dyDescent="0.25">
      <c r="B132" s="5">
        <v>279.62600000000032</v>
      </c>
      <c r="C132" s="5">
        <v>149.83000000000001</v>
      </c>
      <c r="D132" s="5">
        <v>-129.7960000000003</v>
      </c>
      <c r="E132" s="5">
        <f t="shared" si="1"/>
        <v>0.86628846025495754</v>
      </c>
      <c r="F132" s="5">
        <v>223.66611950829622</v>
      </c>
      <c r="G132" s="5">
        <v>335.58588049170442</v>
      </c>
      <c r="H132" s="5">
        <v>142.55284672819872</v>
      </c>
      <c r="I132" s="5">
        <v>416.69915327180195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</row>
    <row r="133" spans="2:62" x14ac:dyDescent="0.25">
      <c r="B133" s="5">
        <v>158.2080000000004</v>
      </c>
      <c r="C133" s="5">
        <v>180.78</v>
      </c>
      <c r="D133" s="5">
        <v>22.571999999999605</v>
      </c>
      <c r="E133" s="5">
        <f t="shared" si="1"/>
        <v>0.12485894457351258</v>
      </c>
      <c r="F133" s="5">
        <v>102.24811950829638</v>
      </c>
      <c r="G133" s="5">
        <v>214.16788049170441</v>
      </c>
      <c r="H133" s="5">
        <v>21.134846728198823</v>
      </c>
      <c r="I133" s="5">
        <v>295.28115327180194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</row>
    <row r="134" spans="2:62" x14ac:dyDescent="0.25">
      <c r="B134" s="5">
        <v>176.75800000000032</v>
      </c>
      <c r="C134" s="5">
        <v>200.99</v>
      </c>
      <c r="D134" s="5">
        <v>24.231999999999687</v>
      </c>
      <c r="E134" s="5">
        <f t="shared" si="1"/>
        <v>0.12056321210010292</v>
      </c>
      <c r="F134" s="5">
        <v>120.79811950829634</v>
      </c>
      <c r="G134" s="5">
        <v>232.71788049170431</v>
      </c>
      <c r="H134" s="5">
        <v>39.68484672819875</v>
      </c>
      <c r="I134" s="5">
        <v>313.8311532718019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1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</row>
    <row r="135" spans="2:62" x14ac:dyDescent="0.25">
      <c r="B135" s="5">
        <v>127.46599999999984</v>
      </c>
      <c r="C135" s="5">
        <v>144.36000000000001</v>
      </c>
      <c r="D135" s="5">
        <v>16.894000000000176</v>
      </c>
      <c r="E135" s="5">
        <f t="shared" si="1"/>
        <v>0.11702687725131736</v>
      </c>
      <c r="F135" s="5">
        <v>71.50611950829574</v>
      </c>
      <c r="G135" s="5">
        <v>183.42588049170394</v>
      </c>
      <c r="H135" s="5">
        <v>-9.607153271801792</v>
      </c>
      <c r="I135" s="5">
        <v>264.53915327180147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</row>
    <row r="136" spans="2:62" x14ac:dyDescent="0.25">
      <c r="B136" s="5">
        <v>156.35600000000039</v>
      </c>
      <c r="C136" s="5">
        <v>175.15</v>
      </c>
      <c r="D136" s="5">
        <v>18.793999999999613</v>
      </c>
      <c r="E136" s="5">
        <f t="shared" si="1"/>
        <v>0.10730231230373743</v>
      </c>
      <c r="F136" s="5">
        <v>100.39611950829642</v>
      </c>
      <c r="G136" s="5">
        <v>212.31588049170438</v>
      </c>
      <c r="H136" s="5">
        <v>19.28284672819882</v>
      </c>
      <c r="I136" s="5">
        <v>293.42915327180197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1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</row>
    <row r="137" spans="2:62" x14ac:dyDescent="0.25">
      <c r="B137" s="5">
        <v>139.48199999999972</v>
      </c>
      <c r="C137" s="5">
        <v>177.67</v>
      </c>
      <c r="D137" s="5">
        <v>38.188000000000272</v>
      </c>
      <c r="E137" s="5">
        <f t="shared" si="1"/>
        <v>0.21493780604491627</v>
      </c>
      <c r="F137" s="5">
        <v>83.52211950829556</v>
      </c>
      <c r="G137" s="5">
        <v>195.44188049170387</v>
      </c>
      <c r="H137" s="5">
        <v>2.4088467281980854</v>
      </c>
      <c r="I137" s="5">
        <v>276.55515327180137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</row>
    <row r="138" spans="2:62" x14ac:dyDescent="0.25">
      <c r="B138" s="5">
        <v>127.60999999999993</v>
      </c>
      <c r="C138" s="5">
        <v>87.71</v>
      </c>
      <c r="D138" s="5">
        <v>-39.899999999999935</v>
      </c>
      <c r="E138" s="5">
        <f t="shared" si="1"/>
        <v>0.45490822027134803</v>
      </c>
      <c r="F138" s="5">
        <v>71.650119508295802</v>
      </c>
      <c r="G138" s="5">
        <v>183.56988049170405</v>
      </c>
      <c r="H138" s="5">
        <v>-9.4631532718017013</v>
      </c>
      <c r="I138" s="5">
        <v>264.68315327180153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1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</row>
    <row r="139" spans="2:62" x14ac:dyDescent="0.25">
      <c r="B139" s="5">
        <v>112.73800000000045</v>
      </c>
      <c r="C139" s="5">
        <v>94.53</v>
      </c>
      <c r="D139" s="5">
        <v>-18.208000000000453</v>
      </c>
      <c r="E139" s="5">
        <f t="shared" si="1"/>
        <v>0.1926161007087745</v>
      </c>
      <c r="F139" s="5">
        <v>56.778119508296484</v>
      </c>
      <c r="G139" s="5">
        <v>168.69788049170444</v>
      </c>
      <c r="H139" s="5">
        <v>-24.335153271801119</v>
      </c>
      <c r="I139" s="5">
        <v>249.81115327180203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</row>
    <row r="140" spans="2:62" x14ac:dyDescent="0.25">
      <c r="B140" s="5">
        <v>108.53199999999947</v>
      </c>
      <c r="C140" s="5">
        <v>103.8</v>
      </c>
      <c r="D140" s="5">
        <v>-4.7319999999994735</v>
      </c>
      <c r="E140" s="5">
        <f t="shared" si="1"/>
        <v>4.5587668593443868E-2</v>
      </c>
      <c r="F140" s="5">
        <v>52.572119508295295</v>
      </c>
      <c r="G140" s="5">
        <v>164.49188049170365</v>
      </c>
      <c r="H140" s="5">
        <v>-28.541153271802187</v>
      </c>
      <c r="I140" s="5">
        <v>245.60515327180113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1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</row>
    <row r="141" spans="2:62" x14ac:dyDescent="0.25">
      <c r="B141" s="5">
        <v>115.03399999999985</v>
      </c>
      <c r="C141" s="5">
        <v>102.39</v>
      </c>
      <c r="D141" s="5">
        <v>-12.643999999999849</v>
      </c>
      <c r="E141" s="5">
        <f t="shared" si="1"/>
        <v>0.12348862193573444</v>
      </c>
      <c r="F141" s="5">
        <v>59.074119508295688</v>
      </c>
      <c r="G141" s="5">
        <v>170.993880491704</v>
      </c>
      <c r="H141" s="5">
        <v>-22.039153271801808</v>
      </c>
      <c r="I141" s="5">
        <v>252.10715327180151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1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</row>
    <row r="142" spans="2:62" x14ac:dyDescent="0.25">
      <c r="B142" s="5">
        <v>111.54000000000008</v>
      </c>
      <c r="C142" s="5">
        <v>102.16</v>
      </c>
      <c r="D142" s="5">
        <v>-9.3800000000000807</v>
      </c>
      <c r="E142" s="5">
        <f t="shared" si="1"/>
        <v>9.18167580266257E-2</v>
      </c>
      <c r="F142" s="5">
        <v>55.580119508295994</v>
      </c>
      <c r="G142" s="5">
        <v>167.49988049170418</v>
      </c>
      <c r="H142" s="5">
        <v>-25.533153271801524</v>
      </c>
      <c r="I142" s="5">
        <v>248.61315327180168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</row>
    <row r="143" spans="2:62" x14ac:dyDescent="0.25">
      <c r="B143" s="5">
        <v>89.628000000000696</v>
      </c>
      <c r="C143" s="5">
        <v>100.96</v>
      </c>
      <c r="D143" s="5">
        <v>11.331999999999297</v>
      </c>
      <c r="E143" s="5">
        <f t="shared" si="1"/>
        <v>0.1122424722662371</v>
      </c>
      <c r="F143" s="5">
        <v>33.668119508296748</v>
      </c>
      <c r="G143" s="5">
        <v>145.58788049170465</v>
      </c>
      <c r="H143" s="5">
        <v>-47.445153271800848</v>
      </c>
      <c r="I143" s="5">
        <v>226.70115327180224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1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</row>
    <row r="144" spans="2:62" x14ac:dyDescent="0.25">
      <c r="B144" s="5">
        <v>72.683999999999514</v>
      </c>
      <c r="C144" s="5">
        <v>103.92</v>
      </c>
      <c r="D144" s="5">
        <v>31.236000000000487</v>
      </c>
      <c r="E144" s="5">
        <f t="shared" si="1"/>
        <v>0.3005773672055474</v>
      </c>
      <c r="F144" s="5">
        <v>16.72411950829536</v>
      </c>
      <c r="G144" s="5">
        <v>128.64388049170367</v>
      </c>
      <c r="H144" s="5">
        <v>-64.389153271802144</v>
      </c>
      <c r="I144" s="5">
        <v>209.75715327180117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1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</row>
    <row r="145" spans="2:62" x14ac:dyDescent="0.25">
      <c r="B145" s="5">
        <v>68.62600000000063</v>
      </c>
      <c r="C145" s="5">
        <v>102.2</v>
      </c>
      <c r="D145" s="5">
        <v>33.573999999999373</v>
      </c>
      <c r="E145" s="5">
        <f t="shared" ref="E145:E208" si="2">ABS(D145/C145)</f>
        <v>0.32851272015654964</v>
      </c>
      <c r="F145" s="5">
        <v>12.666119508296624</v>
      </c>
      <c r="G145" s="5">
        <v>124.58588049170464</v>
      </c>
      <c r="H145" s="5">
        <v>-68.447153271800943</v>
      </c>
      <c r="I145" s="5">
        <v>205.6991532718022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1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</row>
    <row r="146" spans="2:62" x14ac:dyDescent="0.25">
      <c r="B146" s="5">
        <v>131.1680000000004</v>
      </c>
      <c r="C146" s="5">
        <v>100.31</v>
      </c>
      <c r="D146" s="5">
        <v>-30.858000000000402</v>
      </c>
      <c r="E146" s="5">
        <f t="shared" si="2"/>
        <v>0.30762635828930718</v>
      </c>
      <c r="F146" s="5">
        <v>75.20811950829642</v>
      </c>
      <c r="G146" s="5">
        <v>187.12788049170439</v>
      </c>
      <c r="H146" s="5">
        <v>-5.9051532718011686</v>
      </c>
      <c r="I146" s="5">
        <v>268.24115327180198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1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</row>
    <row r="147" spans="2:62" x14ac:dyDescent="0.25">
      <c r="B147" s="5">
        <v>148.72799999999987</v>
      </c>
      <c r="C147" s="5">
        <v>67.959999999999994</v>
      </c>
      <c r="D147" s="5">
        <v>-80.767999999999873</v>
      </c>
      <c r="E147" s="5">
        <f t="shared" si="2"/>
        <v>1.1884638022366081</v>
      </c>
      <c r="F147" s="5">
        <v>92.76811950829584</v>
      </c>
      <c r="G147" s="5">
        <v>204.68788049170388</v>
      </c>
      <c r="H147" s="5">
        <v>11.654846728198294</v>
      </c>
      <c r="I147" s="5">
        <v>285.80115327180147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1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</row>
    <row r="148" spans="2:62" x14ac:dyDescent="0.25">
      <c r="B148" s="5">
        <v>57.509999999999479</v>
      </c>
      <c r="C148" s="5">
        <v>38.65</v>
      </c>
      <c r="D148" s="5">
        <v>-18.859999999999481</v>
      </c>
      <c r="E148" s="5">
        <f t="shared" si="2"/>
        <v>0.48796895213452735</v>
      </c>
      <c r="F148" s="5">
        <v>1.5501195082953316</v>
      </c>
      <c r="G148" s="5">
        <v>113.46988049170363</v>
      </c>
      <c r="H148" s="5">
        <v>-79.56315327180215</v>
      </c>
      <c r="I148" s="5">
        <v>194.58315327180111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1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</row>
    <row r="149" spans="2:62" x14ac:dyDescent="0.25">
      <c r="B149" s="5">
        <v>63.812000000000296</v>
      </c>
      <c r="C149" s="5">
        <v>97.99</v>
      </c>
      <c r="D149" s="5">
        <v>34.177999999999699</v>
      </c>
      <c r="E149" s="5">
        <f t="shared" si="2"/>
        <v>0.3487906929278467</v>
      </c>
      <c r="F149" s="5">
        <v>7.8521195082962336</v>
      </c>
      <c r="G149" s="5">
        <v>119.77188049170437</v>
      </c>
      <c r="H149" s="5">
        <v>-73.261153271801305</v>
      </c>
      <c r="I149" s="5">
        <v>200.8851532718019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</row>
    <row r="150" spans="2:62" x14ac:dyDescent="0.25">
      <c r="B150" s="5">
        <v>72.206000000000245</v>
      </c>
      <c r="C150" s="5">
        <v>95.92</v>
      </c>
      <c r="D150" s="5">
        <v>23.713999999999757</v>
      </c>
      <c r="E150" s="5">
        <f t="shared" si="2"/>
        <v>0.24722685571309172</v>
      </c>
      <c r="F150" s="5">
        <v>16.246119508296218</v>
      </c>
      <c r="G150" s="5">
        <v>128.16588049170429</v>
      </c>
      <c r="H150" s="5">
        <v>-64.867153271801328</v>
      </c>
      <c r="I150" s="5">
        <v>209.27915327180182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1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</row>
    <row r="151" spans="2:62" x14ac:dyDescent="0.25">
      <c r="B151" s="5">
        <v>112.16199999999958</v>
      </c>
      <c r="C151" s="5">
        <v>80.19</v>
      </c>
      <c r="D151" s="5">
        <v>-31.971999999999582</v>
      </c>
      <c r="E151" s="5">
        <f t="shared" si="2"/>
        <v>0.39870308018455647</v>
      </c>
      <c r="F151" s="5">
        <v>56.202119508295432</v>
      </c>
      <c r="G151" s="5">
        <v>168.12188049170373</v>
      </c>
      <c r="H151" s="5">
        <v>-24.91115327180205</v>
      </c>
      <c r="I151" s="5">
        <v>249.23515327180121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1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</row>
    <row r="152" spans="2:62" x14ac:dyDescent="0.25">
      <c r="B152" s="5">
        <v>76.084000000000287</v>
      </c>
      <c r="C152" s="5">
        <v>89.73</v>
      </c>
      <c r="D152" s="5">
        <v>13.645999999999717</v>
      </c>
      <c r="E152" s="5">
        <f t="shared" si="2"/>
        <v>0.15207845759500407</v>
      </c>
      <c r="F152" s="5">
        <v>20.124119508296239</v>
      </c>
      <c r="G152" s="5">
        <v>132.04388049170433</v>
      </c>
      <c r="H152" s="5">
        <v>-60.989153271801314</v>
      </c>
      <c r="I152" s="5">
        <v>213.15715327180189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1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</row>
    <row r="153" spans="2:62" x14ac:dyDescent="0.25">
      <c r="B153" s="5">
        <v>85.596000000000316</v>
      </c>
      <c r="C153" s="5">
        <v>109.08</v>
      </c>
      <c r="D153" s="5">
        <v>23.483999999999682</v>
      </c>
      <c r="E153" s="5">
        <f t="shared" si="2"/>
        <v>0.21529152915291239</v>
      </c>
      <c r="F153" s="5">
        <v>29.636119508296282</v>
      </c>
      <c r="G153" s="5">
        <v>141.55588049170436</v>
      </c>
      <c r="H153" s="5">
        <v>-51.477153271801285</v>
      </c>
      <c r="I153" s="5">
        <v>222.66915327180192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1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</row>
    <row r="154" spans="2:62" x14ac:dyDescent="0.25">
      <c r="B154" s="5">
        <v>69.520000000000039</v>
      </c>
      <c r="C154" s="5">
        <v>97.13</v>
      </c>
      <c r="D154" s="5">
        <v>27.609999999999957</v>
      </c>
      <c r="E154" s="5">
        <f t="shared" si="2"/>
        <v>0.2842582106455262</v>
      </c>
      <c r="F154" s="5">
        <v>13.560119508295955</v>
      </c>
      <c r="G154" s="5">
        <v>125.47988049170412</v>
      </c>
      <c r="H154" s="5">
        <v>-67.553153271801563</v>
      </c>
      <c r="I154" s="5">
        <v>206.59315327180164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1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</row>
    <row r="155" spans="2:62" x14ac:dyDescent="0.25">
      <c r="B155" s="5">
        <v>91.243999999999829</v>
      </c>
      <c r="C155" s="5">
        <v>86.33</v>
      </c>
      <c r="D155" s="5">
        <v>-4.9139999999998309</v>
      </c>
      <c r="E155" s="5">
        <f t="shared" si="2"/>
        <v>5.6921116645428371E-2</v>
      </c>
      <c r="F155" s="5">
        <v>35.284119508295696</v>
      </c>
      <c r="G155" s="5">
        <v>147.20388049170396</v>
      </c>
      <c r="H155" s="5">
        <v>-45.8291532718018</v>
      </c>
      <c r="I155" s="5">
        <v>228.31715327180146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1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</row>
    <row r="156" spans="2:62" x14ac:dyDescent="0.25">
      <c r="B156" s="5">
        <v>78.176000000000158</v>
      </c>
      <c r="C156" s="5">
        <v>91.52</v>
      </c>
      <c r="D156" s="5">
        <v>13.343999999999838</v>
      </c>
      <c r="E156" s="5">
        <f t="shared" si="2"/>
        <v>0.14580419580419404</v>
      </c>
      <c r="F156" s="5">
        <v>22.216119508296089</v>
      </c>
      <c r="G156" s="5">
        <v>134.13588049170423</v>
      </c>
      <c r="H156" s="5">
        <v>-58.897153271801443</v>
      </c>
      <c r="I156" s="5">
        <v>215.24915327180176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1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</row>
    <row r="157" spans="2:62" x14ac:dyDescent="0.25">
      <c r="B157" s="5">
        <v>84.591999999999928</v>
      </c>
      <c r="C157" s="5">
        <v>142.54</v>
      </c>
      <c r="D157" s="5">
        <v>57.948000000000064</v>
      </c>
      <c r="E157" s="5">
        <f t="shared" si="2"/>
        <v>0.40653851550442027</v>
      </c>
      <c r="F157" s="5">
        <v>28.632119508295851</v>
      </c>
      <c r="G157" s="5">
        <v>140.551880491704</v>
      </c>
      <c r="H157" s="5">
        <v>-52.481153271801674</v>
      </c>
      <c r="I157" s="5">
        <v>221.66515327180153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1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</row>
    <row r="158" spans="2:62" x14ac:dyDescent="0.25">
      <c r="B158" s="5">
        <v>92.422000000000111</v>
      </c>
      <c r="C158" s="5">
        <v>162.59</v>
      </c>
      <c r="D158" s="5">
        <v>70.167999999999893</v>
      </c>
      <c r="E158" s="5">
        <f t="shared" si="2"/>
        <v>0.43156405683006266</v>
      </c>
      <c r="F158" s="5">
        <v>36.462119508296048</v>
      </c>
      <c r="G158" s="5">
        <v>148.38188049170418</v>
      </c>
      <c r="H158" s="5">
        <v>-44.651153271801491</v>
      </c>
      <c r="I158" s="5">
        <v>229.49515327180171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1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</row>
    <row r="159" spans="2:62" x14ac:dyDescent="0.25">
      <c r="B159" s="5">
        <v>105.88399999999993</v>
      </c>
      <c r="C159" s="5">
        <v>169.71</v>
      </c>
      <c r="D159" s="5">
        <v>63.826000000000079</v>
      </c>
      <c r="E159" s="5">
        <f t="shared" si="2"/>
        <v>0.3760886217665434</v>
      </c>
      <c r="F159" s="5">
        <v>49.924119508295789</v>
      </c>
      <c r="G159" s="5">
        <v>161.84388049170406</v>
      </c>
      <c r="H159" s="5">
        <v>-31.1891532718017</v>
      </c>
      <c r="I159" s="5">
        <v>242.95715327180156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1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</row>
    <row r="160" spans="2:62" x14ac:dyDescent="0.25">
      <c r="B160" s="5">
        <v>119.45999999999995</v>
      </c>
      <c r="C160" s="5">
        <v>163.38999999999999</v>
      </c>
      <c r="D160" s="5">
        <v>43.930000000000035</v>
      </c>
      <c r="E160" s="5">
        <f t="shared" si="2"/>
        <v>0.26886590366607527</v>
      </c>
      <c r="F160" s="5">
        <v>63.500119508295846</v>
      </c>
      <c r="G160" s="5">
        <v>175.41988049170405</v>
      </c>
      <c r="H160" s="5">
        <v>-17.613153271801679</v>
      </c>
      <c r="I160" s="5">
        <v>256.53315327180155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1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</row>
    <row r="161" spans="2:62" x14ac:dyDescent="0.25">
      <c r="B161" s="5">
        <v>134.90200000000002</v>
      </c>
      <c r="C161" s="5">
        <v>184.73</v>
      </c>
      <c r="D161" s="5">
        <v>49.827999999999975</v>
      </c>
      <c r="E161" s="5">
        <f t="shared" si="2"/>
        <v>0.26973420668001935</v>
      </c>
      <c r="F161" s="5">
        <v>78.942119508295917</v>
      </c>
      <c r="G161" s="5">
        <v>190.86188049170411</v>
      </c>
      <c r="H161" s="5">
        <v>-2.1711532718016144</v>
      </c>
      <c r="I161" s="5">
        <v>271.97515327180167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1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</row>
    <row r="162" spans="2:62" x14ac:dyDescent="0.25">
      <c r="B162" s="5">
        <v>145.53</v>
      </c>
      <c r="C162" s="5">
        <v>171.95</v>
      </c>
      <c r="D162" s="5">
        <v>26.419999999999987</v>
      </c>
      <c r="E162" s="5">
        <f t="shared" si="2"/>
        <v>0.15364931666182025</v>
      </c>
      <c r="F162" s="5">
        <v>89.570119508295903</v>
      </c>
      <c r="G162" s="5">
        <v>201.4898804917041</v>
      </c>
      <c r="H162" s="5">
        <v>8.4568467281983715</v>
      </c>
      <c r="I162" s="5">
        <v>282.6031532718016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1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</row>
    <row r="163" spans="2:62" x14ac:dyDescent="0.25">
      <c r="B163" s="5">
        <v>179.49200000000013</v>
      </c>
      <c r="C163" s="5">
        <v>167.46</v>
      </c>
      <c r="D163" s="5">
        <v>-12.032000000000124</v>
      </c>
      <c r="E163" s="5">
        <f t="shared" si="2"/>
        <v>7.1849994028425443E-2</v>
      </c>
      <c r="F163" s="5">
        <v>123.53211950829608</v>
      </c>
      <c r="G163" s="5">
        <v>235.45188049170417</v>
      </c>
      <c r="H163" s="5">
        <v>42.418846728198531</v>
      </c>
      <c r="I163" s="5">
        <v>316.56515327180171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1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</row>
    <row r="164" spans="2:62" x14ac:dyDescent="0.25">
      <c r="B164" s="5">
        <v>197.25400000000005</v>
      </c>
      <c r="C164" s="5">
        <v>182.5</v>
      </c>
      <c r="D164" s="5">
        <v>-14.754000000000048</v>
      </c>
      <c r="E164" s="5">
        <f t="shared" si="2"/>
        <v>8.0843835616438611E-2</v>
      </c>
      <c r="F164" s="5">
        <v>141.29411950829598</v>
      </c>
      <c r="G164" s="5">
        <v>253.21388049170412</v>
      </c>
      <c r="H164" s="5">
        <v>60.180846728198446</v>
      </c>
      <c r="I164" s="5">
        <v>334.32715327180165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1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</row>
    <row r="165" spans="2:62" x14ac:dyDescent="0.25">
      <c r="B165" s="5">
        <v>190.88400000000001</v>
      </c>
      <c r="C165" s="5">
        <v>190.1</v>
      </c>
      <c r="D165" s="5">
        <v>-0.78400000000002024</v>
      </c>
      <c r="E165" s="5">
        <f t="shared" si="2"/>
        <v>4.1241451867439259E-3</v>
      </c>
      <c r="F165" s="5">
        <v>134.92411950829592</v>
      </c>
      <c r="G165" s="5">
        <v>246.84388049170411</v>
      </c>
      <c r="H165" s="5">
        <v>53.810846728198385</v>
      </c>
      <c r="I165" s="5">
        <v>327.95715327180164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</row>
    <row r="166" spans="2:62" x14ac:dyDescent="0.25">
      <c r="B166" s="5">
        <v>219.10200000000006</v>
      </c>
      <c r="C166" s="5">
        <v>183.84</v>
      </c>
      <c r="D166" s="5">
        <v>-35.262000000000057</v>
      </c>
      <c r="E166" s="5">
        <f t="shared" si="2"/>
        <v>0.19180809399477838</v>
      </c>
      <c r="F166" s="5">
        <v>163.14211950829596</v>
      </c>
      <c r="G166" s="5">
        <v>275.06188049170419</v>
      </c>
      <c r="H166" s="5">
        <v>82.028846728198431</v>
      </c>
      <c r="I166" s="5">
        <v>356.17515327180172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1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</row>
    <row r="167" spans="2:62" x14ac:dyDescent="0.25">
      <c r="B167" s="5">
        <v>196.01400000000001</v>
      </c>
      <c r="C167" s="5">
        <v>224.11</v>
      </c>
      <c r="D167" s="5">
        <v>28.096000000000004</v>
      </c>
      <c r="E167" s="5">
        <f t="shared" si="2"/>
        <v>0.12536700727321407</v>
      </c>
      <c r="F167" s="5">
        <v>140.05411950829591</v>
      </c>
      <c r="G167" s="5">
        <v>251.97388049170411</v>
      </c>
      <c r="H167" s="5">
        <v>58.94084672819838</v>
      </c>
      <c r="I167" s="5">
        <v>333.08715327180164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1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</row>
    <row r="168" spans="2:62" x14ac:dyDescent="0.25">
      <c r="B168" s="5">
        <v>199.11800000000008</v>
      </c>
      <c r="C168" s="5">
        <v>182.87</v>
      </c>
      <c r="D168" s="5">
        <v>-16.248000000000076</v>
      </c>
      <c r="E168" s="5">
        <f t="shared" si="2"/>
        <v>8.885000273418317E-2</v>
      </c>
      <c r="F168" s="5">
        <v>143.15811950829601</v>
      </c>
      <c r="G168" s="5">
        <v>255.07788049170415</v>
      </c>
      <c r="H168" s="5">
        <v>62.044846728198479</v>
      </c>
      <c r="I168" s="5">
        <v>336.19115327180168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1</v>
      </c>
      <c r="BG168" s="5">
        <v>0</v>
      </c>
      <c r="BH168" s="5">
        <v>0</v>
      </c>
      <c r="BI168" s="5">
        <v>0</v>
      </c>
      <c r="BJ168" s="5">
        <v>0</v>
      </c>
    </row>
    <row r="169" spans="2:62" x14ac:dyDescent="0.25">
      <c r="B169" s="5">
        <v>192.04000000000002</v>
      </c>
      <c r="C169" s="5">
        <v>205.55</v>
      </c>
      <c r="D169" s="5">
        <v>13.509999999999991</v>
      </c>
      <c r="E169" s="5">
        <f t="shared" si="2"/>
        <v>6.5726100705424423E-2</v>
      </c>
      <c r="F169" s="5">
        <v>136.08011950829592</v>
      </c>
      <c r="G169" s="5">
        <v>247.99988049170412</v>
      </c>
      <c r="H169" s="5">
        <v>54.966846728198391</v>
      </c>
      <c r="I169" s="5">
        <v>329.11315327180165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1</v>
      </c>
      <c r="BH169" s="5">
        <v>0</v>
      </c>
      <c r="BI169" s="5">
        <v>0</v>
      </c>
      <c r="BJ169" s="5">
        <v>0</v>
      </c>
    </row>
    <row r="170" spans="2:62" x14ac:dyDescent="0.25">
      <c r="B170" s="5">
        <v>178.24200000000008</v>
      </c>
      <c r="C170" s="5">
        <v>118.61</v>
      </c>
      <c r="D170" s="5">
        <v>-59.632000000000076</v>
      </c>
      <c r="E170" s="5">
        <f t="shared" si="2"/>
        <v>0.5027569344911903</v>
      </c>
      <c r="F170" s="5">
        <v>122.28211950829599</v>
      </c>
      <c r="G170" s="5">
        <v>234.20188049170417</v>
      </c>
      <c r="H170" s="5">
        <v>41.168846728198474</v>
      </c>
      <c r="I170" s="5">
        <v>315.31515327180171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1</v>
      </c>
      <c r="BI170" s="5">
        <v>0</v>
      </c>
      <c r="BJ170" s="5">
        <v>0</v>
      </c>
    </row>
    <row r="171" spans="2:62" x14ac:dyDescent="0.25">
      <c r="B171" s="5">
        <v>205.21000000000004</v>
      </c>
      <c r="C171" s="5">
        <v>163.63999999999999</v>
      </c>
      <c r="D171" s="5">
        <v>-41.57000000000005</v>
      </c>
      <c r="E171" s="5">
        <f t="shared" si="2"/>
        <v>0.25403324370569574</v>
      </c>
      <c r="F171" s="5">
        <v>149.25011950829594</v>
      </c>
      <c r="G171" s="5">
        <v>261.16988049170413</v>
      </c>
      <c r="H171" s="5">
        <v>68.136846728198407</v>
      </c>
      <c r="I171" s="5">
        <v>342.28315327180167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1</v>
      </c>
      <c r="BJ171" s="5">
        <v>0</v>
      </c>
    </row>
    <row r="172" spans="2:62" x14ac:dyDescent="0.25">
      <c r="B172" s="5">
        <v>210.69200000000004</v>
      </c>
      <c r="C172" s="5">
        <v>139.43</v>
      </c>
      <c r="D172" s="5">
        <v>-71.262000000000029</v>
      </c>
      <c r="E172" s="5">
        <f t="shared" si="2"/>
        <v>0.51109517320519271</v>
      </c>
      <c r="F172" s="5">
        <v>154.73211950829594</v>
      </c>
      <c r="G172" s="5">
        <v>266.65188049170411</v>
      </c>
      <c r="H172" s="5">
        <v>73.618846728198406</v>
      </c>
      <c r="I172" s="5">
        <v>347.76515327180164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1</v>
      </c>
    </row>
    <row r="173" spans="2:62" x14ac:dyDescent="0.25">
      <c r="B173" s="5">
        <v>213.44800000000004</v>
      </c>
      <c r="C173" s="5">
        <v>125.62</v>
      </c>
      <c r="D173" s="5">
        <v>-87.828000000000031</v>
      </c>
      <c r="E173" s="5">
        <f t="shared" si="2"/>
        <v>0.69915618532080903</v>
      </c>
      <c r="F173" s="5">
        <v>157.48811950829614</v>
      </c>
      <c r="G173" s="5">
        <v>269.40788049170396</v>
      </c>
      <c r="H173" s="5">
        <v>76.374846728198492</v>
      </c>
      <c r="I173" s="5">
        <v>350.52115327180161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</row>
    <row r="174" spans="2:62" x14ac:dyDescent="0.25">
      <c r="B174" s="5">
        <v>197.01200000000031</v>
      </c>
      <c r="C174" s="5">
        <v>144.13999999999999</v>
      </c>
      <c r="D174" s="5">
        <v>-52.872000000000327</v>
      </c>
      <c r="E174" s="5">
        <f t="shared" si="2"/>
        <v>0.36681004578881871</v>
      </c>
      <c r="F174" s="5">
        <v>141.0521195082963</v>
      </c>
      <c r="G174" s="5">
        <v>252.97188049170433</v>
      </c>
      <c r="H174" s="5">
        <v>59.93884672819874</v>
      </c>
      <c r="I174" s="5">
        <v>334.08515327180191</v>
      </c>
      <c r="K174" s="5">
        <v>0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</row>
    <row r="175" spans="2:62" x14ac:dyDescent="0.25">
      <c r="B175" s="5">
        <v>181.60800000000006</v>
      </c>
      <c r="C175" s="5">
        <v>133.85</v>
      </c>
      <c r="D175" s="5">
        <v>-47.758000000000067</v>
      </c>
      <c r="E175" s="5">
        <f t="shared" si="2"/>
        <v>0.35680239073589892</v>
      </c>
      <c r="F175" s="5">
        <v>125.64811950829608</v>
      </c>
      <c r="G175" s="5">
        <v>237.56788049170405</v>
      </c>
      <c r="H175" s="5">
        <v>44.534846728198488</v>
      </c>
      <c r="I175" s="5">
        <v>318.68115327180163</v>
      </c>
      <c r="K175" s="5">
        <v>0</v>
      </c>
      <c r="L175" s="5">
        <v>0</v>
      </c>
      <c r="M175" s="5">
        <v>1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</row>
    <row r="176" spans="2:62" x14ac:dyDescent="0.25">
      <c r="B176" s="5">
        <v>204.95400000000018</v>
      </c>
      <c r="C176" s="5">
        <v>123.43</v>
      </c>
      <c r="D176" s="5">
        <v>-81.524000000000171</v>
      </c>
      <c r="E176" s="5">
        <f t="shared" si="2"/>
        <v>0.66048772583650783</v>
      </c>
      <c r="F176" s="5">
        <v>148.994119508296</v>
      </c>
      <c r="G176" s="5">
        <v>260.91388049170439</v>
      </c>
      <c r="H176" s="5">
        <v>67.88084672819852</v>
      </c>
      <c r="I176" s="5">
        <v>342.02715327180181</v>
      </c>
      <c r="K176" s="5">
        <v>0</v>
      </c>
      <c r="L176" s="5">
        <v>0</v>
      </c>
      <c r="M176" s="5">
        <v>0</v>
      </c>
      <c r="N176" s="5">
        <v>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</row>
    <row r="177" spans="2:62" x14ac:dyDescent="0.25">
      <c r="B177" s="5">
        <v>188.78999999999962</v>
      </c>
      <c r="C177" s="5">
        <v>144.27000000000001</v>
      </c>
      <c r="D177" s="5">
        <v>-44.519999999999612</v>
      </c>
      <c r="E177" s="5">
        <f t="shared" si="2"/>
        <v>0.30858806404657663</v>
      </c>
      <c r="F177" s="5">
        <v>132.83011950829558</v>
      </c>
      <c r="G177" s="5">
        <v>244.74988049170366</v>
      </c>
      <c r="H177" s="5">
        <v>51.716846728198021</v>
      </c>
      <c r="I177" s="5">
        <v>325.86315327180125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</row>
    <row r="178" spans="2:62" x14ac:dyDescent="0.25">
      <c r="B178" s="5">
        <v>184.01399999999958</v>
      </c>
      <c r="C178" s="5">
        <v>126.39</v>
      </c>
      <c r="D178" s="5">
        <v>-57.623999999999583</v>
      </c>
      <c r="E178" s="5">
        <f t="shared" si="2"/>
        <v>0.45592214573937484</v>
      </c>
      <c r="F178" s="5">
        <v>128.0541195082954</v>
      </c>
      <c r="G178" s="5">
        <v>239.97388049170377</v>
      </c>
      <c r="H178" s="5">
        <v>46.940846728197926</v>
      </c>
      <c r="I178" s="5">
        <v>321.08715327180124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</row>
    <row r="179" spans="2:62" x14ac:dyDescent="0.25">
      <c r="B179" s="5">
        <v>184.20800000000071</v>
      </c>
      <c r="C179" s="5">
        <v>133.07</v>
      </c>
      <c r="D179" s="5">
        <v>-51.138000000000716</v>
      </c>
      <c r="E179" s="5">
        <f t="shared" si="2"/>
        <v>0.38429398061171355</v>
      </c>
      <c r="F179" s="5">
        <v>128.24811950829661</v>
      </c>
      <c r="G179" s="5">
        <v>240.16788049170481</v>
      </c>
      <c r="H179" s="5">
        <v>47.134846728199079</v>
      </c>
      <c r="I179" s="5">
        <v>321.28115327180234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</row>
    <row r="180" spans="2:62" x14ac:dyDescent="0.25">
      <c r="B180" s="5">
        <v>192.37399999999931</v>
      </c>
      <c r="C180" s="5">
        <v>138.25</v>
      </c>
      <c r="D180" s="5">
        <v>-54.123999999999313</v>
      </c>
      <c r="E180" s="5">
        <f t="shared" si="2"/>
        <v>0.39149367088607095</v>
      </c>
      <c r="F180" s="5">
        <v>136.41411950829513</v>
      </c>
      <c r="G180" s="5">
        <v>248.3338804917035</v>
      </c>
      <c r="H180" s="5">
        <v>55.300846728197655</v>
      </c>
      <c r="I180" s="5">
        <v>329.44715327180097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</row>
    <row r="181" spans="2:62" x14ac:dyDescent="0.25">
      <c r="B181" s="5">
        <v>202.12800000000027</v>
      </c>
      <c r="C181" s="5">
        <v>203.26</v>
      </c>
      <c r="D181" s="5">
        <v>1.1319999999997208</v>
      </c>
      <c r="E181" s="5">
        <f t="shared" si="2"/>
        <v>5.569221686508515E-3</v>
      </c>
      <c r="F181" s="5">
        <v>146.16811950829629</v>
      </c>
      <c r="G181" s="5">
        <v>258.08788049170425</v>
      </c>
      <c r="H181" s="5">
        <v>65.054846728198697</v>
      </c>
      <c r="I181" s="5">
        <v>339.20115327180184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</row>
    <row r="182" spans="2:62" x14ac:dyDescent="0.25">
      <c r="B182" s="5">
        <v>169.11000000000021</v>
      </c>
      <c r="C182" s="5">
        <v>133.47</v>
      </c>
      <c r="D182" s="5">
        <v>-35.640000000000214</v>
      </c>
      <c r="E182" s="5">
        <f t="shared" si="2"/>
        <v>0.26702629804450601</v>
      </c>
      <c r="F182" s="5">
        <v>113.15011950829607</v>
      </c>
      <c r="G182" s="5">
        <v>225.06988049170434</v>
      </c>
      <c r="H182" s="5">
        <v>32.036846728198583</v>
      </c>
      <c r="I182" s="5">
        <v>306.18315327180187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</row>
    <row r="183" spans="2:62" x14ac:dyDescent="0.25">
      <c r="B183" s="5">
        <v>155.26599999999965</v>
      </c>
      <c r="C183" s="5">
        <v>125.21</v>
      </c>
      <c r="D183" s="5">
        <v>-30.055999999999656</v>
      </c>
      <c r="E183" s="5">
        <f t="shared" si="2"/>
        <v>0.24004472486222872</v>
      </c>
      <c r="F183" s="5">
        <v>99.306119508295552</v>
      </c>
      <c r="G183" s="5">
        <v>211.22588049170375</v>
      </c>
      <c r="H183" s="5">
        <v>18.19284672819802</v>
      </c>
      <c r="I183" s="5">
        <v>292.33915327180125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1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</row>
    <row r="184" spans="2:62" x14ac:dyDescent="0.25">
      <c r="B184" s="5">
        <v>279.62600000000032</v>
      </c>
      <c r="C184" s="5">
        <v>123.16</v>
      </c>
      <c r="D184" s="5">
        <v>-156.46600000000032</v>
      </c>
      <c r="E184" s="5">
        <f t="shared" si="2"/>
        <v>1.270428710620334</v>
      </c>
      <c r="F184" s="5">
        <v>223.66611950829622</v>
      </c>
      <c r="G184" s="5">
        <v>335.58588049170442</v>
      </c>
      <c r="H184" s="5">
        <v>142.55284672819872</v>
      </c>
      <c r="I184" s="5">
        <v>416.69915327180195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1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</row>
    <row r="185" spans="2:62" x14ac:dyDescent="0.25">
      <c r="B185" s="5">
        <v>158.2080000000004</v>
      </c>
      <c r="C185" s="5">
        <v>117</v>
      </c>
      <c r="D185" s="5">
        <v>-41.208000000000396</v>
      </c>
      <c r="E185" s="5">
        <f t="shared" si="2"/>
        <v>0.35220512820513161</v>
      </c>
      <c r="F185" s="5">
        <v>102.24811950829638</v>
      </c>
      <c r="G185" s="5">
        <v>214.16788049170441</v>
      </c>
      <c r="H185" s="5">
        <v>21.134846728198823</v>
      </c>
      <c r="I185" s="5">
        <v>295.28115327180194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</row>
    <row r="186" spans="2:62" x14ac:dyDescent="0.25">
      <c r="B186" s="5">
        <v>176.75800000000032</v>
      </c>
      <c r="C186" s="5">
        <v>163.03</v>
      </c>
      <c r="D186" s="5">
        <v>-13.728000000000321</v>
      </c>
      <c r="E186" s="5">
        <f t="shared" si="2"/>
        <v>8.4205360976509366E-2</v>
      </c>
      <c r="F186" s="5">
        <v>120.79811950829634</v>
      </c>
      <c r="G186" s="5">
        <v>232.71788049170431</v>
      </c>
      <c r="H186" s="5">
        <v>39.68484672819875</v>
      </c>
      <c r="I186" s="5">
        <v>313.8311532718019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1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</row>
    <row r="187" spans="2:62" x14ac:dyDescent="0.25">
      <c r="B187" s="5">
        <v>127.46599999999984</v>
      </c>
      <c r="C187" s="5">
        <v>98.84</v>
      </c>
      <c r="D187" s="5">
        <v>-28.625999999999834</v>
      </c>
      <c r="E187" s="5">
        <f t="shared" si="2"/>
        <v>0.28961958721165354</v>
      </c>
      <c r="F187" s="5">
        <v>71.50611950829574</v>
      </c>
      <c r="G187" s="5">
        <v>183.42588049170394</v>
      </c>
      <c r="H187" s="5">
        <v>-9.607153271801792</v>
      </c>
      <c r="I187" s="5">
        <v>264.53915327180147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1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</row>
    <row r="188" spans="2:62" x14ac:dyDescent="0.25">
      <c r="B188" s="5">
        <v>156.35600000000039</v>
      </c>
      <c r="C188" s="5">
        <v>148.99</v>
      </c>
      <c r="D188" s="5">
        <v>-7.3660000000003834</v>
      </c>
      <c r="E188" s="5">
        <f t="shared" si="2"/>
        <v>4.943955970199599E-2</v>
      </c>
      <c r="F188" s="5">
        <v>100.39611950829642</v>
      </c>
      <c r="G188" s="5">
        <v>212.31588049170438</v>
      </c>
      <c r="H188" s="5">
        <v>19.28284672819882</v>
      </c>
      <c r="I188" s="5">
        <v>293.42915327180197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1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</row>
    <row r="189" spans="2:62" x14ac:dyDescent="0.25">
      <c r="B189" s="5">
        <v>139.48199999999972</v>
      </c>
      <c r="C189" s="5">
        <v>128.78</v>
      </c>
      <c r="D189" s="5">
        <v>-10.701999999999714</v>
      </c>
      <c r="E189" s="5">
        <f t="shared" si="2"/>
        <v>8.3102966299112541E-2</v>
      </c>
      <c r="F189" s="5">
        <v>83.52211950829556</v>
      </c>
      <c r="G189" s="5">
        <v>195.44188049170387</v>
      </c>
      <c r="H189" s="5">
        <v>2.4088467281980854</v>
      </c>
      <c r="I189" s="5">
        <v>276.55515327180137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1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</row>
    <row r="190" spans="2:62" x14ac:dyDescent="0.25">
      <c r="B190" s="5">
        <v>127.60999999999993</v>
      </c>
      <c r="C190" s="5">
        <v>98.29</v>
      </c>
      <c r="D190" s="5">
        <v>-29.319999999999922</v>
      </c>
      <c r="E190" s="5">
        <f t="shared" si="2"/>
        <v>0.29830094617967157</v>
      </c>
      <c r="F190" s="5">
        <v>71.650119508295802</v>
      </c>
      <c r="G190" s="5">
        <v>183.56988049170405</v>
      </c>
      <c r="H190" s="5">
        <v>-9.4631532718017013</v>
      </c>
      <c r="I190" s="5">
        <v>264.68315327180153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1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</row>
    <row r="191" spans="2:62" x14ac:dyDescent="0.25">
      <c r="B191" s="5">
        <v>112.73800000000045</v>
      </c>
      <c r="C191" s="5">
        <v>97.5</v>
      </c>
      <c r="D191" s="5">
        <v>-15.238000000000454</v>
      </c>
      <c r="E191" s="5">
        <f t="shared" si="2"/>
        <v>0.15628717948718415</v>
      </c>
      <c r="F191" s="5">
        <v>56.778119508296484</v>
      </c>
      <c r="G191" s="5">
        <v>168.69788049170444</v>
      </c>
      <c r="H191" s="5">
        <v>-24.335153271801119</v>
      </c>
      <c r="I191" s="5">
        <v>249.81115327180203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1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</row>
    <row r="192" spans="2:62" x14ac:dyDescent="0.25">
      <c r="B192" s="5">
        <v>108.53199999999947</v>
      </c>
      <c r="C192" s="5">
        <v>77.33</v>
      </c>
      <c r="D192" s="5">
        <v>-31.201999999999472</v>
      </c>
      <c r="E192" s="5">
        <f t="shared" si="2"/>
        <v>0.40349152980731245</v>
      </c>
      <c r="F192" s="5">
        <v>52.572119508295295</v>
      </c>
      <c r="G192" s="5">
        <v>164.49188049170365</v>
      </c>
      <c r="H192" s="5">
        <v>-28.541153271802187</v>
      </c>
      <c r="I192" s="5">
        <v>245.60515327180113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1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</row>
    <row r="193" spans="2:62" x14ac:dyDescent="0.25">
      <c r="B193" s="5">
        <v>115.03399999999985</v>
      </c>
      <c r="C193" s="5">
        <v>74.61</v>
      </c>
      <c r="D193" s="5">
        <v>-40.42399999999985</v>
      </c>
      <c r="E193" s="5">
        <f t="shared" si="2"/>
        <v>0.54180404771478152</v>
      </c>
      <c r="F193" s="5">
        <v>59.074119508295688</v>
      </c>
      <c r="G193" s="5">
        <v>170.993880491704</v>
      </c>
      <c r="H193" s="5">
        <v>-22.039153271801808</v>
      </c>
      <c r="I193" s="5">
        <v>252.10715327180151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1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</row>
    <row r="194" spans="2:62" x14ac:dyDescent="0.25">
      <c r="B194" s="5">
        <v>111.54000000000008</v>
      </c>
      <c r="C194" s="5">
        <v>84.81</v>
      </c>
      <c r="D194" s="5">
        <v>-26.730000000000075</v>
      </c>
      <c r="E194" s="5">
        <f t="shared" si="2"/>
        <v>0.31517509727626547</v>
      </c>
      <c r="F194" s="5">
        <v>55.580119508295994</v>
      </c>
      <c r="G194" s="5">
        <v>167.49988049170418</v>
      </c>
      <c r="H194" s="5">
        <v>-25.533153271801524</v>
      </c>
      <c r="I194" s="5">
        <v>248.61315327180168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1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</row>
    <row r="195" spans="2:62" x14ac:dyDescent="0.25">
      <c r="B195" s="5">
        <v>89.628000000000696</v>
      </c>
      <c r="C195" s="5">
        <v>59.05</v>
      </c>
      <c r="D195" s="5">
        <v>-30.578000000000699</v>
      </c>
      <c r="E195" s="5">
        <f t="shared" si="2"/>
        <v>0.5178323454699526</v>
      </c>
      <c r="F195" s="5">
        <v>33.668119508296748</v>
      </c>
      <c r="G195" s="5">
        <v>145.58788049170465</v>
      </c>
      <c r="H195" s="5">
        <v>-47.445153271800848</v>
      </c>
      <c r="I195" s="5">
        <v>226.70115327180224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1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</row>
    <row r="196" spans="2:62" x14ac:dyDescent="0.25">
      <c r="B196" s="5">
        <v>72.683999999999514</v>
      </c>
      <c r="C196" s="5">
        <v>67.040000000000006</v>
      </c>
      <c r="D196" s="5">
        <v>-5.6439999999995081</v>
      </c>
      <c r="E196" s="5">
        <f t="shared" si="2"/>
        <v>8.4188544152737285E-2</v>
      </c>
      <c r="F196" s="5">
        <v>16.72411950829536</v>
      </c>
      <c r="G196" s="5">
        <v>128.64388049170367</v>
      </c>
      <c r="H196" s="5">
        <v>-64.389153271802144</v>
      </c>
      <c r="I196" s="5">
        <v>209.75715327180117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1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</row>
    <row r="197" spans="2:62" x14ac:dyDescent="0.25">
      <c r="B197" s="5">
        <v>68.62600000000063</v>
      </c>
      <c r="C197" s="5">
        <v>67.25</v>
      </c>
      <c r="D197" s="5">
        <v>-1.3760000000006301</v>
      </c>
      <c r="E197" s="5">
        <f t="shared" si="2"/>
        <v>2.0460966542760299E-2</v>
      </c>
      <c r="F197" s="5">
        <v>12.666119508296624</v>
      </c>
      <c r="G197" s="5">
        <v>124.58588049170464</v>
      </c>
      <c r="H197" s="5">
        <v>-68.447153271800943</v>
      </c>
      <c r="I197" s="5">
        <v>205.6991532718022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1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</row>
    <row r="198" spans="2:62" x14ac:dyDescent="0.25">
      <c r="B198" s="5">
        <v>131.1680000000004</v>
      </c>
      <c r="C198" s="5">
        <v>61.4</v>
      </c>
      <c r="D198" s="5">
        <v>-69.768000000000399</v>
      </c>
      <c r="E198" s="5">
        <f t="shared" si="2"/>
        <v>1.1362866449511466</v>
      </c>
      <c r="F198" s="5">
        <v>75.20811950829642</v>
      </c>
      <c r="G198" s="5">
        <v>187.12788049170439</v>
      </c>
      <c r="H198" s="5">
        <v>-5.9051532718011686</v>
      </c>
      <c r="I198" s="5">
        <v>268.24115327180198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1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</row>
    <row r="199" spans="2:62" x14ac:dyDescent="0.25">
      <c r="B199" s="5">
        <v>148.72799999999987</v>
      </c>
      <c r="C199" s="5">
        <v>64.94</v>
      </c>
      <c r="D199" s="5">
        <v>-83.787999999999869</v>
      </c>
      <c r="E199" s="5">
        <f t="shared" si="2"/>
        <v>1.2902371419772078</v>
      </c>
      <c r="F199" s="5">
        <v>92.76811950829584</v>
      </c>
      <c r="G199" s="5">
        <v>204.68788049170388</v>
      </c>
      <c r="H199" s="5">
        <v>11.654846728198294</v>
      </c>
      <c r="I199" s="5">
        <v>285.80115327180147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1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</row>
    <row r="200" spans="2:62" x14ac:dyDescent="0.25">
      <c r="B200" s="5">
        <v>57.509999999999479</v>
      </c>
      <c r="C200" s="5">
        <v>64.12</v>
      </c>
      <c r="D200" s="5">
        <v>6.6100000000005252</v>
      </c>
      <c r="E200" s="5">
        <f t="shared" si="2"/>
        <v>0.10308796007486783</v>
      </c>
      <c r="F200" s="5">
        <v>1.5501195082953316</v>
      </c>
      <c r="G200" s="5">
        <v>113.46988049170363</v>
      </c>
      <c r="H200" s="5">
        <v>-79.56315327180215</v>
      </c>
      <c r="I200" s="5">
        <v>194.58315327180111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1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</row>
    <row r="201" spans="2:62" x14ac:dyDescent="0.25">
      <c r="B201" s="5">
        <v>63.812000000000296</v>
      </c>
      <c r="C201" s="5">
        <v>67.7</v>
      </c>
      <c r="D201" s="5">
        <v>3.8879999999997068</v>
      </c>
      <c r="E201" s="5">
        <f t="shared" si="2"/>
        <v>5.7429837518459474E-2</v>
      </c>
      <c r="F201" s="5">
        <v>7.8521195082962336</v>
      </c>
      <c r="G201" s="5">
        <v>119.77188049170437</v>
      </c>
      <c r="H201" s="5">
        <v>-73.261153271801305</v>
      </c>
      <c r="I201" s="5">
        <v>200.8851532718019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1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</row>
    <row r="202" spans="2:62" x14ac:dyDescent="0.25">
      <c r="B202" s="5">
        <v>72.206000000000245</v>
      </c>
      <c r="C202" s="5">
        <v>66.58</v>
      </c>
      <c r="D202" s="5">
        <v>-5.6260000000002464</v>
      </c>
      <c r="E202" s="5">
        <f t="shared" si="2"/>
        <v>8.4499849804749866E-2</v>
      </c>
      <c r="F202" s="5">
        <v>16.246119508296218</v>
      </c>
      <c r="G202" s="5">
        <v>128.16588049170429</v>
      </c>
      <c r="H202" s="5">
        <v>-64.867153271801328</v>
      </c>
      <c r="I202" s="5">
        <v>209.27915327180182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1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</row>
    <row r="203" spans="2:62" x14ac:dyDescent="0.25">
      <c r="B203" s="5">
        <v>112.16199999999958</v>
      </c>
      <c r="C203" s="5">
        <v>66.31</v>
      </c>
      <c r="D203" s="5">
        <v>-45.851999999999578</v>
      </c>
      <c r="E203" s="5">
        <f t="shared" si="2"/>
        <v>0.69147941486954567</v>
      </c>
      <c r="F203" s="5">
        <v>56.202119508295432</v>
      </c>
      <c r="G203" s="5">
        <v>168.12188049170373</v>
      </c>
      <c r="H203" s="5">
        <v>-24.91115327180205</v>
      </c>
      <c r="I203" s="5">
        <v>249.23515327180121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1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</row>
    <row r="204" spans="2:62" x14ac:dyDescent="0.25">
      <c r="B204" s="5">
        <v>76.084000000000287</v>
      </c>
      <c r="C204" s="5">
        <v>67.69</v>
      </c>
      <c r="D204" s="5">
        <v>-8.3940000000002897</v>
      </c>
      <c r="E204" s="5">
        <f t="shared" si="2"/>
        <v>0.12400650022160274</v>
      </c>
      <c r="F204" s="5">
        <v>20.124119508296239</v>
      </c>
      <c r="G204" s="5">
        <v>132.04388049170433</v>
      </c>
      <c r="H204" s="5">
        <v>-60.989153271801314</v>
      </c>
      <c r="I204" s="5">
        <v>213.15715327180189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1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</row>
    <row r="205" spans="2:62" x14ac:dyDescent="0.25">
      <c r="B205" s="5">
        <v>85.596000000000316</v>
      </c>
      <c r="C205" s="5">
        <v>61.47</v>
      </c>
      <c r="D205" s="5">
        <v>-24.126000000000317</v>
      </c>
      <c r="E205" s="5">
        <f t="shared" si="2"/>
        <v>0.39248413860420234</v>
      </c>
      <c r="F205" s="5">
        <v>29.636119508296282</v>
      </c>
      <c r="G205" s="5">
        <v>141.55588049170436</v>
      </c>
      <c r="H205" s="5">
        <v>-51.477153271801285</v>
      </c>
      <c r="I205" s="5">
        <v>222.66915327180192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</row>
    <row r="206" spans="2:62" x14ac:dyDescent="0.25">
      <c r="B206" s="5">
        <v>69.520000000000039</v>
      </c>
      <c r="C206" s="5">
        <v>68.19</v>
      </c>
      <c r="D206" s="5">
        <v>-1.3300000000000409</v>
      </c>
      <c r="E206" s="5">
        <f t="shared" si="2"/>
        <v>1.9504326147529564E-2</v>
      </c>
      <c r="F206" s="5">
        <v>13.560119508295955</v>
      </c>
      <c r="G206" s="5">
        <v>125.47988049170412</v>
      </c>
      <c r="H206" s="5">
        <v>-67.553153271801563</v>
      </c>
      <c r="I206" s="5">
        <v>206.59315327180164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1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</row>
    <row r="207" spans="2:62" x14ac:dyDescent="0.25">
      <c r="B207" s="5">
        <v>91.243999999999829</v>
      </c>
      <c r="C207" s="5">
        <v>65.099999999999994</v>
      </c>
      <c r="D207" s="5">
        <v>-26.143999999999835</v>
      </c>
      <c r="E207" s="5">
        <f t="shared" si="2"/>
        <v>0.40159754224270106</v>
      </c>
      <c r="F207" s="5">
        <v>35.284119508295696</v>
      </c>
      <c r="G207" s="5">
        <v>147.20388049170396</v>
      </c>
      <c r="H207" s="5">
        <v>-45.8291532718018</v>
      </c>
      <c r="I207" s="5">
        <v>228.31715327180146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1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</row>
    <row r="208" spans="2:62" x14ac:dyDescent="0.25">
      <c r="B208" s="5">
        <v>78.176000000000158</v>
      </c>
      <c r="C208" s="5">
        <v>65.040000000000006</v>
      </c>
      <c r="D208" s="5">
        <v>-13.136000000000152</v>
      </c>
      <c r="E208" s="5">
        <f t="shared" si="2"/>
        <v>0.20196801968019912</v>
      </c>
      <c r="F208" s="5">
        <v>22.216119508296089</v>
      </c>
      <c r="G208" s="5">
        <v>134.13588049170423</v>
      </c>
      <c r="H208" s="5">
        <v>-58.897153271801443</v>
      </c>
      <c r="I208" s="5">
        <v>215.24915327180176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1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</row>
    <row r="209" spans="2:62" x14ac:dyDescent="0.25">
      <c r="B209" s="5">
        <v>84.591999999999928</v>
      </c>
      <c r="C209" s="5">
        <v>62.91</v>
      </c>
      <c r="D209" s="5">
        <v>-21.681999999999931</v>
      </c>
      <c r="E209" s="5">
        <f t="shared" ref="E209:E272" si="3">ABS(D209/C209)</f>
        <v>0.34465108885709639</v>
      </c>
      <c r="F209" s="5">
        <v>28.632119508295851</v>
      </c>
      <c r="G209" s="5">
        <v>140.551880491704</v>
      </c>
      <c r="H209" s="5">
        <v>-52.481153271801674</v>
      </c>
      <c r="I209" s="5">
        <v>221.66515327180153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1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</row>
    <row r="210" spans="2:62" x14ac:dyDescent="0.25">
      <c r="B210" s="5">
        <v>92.422000000000111</v>
      </c>
      <c r="C210" s="5">
        <v>65.12</v>
      </c>
      <c r="D210" s="5">
        <v>-27.302000000000106</v>
      </c>
      <c r="E210" s="5">
        <f t="shared" si="3"/>
        <v>0.41925675675675833</v>
      </c>
      <c r="F210" s="5">
        <v>36.462119508296048</v>
      </c>
      <c r="G210" s="5">
        <v>148.38188049170418</v>
      </c>
      <c r="H210" s="5">
        <v>-44.651153271801491</v>
      </c>
      <c r="I210" s="5">
        <v>229.49515327180171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1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</row>
    <row r="211" spans="2:62" x14ac:dyDescent="0.25">
      <c r="B211" s="5">
        <v>105.88399999999993</v>
      </c>
      <c r="C211" s="5">
        <v>92</v>
      </c>
      <c r="D211" s="5">
        <v>-13.883999999999929</v>
      </c>
      <c r="E211" s="5">
        <f t="shared" si="3"/>
        <v>0.15091304347826009</v>
      </c>
      <c r="F211" s="5">
        <v>49.924119508295789</v>
      </c>
      <c r="G211" s="5">
        <v>161.84388049170406</v>
      </c>
      <c r="H211" s="5">
        <v>-31.1891532718017</v>
      </c>
      <c r="I211" s="5">
        <v>242.95715327180156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1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</row>
    <row r="212" spans="2:62" x14ac:dyDescent="0.25">
      <c r="B212" s="5">
        <v>119.45999999999995</v>
      </c>
      <c r="C212" s="5">
        <v>97.11</v>
      </c>
      <c r="D212" s="5">
        <v>-22.349999999999952</v>
      </c>
      <c r="E212" s="5">
        <f t="shared" si="3"/>
        <v>0.2301513747296875</v>
      </c>
      <c r="F212" s="5">
        <v>63.500119508295839</v>
      </c>
      <c r="G212" s="5">
        <v>175.41988049170408</v>
      </c>
      <c r="H212" s="5">
        <v>-17.613153271801679</v>
      </c>
      <c r="I212" s="5">
        <v>256.53315327180155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1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</row>
    <row r="213" spans="2:62" x14ac:dyDescent="0.25">
      <c r="B213" s="5">
        <v>134.90200000000002</v>
      </c>
      <c r="C213" s="5">
        <v>101.46</v>
      </c>
      <c r="D213" s="5">
        <v>-33.442000000000021</v>
      </c>
      <c r="E213" s="5">
        <f t="shared" si="3"/>
        <v>0.32960772718312659</v>
      </c>
      <c r="F213" s="5">
        <v>78.942119508295917</v>
      </c>
      <c r="G213" s="5">
        <v>190.86188049170411</v>
      </c>
      <c r="H213" s="5">
        <v>-2.1711532718016144</v>
      </c>
      <c r="I213" s="5">
        <v>271.97515327180167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1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</row>
    <row r="214" spans="2:62" x14ac:dyDescent="0.25">
      <c r="B214" s="5">
        <v>145.53</v>
      </c>
      <c r="C214" s="5">
        <v>125.28</v>
      </c>
      <c r="D214" s="5">
        <v>-20.25</v>
      </c>
      <c r="E214" s="5">
        <f t="shared" si="3"/>
        <v>0.16163793103448276</v>
      </c>
      <c r="F214" s="5">
        <v>89.570119508295903</v>
      </c>
      <c r="G214" s="5">
        <v>201.4898804917041</v>
      </c>
      <c r="H214" s="5">
        <v>8.4568467281983715</v>
      </c>
      <c r="I214" s="5">
        <v>282.6031532718016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1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</row>
    <row r="215" spans="2:62" x14ac:dyDescent="0.25">
      <c r="B215" s="5">
        <v>179.49200000000013</v>
      </c>
      <c r="C215" s="5">
        <v>143.38</v>
      </c>
      <c r="D215" s="5">
        <v>-36.112000000000137</v>
      </c>
      <c r="E215" s="5">
        <f t="shared" si="3"/>
        <v>0.2518621844050784</v>
      </c>
      <c r="F215" s="5">
        <v>123.53211950829608</v>
      </c>
      <c r="G215" s="5">
        <v>235.45188049170417</v>
      </c>
      <c r="H215" s="5">
        <v>42.418846728198531</v>
      </c>
      <c r="I215" s="5">
        <v>316.56515327180171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1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</row>
    <row r="216" spans="2:62" x14ac:dyDescent="0.25">
      <c r="B216" s="5">
        <v>197.25400000000005</v>
      </c>
      <c r="C216" s="5">
        <v>84.04</v>
      </c>
      <c r="D216" s="5">
        <v>-113.21400000000004</v>
      </c>
      <c r="E216" s="5">
        <f t="shared" si="3"/>
        <v>1.3471442170395054</v>
      </c>
      <c r="F216" s="5">
        <v>141.29411950829598</v>
      </c>
      <c r="G216" s="5">
        <v>253.21388049170412</v>
      </c>
      <c r="H216" s="5">
        <v>60.180846728198446</v>
      </c>
      <c r="I216" s="5">
        <v>334.32715327180165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1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</row>
    <row r="217" spans="2:62" x14ac:dyDescent="0.25">
      <c r="B217" s="5">
        <v>190.88400000000001</v>
      </c>
      <c r="C217" s="5">
        <v>183.72</v>
      </c>
      <c r="D217" s="5">
        <v>-7.1640000000000157</v>
      </c>
      <c r="E217" s="5">
        <f t="shared" si="3"/>
        <v>3.8994121489222815E-2</v>
      </c>
      <c r="F217" s="5">
        <v>134.92411950829592</v>
      </c>
      <c r="G217" s="5">
        <v>246.84388049170411</v>
      </c>
      <c r="H217" s="5">
        <v>53.810846728198385</v>
      </c>
      <c r="I217" s="5">
        <v>327.95715327180164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1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</row>
    <row r="218" spans="2:62" x14ac:dyDescent="0.25">
      <c r="B218" s="5">
        <v>219.10200000000006</v>
      </c>
      <c r="C218" s="5">
        <v>144.94999999999999</v>
      </c>
      <c r="D218" s="5">
        <v>-74.152000000000072</v>
      </c>
      <c r="E218" s="5">
        <f t="shared" si="3"/>
        <v>0.51156950672645796</v>
      </c>
      <c r="F218" s="5">
        <v>163.14211950829596</v>
      </c>
      <c r="G218" s="5">
        <v>275.06188049170419</v>
      </c>
      <c r="H218" s="5">
        <v>82.028846728198431</v>
      </c>
      <c r="I218" s="5">
        <v>356.17515327180172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1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</row>
    <row r="219" spans="2:62" x14ac:dyDescent="0.25">
      <c r="B219" s="5">
        <v>196.01400000000001</v>
      </c>
      <c r="C219" s="5">
        <v>177.52</v>
      </c>
      <c r="D219" s="5">
        <v>-18.494</v>
      </c>
      <c r="E219" s="5">
        <f t="shared" si="3"/>
        <v>0.10417981072555205</v>
      </c>
      <c r="F219" s="5">
        <v>140.05411950829591</v>
      </c>
      <c r="G219" s="5">
        <v>251.97388049170411</v>
      </c>
      <c r="H219" s="5">
        <v>58.94084672819838</v>
      </c>
      <c r="I219" s="5">
        <v>333.08715327180164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1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</row>
    <row r="220" spans="2:62" x14ac:dyDescent="0.25">
      <c r="B220" s="5">
        <v>199.11800000000008</v>
      </c>
      <c r="C220" s="5">
        <v>168.94</v>
      </c>
      <c r="D220" s="5">
        <v>-30.178000000000083</v>
      </c>
      <c r="E220" s="5">
        <f t="shared" si="3"/>
        <v>0.17863146679294473</v>
      </c>
      <c r="F220" s="5">
        <v>143.15811950829601</v>
      </c>
      <c r="G220" s="5">
        <v>255.07788049170415</v>
      </c>
      <c r="H220" s="5">
        <v>62.044846728198479</v>
      </c>
      <c r="I220" s="5">
        <v>336.19115327180168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1</v>
      </c>
      <c r="BG220" s="5">
        <v>0</v>
      </c>
      <c r="BH220" s="5">
        <v>0</v>
      </c>
      <c r="BI220" s="5">
        <v>0</v>
      </c>
      <c r="BJ220" s="5">
        <v>0</v>
      </c>
    </row>
    <row r="221" spans="2:62" x14ac:dyDescent="0.25">
      <c r="B221" s="5">
        <v>192.04000000000002</v>
      </c>
      <c r="C221" s="5">
        <v>145.16</v>
      </c>
      <c r="D221" s="5">
        <v>-46.880000000000024</v>
      </c>
      <c r="E221" s="5">
        <f t="shared" si="3"/>
        <v>0.32295398181317186</v>
      </c>
      <c r="F221" s="5">
        <v>136.08011950829592</v>
      </c>
      <c r="G221" s="5">
        <v>247.99988049170412</v>
      </c>
      <c r="H221" s="5">
        <v>54.966846728198391</v>
      </c>
      <c r="I221" s="5">
        <v>329.11315327180165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1</v>
      </c>
      <c r="BH221" s="5">
        <v>0</v>
      </c>
      <c r="BI221" s="5">
        <v>0</v>
      </c>
      <c r="BJ221" s="5">
        <v>0</v>
      </c>
    </row>
    <row r="222" spans="2:62" x14ac:dyDescent="0.25">
      <c r="B222" s="5">
        <v>178.24200000000008</v>
      </c>
      <c r="C222" s="5">
        <v>173.12</v>
      </c>
      <c r="D222" s="5">
        <v>-5.1220000000000709</v>
      </c>
      <c r="E222" s="5">
        <f t="shared" si="3"/>
        <v>2.9586414048059558E-2</v>
      </c>
      <c r="F222" s="5">
        <v>122.28211950829599</v>
      </c>
      <c r="G222" s="5">
        <v>234.20188049170417</v>
      </c>
      <c r="H222" s="5">
        <v>41.168846728198474</v>
      </c>
      <c r="I222" s="5">
        <v>315.31515327180171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1</v>
      </c>
      <c r="BI222" s="5">
        <v>0</v>
      </c>
      <c r="BJ222" s="5">
        <v>0</v>
      </c>
    </row>
    <row r="223" spans="2:62" x14ac:dyDescent="0.25">
      <c r="B223" s="5">
        <v>205.21000000000004</v>
      </c>
      <c r="C223" s="5">
        <v>213.98</v>
      </c>
      <c r="D223" s="5">
        <v>8.7699999999999534</v>
      </c>
      <c r="E223" s="5">
        <f t="shared" si="3"/>
        <v>4.0985138798018288E-2</v>
      </c>
      <c r="F223" s="5">
        <v>149.25011950829594</v>
      </c>
      <c r="G223" s="5">
        <v>261.16988049170413</v>
      </c>
      <c r="H223" s="5">
        <v>68.136846728198407</v>
      </c>
      <c r="I223" s="5">
        <v>342.28315327180167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1</v>
      </c>
      <c r="BJ223" s="5">
        <v>0</v>
      </c>
    </row>
    <row r="224" spans="2:62" x14ac:dyDescent="0.25">
      <c r="B224" s="5">
        <v>210.69200000000004</v>
      </c>
      <c r="C224" s="5">
        <v>195.58</v>
      </c>
      <c r="D224" s="5">
        <v>-15.112000000000023</v>
      </c>
      <c r="E224" s="5">
        <f t="shared" si="3"/>
        <v>7.7267614275488408E-2</v>
      </c>
      <c r="F224" s="5">
        <v>154.73211950829594</v>
      </c>
      <c r="G224" s="5">
        <v>266.65188049170411</v>
      </c>
      <c r="H224" s="5">
        <v>73.618846728198406</v>
      </c>
      <c r="I224" s="5">
        <v>347.76515327180164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1</v>
      </c>
    </row>
    <row r="225" spans="2:62" x14ac:dyDescent="0.25">
      <c r="B225" s="5">
        <v>213.44800000000004</v>
      </c>
      <c r="C225" s="5">
        <v>238.5</v>
      </c>
      <c r="D225" s="5">
        <v>25.051999999999964</v>
      </c>
      <c r="E225" s="5">
        <f t="shared" si="3"/>
        <v>0.10503983228511515</v>
      </c>
      <c r="F225" s="5">
        <v>157.48811950829614</v>
      </c>
      <c r="G225" s="5">
        <v>269.40788049170396</v>
      </c>
      <c r="H225" s="5">
        <v>76.374846728198492</v>
      </c>
      <c r="I225" s="5">
        <v>350.52115327180161</v>
      </c>
      <c r="K225" s="5">
        <v>1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</row>
    <row r="226" spans="2:62" x14ac:dyDescent="0.25">
      <c r="B226" s="5">
        <v>197.01200000000031</v>
      </c>
      <c r="C226" s="5">
        <v>198.98</v>
      </c>
      <c r="D226" s="5">
        <v>1.9679999999996767</v>
      </c>
      <c r="E226" s="5">
        <f t="shared" si="3"/>
        <v>9.8904412503752984E-3</v>
      </c>
      <c r="F226" s="5">
        <v>141.0521195082963</v>
      </c>
      <c r="G226" s="5">
        <v>252.97188049170433</v>
      </c>
      <c r="H226" s="5">
        <v>59.93884672819874</v>
      </c>
      <c r="I226" s="5">
        <v>334.08515327180191</v>
      </c>
      <c r="K226" s="5">
        <v>0</v>
      </c>
      <c r="L226" s="5">
        <v>1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</row>
    <row r="227" spans="2:62" x14ac:dyDescent="0.25">
      <c r="B227" s="5">
        <v>181.60800000000006</v>
      </c>
      <c r="C227" s="5">
        <v>134.66999999999999</v>
      </c>
      <c r="D227" s="5">
        <v>-46.938000000000073</v>
      </c>
      <c r="E227" s="5">
        <f t="shared" si="3"/>
        <v>0.34854087770104758</v>
      </c>
      <c r="F227" s="5">
        <v>125.64811950829608</v>
      </c>
      <c r="G227" s="5">
        <v>237.56788049170405</v>
      </c>
      <c r="H227" s="5">
        <v>44.534846728198488</v>
      </c>
      <c r="I227" s="5">
        <v>318.68115327180163</v>
      </c>
      <c r="K227" s="5">
        <v>0</v>
      </c>
      <c r="L227" s="5">
        <v>0</v>
      </c>
      <c r="M227" s="5">
        <v>1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</row>
    <row r="228" spans="2:62" x14ac:dyDescent="0.25">
      <c r="B228" s="5">
        <v>204.95400000000018</v>
      </c>
      <c r="C228" s="5">
        <v>255.2</v>
      </c>
      <c r="D228" s="5">
        <v>50.24599999999981</v>
      </c>
      <c r="E228" s="5">
        <f t="shared" si="3"/>
        <v>0.19688871473354158</v>
      </c>
      <c r="F228" s="5">
        <v>148.994119508296</v>
      </c>
      <c r="G228" s="5">
        <v>260.91388049170439</v>
      </c>
      <c r="H228" s="5">
        <v>67.88084672819852</v>
      </c>
      <c r="I228" s="5">
        <v>342.02715327180181</v>
      </c>
      <c r="K228" s="5">
        <v>0</v>
      </c>
      <c r="L228" s="5">
        <v>0</v>
      </c>
      <c r="M228" s="5">
        <v>0</v>
      </c>
      <c r="N228" s="5">
        <v>1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</row>
    <row r="229" spans="2:62" x14ac:dyDescent="0.25">
      <c r="B229" s="5">
        <v>188.78999999999962</v>
      </c>
      <c r="C229" s="5">
        <v>168.59</v>
      </c>
      <c r="D229" s="5">
        <v>-20.199999999999619</v>
      </c>
      <c r="E229" s="5">
        <f t="shared" si="3"/>
        <v>0.11981730826264676</v>
      </c>
      <c r="F229" s="5">
        <v>132.83011950829558</v>
      </c>
      <c r="G229" s="5">
        <v>244.74988049170366</v>
      </c>
      <c r="H229" s="5">
        <v>51.716846728198021</v>
      </c>
      <c r="I229" s="5">
        <v>325.86315327180125</v>
      </c>
      <c r="K229" s="5">
        <v>0</v>
      </c>
      <c r="L229" s="5">
        <v>0</v>
      </c>
      <c r="M229" s="5">
        <v>0</v>
      </c>
      <c r="N229" s="5">
        <v>0</v>
      </c>
      <c r="O229" s="5">
        <v>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</row>
    <row r="230" spans="2:62" x14ac:dyDescent="0.25">
      <c r="B230" s="5">
        <v>184.01399999999958</v>
      </c>
      <c r="C230" s="5">
        <v>105.18</v>
      </c>
      <c r="D230" s="5">
        <v>-78.833999999999577</v>
      </c>
      <c r="E230" s="5">
        <f t="shared" si="3"/>
        <v>0.74951511694238038</v>
      </c>
      <c r="F230" s="5">
        <v>128.0541195082954</v>
      </c>
      <c r="G230" s="5">
        <v>239.97388049170377</v>
      </c>
      <c r="H230" s="5">
        <v>46.940846728197926</v>
      </c>
      <c r="I230" s="5">
        <v>321.08715327180124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</row>
    <row r="231" spans="2:62" x14ac:dyDescent="0.25">
      <c r="B231" s="5">
        <v>184.20800000000071</v>
      </c>
      <c r="C231" s="5">
        <v>130.66999999999999</v>
      </c>
      <c r="D231" s="5">
        <v>-53.538000000000721</v>
      </c>
      <c r="E231" s="5">
        <f t="shared" si="3"/>
        <v>0.40971913981786734</v>
      </c>
      <c r="F231" s="5">
        <v>128.24811950829661</v>
      </c>
      <c r="G231" s="5">
        <v>240.16788049170481</v>
      </c>
      <c r="H231" s="5">
        <v>47.134846728199079</v>
      </c>
      <c r="I231" s="5">
        <v>321.28115327180234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</row>
    <row r="232" spans="2:62" x14ac:dyDescent="0.25">
      <c r="B232" s="5">
        <v>192.37399999999931</v>
      </c>
      <c r="C232" s="5">
        <v>214.7</v>
      </c>
      <c r="D232" s="5">
        <v>22.326000000000676</v>
      </c>
      <c r="E232" s="5">
        <f t="shared" si="3"/>
        <v>0.10398695854681266</v>
      </c>
      <c r="F232" s="5">
        <v>136.41411950829513</v>
      </c>
      <c r="G232" s="5">
        <v>248.3338804917035</v>
      </c>
      <c r="H232" s="5">
        <v>55.300846728197655</v>
      </c>
      <c r="I232" s="5">
        <v>329.44715327180097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1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</row>
    <row r="233" spans="2:62" x14ac:dyDescent="0.25">
      <c r="B233" s="5">
        <v>202.12800000000027</v>
      </c>
      <c r="C233" s="5">
        <v>187.69</v>
      </c>
      <c r="D233" s="5">
        <v>-14.438000000000272</v>
      </c>
      <c r="E233" s="5">
        <f t="shared" si="3"/>
        <v>7.6924716287496794E-2</v>
      </c>
      <c r="F233" s="5">
        <v>146.16811950829629</v>
      </c>
      <c r="G233" s="5">
        <v>258.08788049170425</v>
      </c>
      <c r="H233" s="5">
        <v>65.054846728198697</v>
      </c>
      <c r="I233" s="5">
        <v>339.20115327180184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</row>
    <row r="234" spans="2:62" x14ac:dyDescent="0.25">
      <c r="B234" s="5">
        <v>169.11000000000021</v>
      </c>
      <c r="C234" s="5">
        <v>124.49</v>
      </c>
      <c r="D234" s="5">
        <v>-44.620000000000218</v>
      </c>
      <c r="E234" s="5">
        <f t="shared" si="3"/>
        <v>0.35842236324202925</v>
      </c>
      <c r="F234" s="5">
        <v>113.15011950829607</v>
      </c>
      <c r="G234" s="5">
        <v>225.06988049170434</v>
      </c>
      <c r="H234" s="5">
        <v>32.036846728198583</v>
      </c>
      <c r="I234" s="5">
        <v>306.18315327180187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1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</row>
    <row r="235" spans="2:62" x14ac:dyDescent="0.25">
      <c r="B235" s="5">
        <v>155.26599999999965</v>
      </c>
      <c r="C235" s="5">
        <v>148.15</v>
      </c>
      <c r="D235" s="5">
        <v>-7.1159999999996444</v>
      </c>
      <c r="E235" s="5">
        <f t="shared" si="3"/>
        <v>4.8032399595002662E-2</v>
      </c>
      <c r="F235" s="5">
        <v>99.306119508295552</v>
      </c>
      <c r="G235" s="5">
        <v>211.22588049170375</v>
      </c>
      <c r="H235" s="5">
        <v>18.19284672819802</v>
      </c>
      <c r="I235" s="5">
        <v>292.33915327180125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</row>
    <row r="236" spans="2:62" x14ac:dyDescent="0.25">
      <c r="B236" s="5">
        <v>279.62600000000032</v>
      </c>
      <c r="C236" s="5">
        <v>201.19</v>
      </c>
      <c r="D236" s="5">
        <v>-78.43600000000032</v>
      </c>
      <c r="E236" s="5">
        <f t="shared" si="3"/>
        <v>0.38986033103037088</v>
      </c>
      <c r="F236" s="5">
        <v>223.66611950829622</v>
      </c>
      <c r="G236" s="5">
        <v>335.58588049170442</v>
      </c>
      <c r="H236" s="5">
        <v>142.55284672819872</v>
      </c>
      <c r="I236" s="5">
        <v>416.69915327180195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</row>
    <row r="237" spans="2:62" x14ac:dyDescent="0.25">
      <c r="B237" s="5">
        <v>158.2080000000004</v>
      </c>
      <c r="C237" s="5">
        <v>136.02000000000001</v>
      </c>
      <c r="D237" s="5">
        <v>-22.188000000000386</v>
      </c>
      <c r="E237" s="5">
        <f t="shared" si="3"/>
        <v>0.16312307013674743</v>
      </c>
      <c r="F237" s="5">
        <v>102.24811950829638</v>
      </c>
      <c r="G237" s="5">
        <v>214.16788049170441</v>
      </c>
      <c r="H237" s="5">
        <v>21.134846728198823</v>
      </c>
      <c r="I237" s="5">
        <v>295.28115327180194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1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</row>
    <row r="238" spans="2:62" x14ac:dyDescent="0.25">
      <c r="B238" s="5">
        <v>176.75800000000032</v>
      </c>
      <c r="C238" s="5">
        <v>84.2</v>
      </c>
      <c r="D238" s="5">
        <v>-92.55800000000032</v>
      </c>
      <c r="E238" s="5">
        <f t="shared" si="3"/>
        <v>1.0992636579572483</v>
      </c>
      <c r="F238" s="5">
        <v>120.79811950829634</v>
      </c>
      <c r="G238" s="5">
        <v>232.71788049170431</v>
      </c>
      <c r="H238" s="5">
        <v>39.68484672819875</v>
      </c>
      <c r="I238" s="5">
        <v>313.8311532718019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1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</row>
    <row r="239" spans="2:62" x14ac:dyDescent="0.25">
      <c r="B239" s="5">
        <v>127.46599999999984</v>
      </c>
      <c r="C239" s="5">
        <v>101.41</v>
      </c>
      <c r="D239" s="5">
        <v>-26.055999999999841</v>
      </c>
      <c r="E239" s="5">
        <f t="shared" si="3"/>
        <v>0.25693718568188384</v>
      </c>
      <c r="F239" s="5">
        <v>71.50611950829574</v>
      </c>
      <c r="G239" s="5">
        <v>183.42588049170394</v>
      </c>
      <c r="H239" s="5">
        <v>-9.607153271801792</v>
      </c>
      <c r="I239" s="5">
        <v>264.53915327180147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1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</row>
    <row r="240" spans="2:62" x14ac:dyDescent="0.25">
      <c r="B240" s="5">
        <v>156.35600000000039</v>
      </c>
      <c r="C240" s="5">
        <v>115.88</v>
      </c>
      <c r="D240" s="5">
        <v>-40.476000000000397</v>
      </c>
      <c r="E240" s="5">
        <f t="shared" si="3"/>
        <v>0.34929237141871244</v>
      </c>
      <c r="F240" s="5">
        <v>100.39611950829642</v>
      </c>
      <c r="G240" s="5">
        <v>212.31588049170438</v>
      </c>
      <c r="H240" s="5">
        <v>19.28284672819882</v>
      </c>
      <c r="I240" s="5">
        <v>293.42915327180197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1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</row>
    <row r="241" spans="2:62" x14ac:dyDescent="0.25">
      <c r="B241" s="5">
        <v>139.48199999999972</v>
      </c>
      <c r="C241" s="5">
        <v>81.52</v>
      </c>
      <c r="D241" s="5">
        <v>-57.961999999999719</v>
      </c>
      <c r="E241" s="5">
        <f t="shared" si="3"/>
        <v>0.71101570166829886</v>
      </c>
      <c r="F241" s="5">
        <v>83.52211950829556</v>
      </c>
      <c r="G241" s="5">
        <v>195.44188049170387</v>
      </c>
      <c r="H241" s="5">
        <v>2.4088467281980854</v>
      </c>
      <c r="I241" s="5">
        <v>276.55515327180137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1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</row>
    <row r="242" spans="2:62" x14ac:dyDescent="0.25">
      <c r="B242" s="5">
        <v>127.60999999999993</v>
      </c>
      <c r="C242" s="5">
        <v>94.42</v>
      </c>
      <c r="D242" s="5">
        <v>-33.189999999999927</v>
      </c>
      <c r="E242" s="5">
        <f t="shared" si="3"/>
        <v>0.3515145096377878</v>
      </c>
      <c r="F242" s="5">
        <v>71.650119508295802</v>
      </c>
      <c r="G242" s="5">
        <v>183.56988049170405</v>
      </c>
      <c r="H242" s="5">
        <v>-9.4631532718017013</v>
      </c>
      <c r="I242" s="5">
        <v>264.68315327180153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1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</row>
    <row r="243" spans="2:62" x14ac:dyDescent="0.25">
      <c r="B243" s="5">
        <v>112.73800000000045</v>
      </c>
      <c r="C243" s="5">
        <v>104.28</v>
      </c>
      <c r="D243" s="5">
        <v>-8.4580000000004532</v>
      </c>
      <c r="E243" s="5">
        <f t="shared" si="3"/>
        <v>8.1108553893368365E-2</v>
      </c>
      <c r="F243" s="5">
        <v>56.778119508296484</v>
      </c>
      <c r="G243" s="5">
        <v>168.69788049170444</v>
      </c>
      <c r="H243" s="5">
        <v>-24.335153271801119</v>
      </c>
      <c r="I243" s="5">
        <v>249.81115327180203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</row>
    <row r="244" spans="2:62" x14ac:dyDescent="0.25">
      <c r="B244" s="5">
        <v>108.53199999999947</v>
      </c>
      <c r="C244" s="5">
        <v>152.94</v>
      </c>
      <c r="D244" s="5">
        <v>44.408000000000527</v>
      </c>
      <c r="E244" s="5">
        <f t="shared" si="3"/>
        <v>0.29036223355564617</v>
      </c>
      <c r="F244" s="5">
        <v>52.572119508295295</v>
      </c>
      <c r="G244" s="5">
        <v>164.49188049170365</v>
      </c>
      <c r="H244" s="5">
        <v>-28.541153271802187</v>
      </c>
      <c r="I244" s="5">
        <v>245.60515327180113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1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</row>
    <row r="245" spans="2:62" x14ac:dyDescent="0.25">
      <c r="B245" s="5">
        <v>115.03399999999985</v>
      </c>
      <c r="C245" s="5">
        <v>131.75</v>
      </c>
      <c r="D245" s="5">
        <v>16.71600000000015</v>
      </c>
      <c r="E245" s="5">
        <f t="shared" si="3"/>
        <v>0.12687666034155712</v>
      </c>
      <c r="F245" s="5">
        <v>59.074119508295688</v>
      </c>
      <c r="G245" s="5">
        <v>170.993880491704</v>
      </c>
      <c r="H245" s="5">
        <v>-22.039153271801808</v>
      </c>
      <c r="I245" s="5">
        <v>252.10715327180151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1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</row>
    <row r="246" spans="2:62" x14ac:dyDescent="0.25">
      <c r="B246" s="5">
        <v>111.54000000000008</v>
      </c>
      <c r="C246" s="5">
        <v>61.87</v>
      </c>
      <c r="D246" s="5">
        <v>-49.67000000000008</v>
      </c>
      <c r="E246" s="5">
        <f t="shared" si="3"/>
        <v>0.80281234847260519</v>
      </c>
      <c r="F246" s="5">
        <v>55.580119508295994</v>
      </c>
      <c r="G246" s="5">
        <v>167.49988049170418</v>
      </c>
      <c r="H246" s="5">
        <v>-25.533153271801524</v>
      </c>
      <c r="I246" s="5">
        <v>248.61315327180168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1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</row>
    <row r="247" spans="2:62" x14ac:dyDescent="0.25">
      <c r="B247" s="5">
        <v>89.628000000000696</v>
      </c>
      <c r="C247" s="5">
        <v>35.89</v>
      </c>
      <c r="D247" s="5">
        <v>-53.738000000000696</v>
      </c>
      <c r="E247" s="5">
        <f t="shared" si="3"/>
        <v>1.4972972972973166</v>
      </c>
      <c r="F247" s="5">
        <v>33.668119508296748</v>
      </c>
      <c r="G247" s="5">
        <v>145.58788049170465</v>
      </c>
      <c r="H247" s="5">
        <v>-47.445153271800848</v>
      </c>
      <c r="I247" s="5">
        <v>226.70115327180224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1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</row>
    <row r="248" spans="2:62" x14ac:dyDescent="0.25">
      <c r="B248" s="5">
        <v>72.683999999999514</v>
      </c>
      <c r="C248" s="5">
        <v>34.65</v>
      </c>
      <c r="D248" s="5">
        <v>-38.033999999999516</v>
      </c>
      <c r="E248" s="5">
        <f t="shared" si="3"/>
        <v>1.0976623376623238</v>
      </c>
      <c r="F248" s="5">
        <v>16.72411950829536</v>
      </c>
      <c r="G248" s="5">
        <v>128.64388049170367</v>
      </c>
      <c r="H248" s="5">
        <v>-64.389153271802144</v>
      </c>
      <c r="I248" s="5">
        <v>209.75715327180117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1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</row>
    <row r="249" spans="2:62" x14ac:dyDescent="0.25">
      <c r="B249" s="5">
        <v>68.62600000000063</v>
      </c>
      <c r="C249" s="5">
        <v>35.33</v>
      </c>
      <c r="D249" s="5">
        <v>-33.296000000000632</v>
      </c>
      <c r="E249" s="5">
        <f t="shared" si="3"/>
        <v>0.94242853099350787</v>
      </c>
      <c r="F249" s="5">
        <v>12.666119508296624</v>
      </c>
      <c r="G249" s="5">
        <v>124.58588049170464</v>
      </c>
      <c r="H249" s="5">
        <v>-68.447153271800943</v>
      </c>
      <c r="I249" s="5">
        <v>205.6991532718022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1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</row>
    <row r="250" spans="2:62" x14ac:dyDescent="0.25">
      <c r="B250" s="5">
        <v>131.1680000000004</v>
      </c>
      <c r="C250" s="5">
        <v>344.61</v>
      </c>
      <c r="D250" s="5">
        <v>213.44199999999961</v>
      </c>
      <c r="E250" s="5">
        <f t="shared" si="3"/>
        <v>0.61937262412582228</v>
      </c>
      <c r="F250" s="5">
        <v>75.20811950829642</v>
      </c>
      <c r="G250" s="5">
        <v>187.12788049170439</v>
      </c>
      <c r="H250" s="5">
        <v>-5.9051532718011686</v>
      </c>
      <c r="I250" s="5">
        <v>268.24115327180198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1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</row>
    <row r="251" spans="2:62" x14ac:dyDescent="0.25">
      <c r="B251" s="5">
        <v>148.72799999999987</v>
      </c>
      <c r="C251" s="5">
        <v>320.14</v>
      </c>
      <c r="D251" s="5">
        <v>171.41200000000012</v>
      </c>
      <c r="E251" s="5">
        <f t="shared" si="3"/>
        <v>0.53542825014056394</v>
      </c>
      <c r="F251" s="5">
        <v>92.76811950829584</v>
      </c>
      <c r="G251" s="5">
        <v>204.68788049170388</v>
      </c>
      <c r="H251" s="5">
        <v>11.654846728198294</v>
      </c>
      <c r="I251" s="5">
        <v>285.80115327180147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</row>
    <row r="252" spans="2:62" x14ac:dyDescent="0.25">
      <c r="B252" s="5">
        <v>57.509999999999479</v>
      </c>
      <c r="C252" s="5">
        <v>29.56</v>
      </c>
      <c r="D252" s="5">
        <v>-27.949999999999481</v>
      </c>
      <c r="E252" s="5">
        <f t="shared" si="3"/>
        <v>0.94553450608929235</v>
      </c>
      <c r="F252" s="5">
        <v>1.5501195082953316</v>
      </c>
      <c r="G252" s="5">
        <v>113.46988049170363</v>
      </c>
      <c r="H252" s="5">
        <v>-79.56315327180215</v>
      </c>
      <c r="I252" s="5">
        <v>194.58315327180111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1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</row>
    <row r="253" spans="2:62" x14ac:dyDescent="0.25">
      <c r="B253" s="5">
        <v>63.812000000000296</v>
      </c>
      <c r="C253" s="5">
        <v>20.41</v>
      </c>
      <c r="D253" s="5">
        <v>-43.402000000000299</v>
      </c>
      <c r="E253" s="5">
        <f t="shared" si="3"/>
        <v>2.1265066144047182</v>
      </c>
      <c r="F253" s="5">
        <v>7.8521195082962336</v>
      </c>
      <c r="G253" s="5">
        <v>119.77188049170437</v>
      </c>
      <c r="H253" s="5">
        <v>-73.261153271801305</v>
      </c>
      <c r="I253" s="5">
        <v>200.8851532718019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1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</row>
    <row r="254" spans="2:62" x14ac:dyDescent="0.25">
      <c r="B254" s="5">
        <v>72.206000000000245</v>
      </c>
      <c r="C254" s="5">
        <v>67.47</v>
      </c>
      <c r="D254" s="5">
        <v>-4.7360000000002458</v>
      </c>
      <c r="E254" s="5">
        <f t="shared" si="3"/>
        <v>7.0194160367574421E-2</v>
      </c>
      <c r="F254" s="5">
        <v>16.246119508296218</v>
      </c>
      <c r="G254" s="5">
        <v>128.16588049170429</v>
      </c>
      <c r="H254" s="5">
        <v>-64.867153271801328</v>
      </c>
      <c r="I254" s="5">
        <v>209.27915327180182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1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</row>
    <row r="255" spans="2:62" x14ac:dyDescent="0.25">
      <c r="B255" s="5">
        <v>112.16199999999958</v>
      </c>
      <c r="C255" s="5">
        <v>190.4</v>
      </c>
      <c r="D255" s="5">
        <v>78.238000000000426</v>
      </c>
      <c r="E255" s="5">
        <f t="shared" si="3"/>
        <v>0.41091386554622072</v>
      </c>
      <c r="F255" s="5">
        <v>56.202119508295432</v>
      </c>
      <c r="G255" s="5">
        <v>168.12188049170373</v>
      </c>
      <c r="H255" s="5">
        <v>-24.91115327180205</v>
      </c>
      <c r="I255" s="5">
        <v>249.23515327180121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1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</row>
    <row r="256" spans="2:62" x14ac:dyDescent="0.25">
      <c r="B256" s="5">
        <v>76.084000000000287</v>
      </c>
      <c r="C256" s="5">
        <v>62.92</v>
      </c>
      <c r="D256" s="5">
        <v>-13.164000000000286</v>
      </c>
      <c r="E256" s="5">
        <f t="shared" si="3"/>
        <v>0.20921805467260465</v>
      </c>
      <c r="F256" s="5">
        <v>20.124119508296239</v>
      </c>
      <c r="G256" s="5">
        <v>132.04388049170433</v>
      </c>
      <c r="H256" s="5">
        <v>-60.989153271801314</v>
      </c>
      <c r="I256" s="5">
        <v>213.15715327180189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1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</row>
    <row r="257" spans="2:62" x14ac:dyDescent="0.25">
      <c r="B257" s="5">
        <v>85.596000000000316</v>
      </c>
      <c r="C257" s="5">
        <v>65.430000000000007</v>
      </c>
      <c r="D257" s="5">
        <v>-20.166000000000309</v>
      </c>
      <c r="E257" s="5">
        <f t="shared" si="3"/>
        <v>0.30820724438331509</v>
      </c>
      <c r="F257" s="5">
        <v>29.636119508296282</v>
      </c>
      <c r="G257" s="5">
        <v>141.55588049170436</v>
      </c>
      <c r="H257" s="5">
        <v>-51.477153271801285</v>
      </c>
      <c r="I257" s="5">
        <v>222.66915327180192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1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</row>
    <row r="258" spans="2:62" x14ac:dyDescent="0.25">
      <c r="B258" s="5">
        <v>69.520000000000039</v>
      </c>
      <c r="C258" s="5">
        <v>62.88</v>
      </c>
      <c r="D258" s="5">
        <v>-6.6400000000000361</v>
      </c>
      <c r="E258" s="5">
        <f t="shared" si="3"/>
        <v>0.1055979643765909</v>
      </c>
      <c r="F258" s="5">
        <v>13.560119508295955</v>
      </c>
      <c r="G258" s="5">
        <v>125.47988049170412</v>
      </c>
      <c r="H258" s="5">
        <v>-67.553153271801563</v>
      </c>
      <c r="I258" s="5">
        <v>206.59315327180164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1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</row>
    <row r="259" spans="2:62" x14ac:dyDescent="0.25">
      <c r="B259" s="5">
        <v>91.243999999999829</v>
      </c>
      <c r="C259" s="5">
        <v>76.31</v>
      </c>
      <c r="D259" s="5">
        <v>-14.933999999999827</v>
      </c>
      <c r="E259" s="5">
        <f t="shared" si="3"/>
        <v>0.19570174289083772</v>
      </c>
      <c r="F259" s="5">
        <v>35.284119508295696</v>
      </c>
      <c r="G259" s="5">
        <v>147.20388049170396</v>
      </c>
      <c r="H259" s="5">
        <v>-45.8291532718018</v>
      </c>
      <c r="I259" s="5">
        <v>228.31715327180146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1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</row>
    <row r="260" spans="2:62" x14ac:dyDescent="0.25">
      <c r="B260" s="5">
        <v>78.176000000000158</v>
      </c>
      <c r="C260" s="5">
        <v>92.79</v>
      </c>
      <c r="D260" s="5">
        <v>14.613999999999848</v>
      </c>
      <c r="E260" s="5">
        <f t="shared" si="3"/>
        <v>0.15749541976505924</v>
      </c>
      <c r="F260" s="5">
        <v>22.216119508296089</v>
      </c>
      <c r="G260" s="5">
        <v>134.13588049170423</v>
      </c>
      <c r="H260" s="5">
        <v>-58.897153271801443</v>
      </c>
      <c r="I260" s="5">
        <v>215.24915327180176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1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</row>
    <row r="261" spans="2:62" x14ac:dyDescent="0.25">
      <c r="B261" s="5">
        <v>84.591999999999928</v>
      </c>
      <c r="C261" s="5">
        <v>83.76</v>
      </c>
      <c r="D261" s="5">
        <v>-0.83199999999992258</v>
      </c>
      <c r="E261" s="5">
        <f t="shared" si="3"/>
        <v>9.9331423113648825E-3</v>
      </c>
      <c r="F261" s="5">
        <v>28.632119508295851</v>
      </c>
      <c r="G261" s="5">
        <v>140.551880491704</v>
      </c>
      <c r="H261" s="5">
        <v>-52.481153271801674</v>
      </c>
      <c r="I261" s="5">
        <v>221.66515327180153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</row>
    <row r="262" spans="2:62" x14ac:dyDescent="0.25">
      <c r="B262" s="5">
        <v>92.422000000000111</v>
      </c>
      <c r="C262" s="5">
        <v>44.61</v>
      </c>
      <c r="D262" s="5">
        <v>-47.812000000000111</v>
      </c>
      <c r="E262" s="5">
        <f t="shared" si="3"/>
        <v>1.0717776283344567</v>
      </c>
      <c r="F262" s="5">
        <v>36.462119508296048</v>
      </c>
      <c r="G262" s="5">
        <v>148.38188049170418</v>
      </c>
      <c r="H262" s="5">
        <v>-44.651153271801491</v>
      </c>
      <c r="I262" s="5">
        <v>229.49515327180171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1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</row>
    <row r="263" spans="2:62" x14ac:dyDescent="0.25">
      <c r="B263" s="5">
        <v>105.88399999999993</v>
      </c>
      <c r="C263" s="5">
        <v>70.17</v>
      </c>
      <c r="D263" s="5">
        <v>-35.713999999999928</v>
      </c>
      <c r="E263" s="5">
        <f t="shared" si="3"/>
        <v>0.5089639447057136</v>
      </c>
      <c r="F263" s="5">
        <v>49.924119508295789</v>
      </c>
      <c r="G263" s="5">
        <v>161.84388049170406</v>
      </c>
      <c r="H263" s="5">
        <v>-31.1891532718017</v>
      </c>
      <c r="I263" s="5">
        <v>242.95715327180156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1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</row>
    <row r="264" spans="2:62" x14ac:dyDescent="0.25">
      <c r="B264" s="5">
        <v>119.45999999999995</v>
      </c>
      <c r="C264" s="5">
        <v>71.88</v>
      </c>
      <c r="D264" s="5">
        <v>-47.579999999999956</v>
      </c>
      <c r="E264" s="5">
        <f t="shared" si="3"/>
        <v>0.66193656093489095</v>
      </c>
      <c r="F264" s="5">
        <v>63.500119508295839</v>
      </c>
      <c r="G264" s="5">
        <v>175.41988049170408</v>
      </c>
      <c r="H264" s="5">
        <v>-17.613153271801679</v>
      </c>
      <c r="I264" s="5">
        <v>256.53315327180155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1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</row>
    <row r="265" spans="2:62" x14ac:dyDescent="0.25">
      <c r="B265" s="5">
        <v>134.90200000000002</v>
      </c>
      <c r="C265" s="5">
        <v>150.06</v>
      </c>
      <c r="D265" s="5">
        <v>15.157999999999987</v>
      </c>
      <c r="E265" s="5">
        <f t="shared" si="3"/>
        <v>0.10101292816206842</v>
      </c>
      <c r="F265" s="5">
        <v>78.942119508295917</v>
      </c>
      <c r="G265" s="5">
        <v>190.86188049170411</v>
      </c>
      <c r="H265" s="5">
        <v>-2.1711532718016144</v>
      </c>
      <c r="I265" s="5">
        <v>271.97515327180167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1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</row>
    <row r="266" spans="2:62" x14ac:dyDescent="0.25">
      <c r="B266" s="5">
        <v>145.53</v>
      </c>
      <c r="C266" s="5">
        <v>179.72</v>
      </c>
      <c r="D266" s="5">
        <v>34.19</v>
      </c>
      <c r="E266" s="5">
        <f t="shared" si="3"/>
        <v>0.19024037391497883</v>
      </c>
      <c r="F266" s="5">
        <v>89.570119508295903</v>
      </c>
      <c r="G266" s="5">
        <v>201.4898804917041</v>
      </c>
      <c r="H266" s="5">
        <v>8.4568467281983715</v>
      </c>
      <c r="I266" s="5">
        <v>282.6031532718016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1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</row>
    <row r="267" spans="2:62" x14ac:dyDescent="0.25">
      <c r="B267" s="5">
        <v>179.49200000000013</v>
      </c>
      <c r="C267" s="5">
        <v>251.53</v>
      </c>
      <c r="D267" s="5">
        <v>72.037999999999869</v>
      </c>
      <c r="E267" s="5">
        <f t="shared" si="3"/>
        <v>0.28639923667156947</v>
      </c>
      <c r="F267" s="5">
        <v>123.53211950829608</v>
      </c>
      <c r="G267" s="5">
        <v>235.45188049170417</v>
      </c>
      <c r="H267" s="5">
        <v>42.418846728198531</v>
      </c>
      <c r="I267" s="5">
        <v>316.56515327180171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1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</row>
    <row r="268" spans="2:62" x14ac:dyDescent="0.25">
      <c r="B268" s="5">
        <v>197.25400000000005</v>
      </c>
      <c r="C268" s="5">
        <v>379.92</v>
      </c>
      <c r="D268" s="5">
        <v>182.66599999999997</v>
      </c>
      <c r="E268" s="5">
        <f t="shared" si="3"/>
        <v>0.48080122130974934</v>
      </c>
      <c r="F268" s="5">
        <v>141.29411950829598</v>
      </c>
      <c r="G268" s="5">
        <v>253.21388049170412</v>
      </c>
      <c r="H268" s="5">
        <v>60.180846728198446</v>
      </c>
      <c r="I268" s="5">
        <v>334.32715327180165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1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</row>
    <row r="269" spans="2:62" x14ac:dyDescent="0.25">
      <c r="B269" s="5">
        <v>190.88400000000001</v>
      </c>
      <c r="C269" s="5">
        <v>232.6</v>
      </c>
      <c r="D269" s="5">
        <v>41.71599999999998</v>
      </c>
      <c r="E269" s="5">
        <f t="shared" si="3"/>
        <v>0.1793465176268271</v>
      </c>
      <c r="F269" s="5">
        <v>134.92411950829592</v>
      </c>
      <c r="G269" s="5">
        <v>246.84388049170411</v>
      </c>
      <c r="H269" s="5">
        <v>53.810846728198385</v>
      </c>
      <c r="I269" s="5">
        <v>327.95715327180164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1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</row>
    <row r="270" spans="2:62" x14ac:dyDescent="0.25">
      <c r="B270" s="5">
        <v>219.10200000000006</v>
      </c>
      <c r="C270" s="5">
        <v>269.45</v>
      </c>
      <c r="D270" s="5">
        <v>50.347999999999928</v>
      </c>
      <c r="E270" s="5">
        <f t="shared" si="3"/>
        <v>0.18685470402672083</v>
      </c>
      <c r="F270" s="5">
        <v>163.14211950829596</v>
      </c>
      <c r="G270" s="5">
        <v>275.06188049170419</v>
      </c>
      <c r="H270" s="5">
        <v>82.028846728198431</v>
      </c>
      <c r="I270" s="5">
        <v>356.17515327180172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1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</row>
    <row r="271" spans="2:62" x14ac:dyDescent="0.25">
      <c r="B271" s="5">
        <v>196.01400000000001</v>
      </c>
      <c r="C271" s="5">
        <v>218.1</v>
      </c>
      <c r="D271" s="5">
        <v>22.085999999999984</v>
      </c>
      <c r="E271" s="5">
        <f t="shared" si="3"/>
        <v>0.10126547455295729</v>
      </c>
      <c r="F271" s="5">
        <v>140.05411950829591</v>
      </c>
      <c r="G271" s="5">
        <v>251.97388049170411</v>
      </c>
      <c r="H271" s="5">
        <v>58.94084672819838</v>
      </c>
      <c r="I271" s="5">
        <v>333.08715327180164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1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</row>
    <row r="272" spans="2:62" x14ac:dyDescent="0.25">
      <c r="B272" s="5">
        <v>199.11800000000008</v>
      </c>
      <c r="C272" s="5">
        <v>269.66000000000003</v>
      </c>
      <c r="D272" s="5">
        <v>70.541999999999945</v>
      </c>
      <c r="E272" s="5">
        <f t="shared" si="3"/>
        <v>0.261596083957576</v>
      </c>
      <c r="F272" s="5">
        <v>143.15811950829601</v>
      </c>
      <c r="G272" s="5">
        <v>255.07788049170415</v>
      </c>
      <c r="H272" s="5">
        <v>62.044846728198479</v>
      </c>
      <c r="I272" s="5">
        <v>336.19115327180168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1</v>
      </c>
      <c r="BG272" s="5">
        <v>0</v>
      </c>
      <c r="BH272" s="5">
        <v>0</v>
      </c>
      <c r="BI272" s="5">
        <v>0</v>
      </c>
      <c r="BJ272" s="5">
        <v>0</v>
      </c>
    </row>
    <row r="273" spans="2:62" x14ac:dyDescent="0.25">
      <c r="B273" s="5">
        <v>192.04000000000002</v>
      </c>
      <c r="C273" s="5">
        <v>204.57</v>
      </c>
      <c r="D273" s="5">
        <v>12.529999999999973</v>
      </c>
      <c r="E273" s="5">
        <f t="shared" ref="E273:E276" si="4">ABS(D273/C273)</f>
        <v>6.1250427726450472E-2</v>
      </c>
      <c r="F273" s="5">
        <v>136.08011950829592</v>
      </c>
      <c r="G273" s="5">
        <v>247.99988049170412</v>
      </c>
      <c r="H273" s="5">
        <v>54.966846728198391</v>
      </c>
      <c r="I273" s="5">
        <v>329.11315327180165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1</v>
      </c>
      <c r="BH273" s="5">
        <v>0</v>
      </c>
      <c r="BI273" s="5">
        <v>0</v>
      </c>
      <c r="BJ273" s="5">
        <v>0</v>
      </c>
    </row>
    <row r="274" spans="2:62" x14ac:dyDescent="0.25">
      <c r="B274" s="5">
        <v>178.24200000000008</v>
      </c>
      <c r="C274" s="5">
        <v>208.47</v>
      </c>
      <c r="D274" s="5">
        <v>30.227999999999923</v>
      </c>
      <c r="E274" s="5">
        <f t="shared" si="4"/>
        <v>0.14499928047200999</v>
      </c>
      <c r="F274" s="5">
        <v>122.28211950829599</v>
      </c>
      <c r="G274" s="5">
        <v>234.20188049170417</v>
      </c>
      <c r="H274" s="5">
        <v>41.168846728198474</v>
      </c>
      <c r="I274" s="5">
        <v>315.31515327180171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1</v>
      </c>
      <c r="BI274" s="5">
        <v>0</v>
      </c>
      <c r="BJ274" s="5">
        <v>0</v>
      </c>
    </row>
    <row r="275" spans="2:62" x14ac:dyDescent="0.25">
      <c r="B275" s="5">
        <v>205.21000000000004</v>
      </c>
      <c r="C275" s="5">
        <v>226.07</v>
      </c>
      <c r="D275" s="5">
        <v>20.859999999999957</v>
      </c>
      <c r="E275" s="5">
        <f t="shared" si="4"/>
        <v>9.2272305038262295E-2</v>
      </c>
      <c r="F275" s="5">
        <v>149.25011950829594</v>
      </c>
      <c r="G275" s="5">
        <v>261.16988049170413</v>
      </c>
      <c r="H275" s="5">
        <v>68.136846728198435</v>
      </c>
      <c r="I275" s="5">
        <v>342.28315327180167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1</v>
      </c>
      <c r="BJ275" s="5">
        <v>0</v>
      </c>
    </row>
    <row r="276" spans="2:62" x14ac:dyDescent="0.25">
      <c r="B276" s="5">
        <v>210.69200000000004</v>
      </c>
      <c r="C276" s="5">
        <v>303.19</v>
      </c>
      <c r="D276" s="5">
        <v>92.497999999999962</v>
      </c>
      <c r="E276" s="5">
        <f t="shared" si="4"/>
        <v>0.30508262145849124</v>
      </c>
      <c r="F276" s="5">
        <v>154.73211950829597</v>
      </c>
      <c r="G276" s="5">
        <v>266.65188049170411</v>
      </c>
      <c r="H276" s="5">
        <v>73.618846728198434</v>
      </c>
      <c r="I276" s="5">
        <v>347.76515327180164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1</v>
      </c>
    </row>
    <row r="278" spans="2:62" x14ac:dyDescent="0.25">
      <c r="E278">
        <f>SUM(E16:E276)/261</f>
        <v>0.28595733455210548</v>
      </c>
    </row>
  </sheetData>
  <mergeCells count="69">
    <mergeCell ref="M4:N4"/>
    <mergeCell ref="B3:N3"/>
    <mergeCell ref="Q3:T3"/>
    <mergeCell ref="E14:E15"/>
    <mergeCell ref="BF14:BF15"/>
    <mergeCell ref="AU14:AU15"/>
    <mergeCell ref="AV14:AV15"/>
    <mergeCell ref="AW14:AW15"/>
    <mergeCell ref="AX14:AX15"/>
    <mergeCell ref="AY14:AY15"/>
    <mergeCell ref="AN14:AN15"/>
    <mergeCell ref="AO14:AO15"/>
    <mergeCell ref="AP14:AP15"/>
    <mergeCell ref="AQ14:AQ15"/>
    <mergeCell ref="AR14:AR15"/>
    <mergeCell ref="AS14:AS15"/>
    <mergeCell ref="BG14:BG15"/>
    <mergeCell ref="BH14:BH15"/>
    <mergeCell ref="BI14:BI15"/>
    <mergeCell ref="BJ14:BJ15"/>
    <mergeCell ref="B4:C4"/>
    <mergeCell ref="D4:F4"/>
    <mergeCell ref="G4:H4"/>
    <mergeCell ref="I4:J4"/>
    <mergeCell ref="K4:L4"/>
    <mergeCell ref="AZ14:AZ15"/>
    <mergeCell ref="BA14:BA15"/>
    <mergeCell ref="BB14:BB15"/>
    <mergeCell ref="BC14:BC15"/>
    <mergeCell ref="BD14:BD15"/>
    <mergeCell ref="BE14:BE15"/>
    <mergeCell ref="AT14:AT15"/>
    <mergeCell ref="AM14:AM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A14:AA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O14:O15"/>
    <mergeCell ref="C10:G10"/>
    <mergeCell ref="C11:G11"/>
    <mergeCell ref="C12:G12"/>
    <mergeCell ref="B14:B15"/>
    <mergeCell ref="C14:C15"/>
    <mergeCell ref="D14:D15"/>
    <mergeCell ref="F14:G14"/>
    <mergeCell ref="H14:I14"/>
    <mergeCell ref="K14:K15"/>
    <mergeCell ref="L14:L15"/>
    <mergeCell ref="M14:M15"/>
    <mergeCell ref="N14:N15"/>
  </mergeCells>
  <hyperlinks>
    <hyperlink ref="B4" location="'MLR_NewScore1'!$B$10:$B$10" display="New Data Detail Rpt."/>
    <hyperlink ref="D4" location="'MLR_Output1'!$B$10:$B$10" display="Inputs"/>
    <hyperlink ref="G4" location="'MLR_Output1'!$B$44:$B$44" display="Predictors"/>
    <hyperlink ref="I4" location="'MLR_Output1'!$B$105:$B$105" display="Regress. Model"/>
    <hyperlink ref="K4" location="'MLR_Output1'!$B$163:$B$163" display="Train. Score - Summary"/>
    <hyperlink ref="M4" location="'MLR_TrainingScore1'!$B$10:$B$10" display="Train. Score - Detailed Rep.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19"/>
  <sheetViews>
    <sheetView showGridLines="0" workbookViewId="0"/>
  </sheetViews>
  <sheetFormatPr defaultRowHeight="15" x14ac:dyDescent="0.25"/>
  <cols>
    <col min="16" max="16" width="12.7109375" bestFit="1" customWidth="1"/>
  </cols>
  <sheetData>
    <row r="1" spans="2:60" ht="18.75" x14ac:dyDescent="0.3">
      <c r="B1" s="4" t="s">
        <v>253</v>
      </c>
      <c r="N1" t="s">
        <v>259</v>
      </c>
    </row>
    <row r="3" spans="2:60" ht="15.75" x14ac:dyDescent="0.25">
      <c r="B3" s="32" t="s">
        <v>58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59</v>
      </c>
      <c r="Q3" s="33"/>
      <c r="R3" s="33"/>
      <c r="S3" s="34"/>
    </row>
    <row r="4" spans="2:60" x14ac:dyDescent="0.25">
      <c r="B4" s="38" t="s">
        <v>255</v>
      </c>
      <c r="C4" s="31"/>
      <c r="D4" s="38" t="s">
        <v>93</v>
      </c>
      <c r="E4" s="31"/>
      <c r="F4" s="38" t="s">
        <v>94</v>
      </c>
      <c r="G4" s="31"/>
      <c r="H4" s="38" t="s">
        <v>95</v>
      </c>
      <c r="I4" s="31"/>
      <c r="J4" s="38" t="s">
        <v>96</v>
      </c>
      <c r="K4" s="31"/>
      <c r="L4" s="38" t="s">
        <v>192</v>
      </c>
      <c r="M4" s="31"/>
      <c r="P4" s="8" t="s">
        <v>82</v>
      </c>
      <c r="Q4" s="8" t="s">
        <v>83</v>
      </c>
      <c r="R4" s="8" t="s">
        <v>61</v>
      </c>
      <c r="S4" s="8" t="s">
        <v>62</v>
      </c>
    </row>
    <row r="5" spans="2:60" x14ac:dyDescent="0.25">
      <c r="P5" s="5">
        <v>8</v>
      </c>
      <c r="Q5" s="5">
        <v>8</v>
      </c>
      <c r="R5" s="5">
        <v>14</v>
      </c>
      <c r="S5" s="5">
        <v>30</v>
      </c>
    </row>
    <row r="10" spans="2:60" x14ac:dyDescent="0.25">
      <c r="B10" s="7" t="s">
        <v>64</v>
      </c>
      <c r="C10" s="29" t="s">
        <v>65</v>
      </c>
      <c r="D10" s="30"/>
      <c r="E10" s="30"/>
      <c r="F10" s="31"/>
    </row>
    <row r="11" spans="2:60" x14ac:dyDescent="0.25">
      <c r="B11" s="7" t="s">
        <v>66</v>
      </c>
      <c r="C11" s="29" t="s">
        <v>170</v>
      </c>
      <c r="D11" s="30"/>
      <c r="E11" s="30"/>
      <c r="F11" s="31"/>
    </row>
    <row r="12" spans="2:60" x14ac:dyDescent="0.25">
      <c r="B12" s="7" t="s">
        <v>67</v>
      </c>
      <c r="C12" s="29" t="s">
        <v>254</v>
      </c>
      <c r="D12" s="30"/>
      <c r="E12" s="30"/>
      <c r="F12" s="31"/>
    </row>
    <row r="14" spans="2:60" ht="25.5" customHeight="1" x14ac:dyDescent="0.25">
      <c r="B14" s="46" t="s">
        <v>86</v>
      </c>
      <c r="C14" s="39" t="s">
        <v>89</v>
      </c>
      <c r="D14" s="41"/>
      <c r="E14" s="39" t="s">
        <v>90</v>
      </c>
      <c r="F14" s="41"/>
      <c r="H14" s="44" t="s">
        <v>3</v>
      </c>
      <c r="I14" s="44" t="s">
        <v>4</v>
      </c>
      <c r="J14" s="44" t="s">
        <v>5</v>
      </c>
      <c r="K14" s="44" t="s">
        <v>6</v>
      </c>
      <c r="L14" s="44" t="s">
        <v>7</v>
      </c>
      <c r="M14" s="44" t="s">
        <v>8</v>
      </c>
      <c r="N14" s="44" t="s">
        <v>9</v>
      </c>
      <c r="O14" s="44" t="s">
        <v>10</v>
      </c>
      <c r="P14" s="44" t="s">
        <v>11</v>
      </c>
      <c r="Q14" s="44" t="s">
        <v>12</v>
      </c>
      <c r="R14" s="44" t="s">
        <v>13</v>
      </c>
      <c r="S14" s="44" t="s">
        <v>14</v>
      </c>
      <c r="T14" s="44" t="s">
        <v>15</v>
      </c>
      <c r="U14" s="44" t="s">
        <v>16</v>
      </c>
      <c r="V14" s="44" t="s">
        <v>17</v>
      </c>
      <c r="W14" s="44" t="s">
        <v>18</v>
      </c>
      <c r="X14" s="44" t="s">
        <v>19</v>
      </c>
      <c r="Y14" s="44" t="s">
        <v>20</v>
      </c>
      <c r="Z14" s="44" t="s">
        <v>21</v>
      </c>
      <c r="AA14" s="44" t="s">
        <v>22</v>
      </c>
      <c r="AB14" s="44" t="s">
        <v>23</v>
      </c>
      <c r="AC14" s="44" t="s">
        <v>24</v>
      </c>
      <c r="AD14" s="44" t="s">
        <v>25</v>
      </c>
      <c r="AE14" s="44" t="s">
        <v>26</v>
      </c>
      <c r="AF14" s="44" t="s">
        <v>27</v>
      </c>
      <c r="AG14" s="44" t="s">
        <v>28</v>
      </c>
      <c r="AH14" s="44" t="s">
        <v>29</v>
      </c>
      <c r="AI14" s="44" t="s">
        <v>30</v>
      </c>
      <c r="AJ14" s="44" t="s">
        <v>31</v>
      </c>
      <c r="AK14" s="44" t="s">
        <v>32</v>
      </c>
      <c r="AL14" s="44" t="s">
        <v>33</v>
      </c>
      <c r="AM14" s="44" t="s">
        <v>34</v>
      </c>
      <c r="AN14" s="44" t="s">
        <v>35</v>
      </c>
      <c r="AO14" s="44" t="s">
        <v>36</v>
      </c>
      <c r="AP14" s="44" t="s">
        <v>37</v>
      </c>
      <c r="AQ14" s="44" t="s">
        <v>38</v>
      </c>
      <c r="AR14" s="44" t="s">
        <v>39</v>
      </c>
      <c r="AS14" s="44" t="s">
        <v>40</v>
      </c>
      <c r="AT14" s="44" t="s">
        <v>41</v>
      </c>
      <c r="AU14" s="44" t="s">
        <v>42</v>
      </c>
      <c r="AV14" s="44" t="s">
        <v>43</v>
      </c>
      <c r="AW14" s="44" t="s">
        <v>44</v>
      </c>
      <c r="AX14" s="44" t="s">
        <v>45</v>
      </c>
      <c r="AY14" s="44" t="s">
        <v>46</v>
      </c>
      <c r="AZ14" s="44" t="s">
        <v>47</v>
      </c>
      <c r="BA14" s="44" t="s">
        <v>48</v>
      </c>
      <c r="BB14" s="44" t="s">
        <v>49</v>
      </c>
      <c r="BC14" s="44" t="s">
        <v>50</v>
      </c>
      <c r="BD14" s="44" t="s">
        <v>51</v>
      </c>
      <c r="BE14" s="44" t="s">
        <v>52</v>
      </c>
      <c r="BF14" s="44" t="s">
        <v>53</v>
      </c>
      <c r="BG14" s="44" t="s">
        <v>54</v>
      </c>
      <c r="BH14" s="49"/>
    </row>
    <row r="15" spans="2:60" x14ac:dyDescent="0.25">
      <c r="B15" s="47"/>
      <c r="C15" s="11" t="s">
        <v>91</v>
      </c>
      <c r="D15" s="11" t="s">
        <v>92</v>
      </c>
      <c r="E15" s="11" t="s">
        <v>91</v>
      </c>
      <c r="F15" s="11" t="s">
        <v>92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9"/>
    </row>
    <row r="16" spans="2:60" x14ac:dyDescent="0.25">
      <c r="B16" s="5">
        <v>213.44800000000004</v>
      </c>
      <c r="C16" s="5">
        <v>157.48811950829611</v>
      </c>
      <c r="D16" s="5">
        <v>269.40788049170396</v>
      </c>
      <c r="E16" s="5">
        <v>76.374846728198492</v>
      </c>
      <c r="F16" s="5">
        <v>350.52115327180161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</row>
    <row r="17" spans="2:59" x14ac:dyDescent="0.25">
      <c r="B17" s="5">
        <v>197.01200000000031</v>
      </c>
      <c r="C17" s="5">
        <v>141.05211950829633</v>
      </c>
      <c r="D17" s="5">
        <v>252.9718804917043</v>
      </c>
      <c r="E17" s="5">
        <v>59.93884672819874</v>
      </c>
      <c r="F17" s="5">
        <v>334.08515327180191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</row>
    <row r="18" spans="2:59" x14ac:dyDescent="0.25">
      <c r="B18" s="5">
        <v>181.60800000000006</v>
      </c>
      <c r="C18" s="5">
        <v>125.64811950829602</v>
      </c>
      <c r="D18" s="5">
        <v>237.5678804917041</v>
      </c>
      <c r="E18" s="5">
        <v>44.53484672819846</v>
      </c>
      <c r="F18" s="5">
        <v>318.68115327180169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</row>
    <row r="19" spans="2:59" x14ac:dyDescent="0.25">
      <c r="B19" s="5">
        <v>204.95400000000018</v>
      </c>
      <c r="C19" s="5">
        <v>148.99411950829597</v>
      </c>
      <c r="D19" s="5">
        <v>260.91388049170439</v>
      </c>
      <c r="E19" s="5">
        <v>67.88084672819852</v>
      </c>
      <c r="F19" s="5">
        <v>342.02715327180181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</row>
  </sheetData>
  <mergeCells count="67">
    <mergeCell ref="L4:M4"/>
    <mergeCell ref="B3:M3"/>
    <mergeCell ref="P3:S3"/>
    <mergeCell ref="BD14:BD15"/>
    <mergeCell ref="BE14:BE15"/>
    <mergeCell ref="AT14:AT15"/>
    <mergeCell ref="AU14:AU15"/>
    <mergeCell ref="AV14:AV15"/>
    <mergeCell ref="AW14:AW15"/>
    <mergeCell ref="AL14:AL15"/>
    <mergeCell ref="AM14:AM15"/>
    <mergeCell ref="AN14:AN15"/>
    <mergeCell ref="AO14:AO15"/>
    <mergeCell ref="AP14:AP15"/>
    <mergeCell ref="AQ14:AQ15"/>
    <mergeCell ref="AF14:AF15"/>
    <mergeCell ref="BF14:BF15"/>
    <mergeCell ref="BG14:BG15"/>
    <mergeCell ref="BH14:BH15"/>
    <mergeCell ref="B4:C4"/>
    <mergeCell ref="D4:E4"/>
    <mergeCell ref="F4:G4"/>
    <mergeCell ref="H4:I4"/>
    <mergeCell ref="J4:K4"/>
    <mergeCell ref="AX14:AX15"/>
    <mergeCell ref="AY14:AY15"/>
    <mergeCell ref="AZ14:AZ15"/>
    <mergeCell ref="BA14:BA15"/>
    <mergeCell ref="BB14:BB15"/>
    <mergeCell ref="BC14:BC15"/>
    <mergeCell ref="AR14:AR15"/>
    <mergeCell ref="AS14:AS15"/>
    <mergeCell ref="AG14:AG15"/>
    <mergeCell ref="AH14:AH15"/>
    <mergeCell ref="AI14:AI15"/>
    <mergeCell ref="AJ14:AJ15"/>
    <mergeCell ref="AK14:AK15"/>
    <mergeCell ref="AE14:AE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S14:S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C10:F10"/>
    <mergeCell ref="C11:F11"/>
    <mergeCell ref="C12:F12"/>
    <mergeCell ref="B14:B15"/>
    <mergeCell ref="C14:D14"/>
    <mergeCell ref="E14:F14"/>
  </mergeCells>
  <hyperlinks>
    <hyperlink ref="B4" location="'MLR_NewScore1'!$B$10:$B$10" display="New Data Detail Rpt."/>
    <hyperlink ref="D4" location="'MLR_Output1'!$B$10:$B$10" display="Inputs"/>
    <hyperlink ref="F4" location="'MLR_Output1'!$B$44:$B$44" display="Predictors"/>
    <hyperlink ref="H4" location="'MLR_Output1'!$B$105:$B$105" display="Regress. Model"/>
    <hyperlink ref="J4" location="'MLR_Output1'!$B$163:$B$163" display="Train. Score - Summary"/>
    <hyperlink ref="L4" location="'MLR_TrainingScore1'!$B$10:$B$10" display="Train. Score - Detailed Rep.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4"/>
  <sheetViews>
    <sheetView showGridLines="0" topLeftCell="A53" workbookViewId="0"/>
  </sheetViews>
  <sheetFormatPr defaultRowHeight="15" x14ac:dyDescent="0.25"/>
  <cols>
    <col min="14" max="14" width="10.5703125" bestFit="1" customWidth="1"/>
  </cols>
  <sheetData>
    <row r="2" spans="1:16" ht="18.75" x14ac:dyDescent="0.3">
      <c r="B2" s="4" t="s">
        <v>205</v>
      </c>
      <c r="N2" t="s">
        <v>251</v>
      </c>
    </row>
    <row r="4" spans="1:16" ht="15.75" x14ac:dyDescent="0.25">
      <c r="B4" s="32" t="s">
        <v>58</v>
      </c>
      <c r="C4" s="33"/>
      <c r="D4" s="33"/>
      <c r="E4" s="33"/>
      <c r="F4" s="33"/>
      <c r="G4" s="33"/>
      <c r="H4" s="33"/>
      <c r="I4" s="33"/>
      <c r="J4" s="33"/>
      <c r="K4" s="34"/>
      <c r="N4" s="32" t="s">
        <v>59</v>
      </c>
      <c r="O4" s="33"/>
      <c r="P4" s="34"/>
    </row>
    <row r="5" spans="1:16" x14ac:dyDescent="0.25">
      <c r="B5" s="38" t="s">
        <v>93</v>
      </c>
      <c r="C5" s="31"/>
      <c r="D5" s="38" t="s">
        <v>203</v>
      </c>
      <c r="E5" s="31"/>
      <c r="F5" s="38" t="s">
        <v>204</v>
      </c>
      <c r="G5" s="31"/>
      <c r="H5" s="38" t="s">
        <v>170</v>
      </c>
      <c r="I5" s="31"/>
      <c r="J5" s="38" t="s">
        <v>174</v>
      </c>
      <c r="K5" s="31"/>
      <c r="N5" s="8" t="s">
        <v>196</v>
      </c>
      <c r="O5" s="8" t="s">
        <v>61</v>
      </c>
      <c r="P5" s="8" t="s">
        <v>62</v>
      </c>
    </row>
    <row r="6" spans="1:16" x14ac:dyDescent="0.25">
      <c r="N6" s="5">
        <v>52</v>
      </c>
      <c r="O6" s="5">
        <v>8</v>
      </c>
      <c r="P6" s="5">
        <v>60</v>
      </c>
    </row>
    <row r="8" spans="1:16" ht="18.75" x14ac:dyDescent="0.3">
      <c r="A8" s="12" t="s">
        <v>93</v>
      </c>
    </row>
    <row r="10" spans="1:16" ht="15.75" x14ac:dyDescent="0.25">
      <c r="B10" s="32" t="s">
        <v>63</v>
      </c>
      <c r="C10" s="33"/>
      <c r="D10" s="33"/>
      <c r="E10" s="33"/>
      <c r="F10" s="33"/>
      <c r="G10" s="34"/>
    </row>
    <row r="11" spans="1:16" x14ac:dyDescent="0.25">
      <c r="B11" s="26" t="s">
        <v>64</v>
      </c>
      <c r="C11" s="27"/>
      <c r="D11" s="28"/>
      <c r="E11" s="29" t="s">
        <v>65</v>
      </c>
      <c r="F11" s="30"/>
      <c r="G11" s="31"/>
    </row>
    <row r="12" spans="1:16" x14ac:dyDescent="0.25">
      <c r="B12" s="26" t="s">
        <v>66</v>
      </c>
      <c r="C12" s="27"/>
      <c r="D12" s="28"/>
      <c r="E12" s="29" t="s">
        <v>63</v>
      </c>
      <c r="F12" s="30"/>
      <c r="G12" s="31"/>
    </row>
    <row r="13" spans="1:16" x14ac:dyDescent="0.25">
      <c r="B13" s="26" t="s">
        <v>67</v>
      </c>
      <c r="C13" s="27"/>
      <c r="D13" s="28"/>
      <c r="E13" s="29" t="s">
        <v>68</v>
      </c>
      <c r="F13" s="30"/>
      <c r="G13" s="31"/>
    </row>
    <row r="14" spans="1:16" x14ac:dyDescent="0.25">
      <c r="B14" s="26" t="s">
        <v>164</v>
      </c>
      <c r="C14" s="27"/>
      <c r="D14" s="28"/>
      <c r="E14" s="29" t="s">
        <v>1</v>
      </c>
      <c r="F14" s="30"/>
      <c r="G14" s="31"/>
    </row>
    <row r="15" spans="1:16" x14ac:dyDescent="0.25">
      <c r="B15" s="26" t="s">
        <v>189</v>
      </c>
      <c r="C15" s="27"/>
      <c r="D15" s="28"/>
      <c r="E15" s="35">
        <v>261</v>
      </c>
      <c r="F15" s="36"/>
      <c r="G15" s="37"/>
    </row>
    <row r="18" spans="2:7" ht="15.75" x14ac:dyDescent="0.25">
      <c r="B18" s="32" t="s">
        <v>109</v>
      </c>
      <c r="C18" s="33"/>
      <c r="D18" s="33"/>
      <c r="E18" s="33"/>
      <c r="F18" s="33"/>
      <c r="G18" s="34"/>
    </row>
    <row r="19" spans="2:7" x14ac:dyDescent="0.25">
      <c r="B19" s="26" t="s">
        <v>206</v>
      </c>
      <c r="C19" s="27"/>
      <c r="D19" s="28"/>
      <c r="E19" s="35">
        <v>1</v>
      </c>
      <c r="F19" s="36"/>
      <c r="G19" s="37"/>
    </row>
    <row r="20" spans="2:7" x14ac:dyDescent="0.25">
      <c r="B20" s="26" t="s">
        <v>207</v>
      </c>
      <c r="C20" s="27"/>
      <c r="D20" s="28"/>
      <c r="E20" s="35">
        <v>0</v>
      </c>
      <c r="F20" s="36"/>
      <c r="G20" s="37"/>
    </row>
    <row r="21" spans="2:7" x14ac:dyDescent="0.25">
      <c r="B21" s="26" t="s">
        <v>208</v>
      </c>
      <c r="C21" s="27"/>
      <c r="D21" s="28"/>
      <c r="E21" s="35">
        <v>0</v>
      </c>
      <c r="F21" s="36"/>
      <c r="G21" s="37"/>
    </row>
    <row r="22" spans="2:7" x14ac:dyDescent="0.25">
      <c r="B22" s="26" t="s">
        <v>209</v>
      </c>
      <c r="C22" s="27"/>
      <c r="D22" s="28"/>
      <c r="E22" s="29" t="s">
        <v>171</v>
      </c>
      <c r="F22" s="30"/>
      <c r="G22" s="31"/>
    </row>
    <row r="23" spans="2:7" x14ac:dyDescent="0.25">
      <c r="B23" s="26" t="s">
        <v>155</v>
      </c>
      <c r="C23" s="27"/>
      <c r="D23" s="28"/>
      <c r="E23" s="35">
        <v>52</v>
      </c>
      <c r="F23" s="36"/>
      <c r="G23" s="37"/>
    </row>
    <row r="24" spans="2:7" x14ac:dyDescent="0.25">
      <c r="B24" s="26" t="s">
        <v>210</v>
      </c>
      <c r="C24" s="27"/>
      <c r="D24" s="28"/>
      <c r="E24" s="35">
        <v>0</v>
      </c>
      <c r="F24" s="36"/>
      <c r="G24" s="37"/>
    </row>
    <row r="25" spans="2:7" x14ac:dyDescent="0.25">
      <c r="B25" s="26" t="s">
        <v>211</v>
      </c>
      <c r="C25" s="27"/>
      <c r="D25" s="28"/>
      <c r="E25" s="35">
        <v>0</v>
      </c>
      <c r="F25" s="36"/>
      <c r="G25" s="37"/>
    </row>
    <row r="26" spans="2:7" x14ac:dyDescent="0.25">
      <c r="B26" s="26" t="s">
        <v>212</v>
      </c>
      <c r="C26" s="27"/>
      <c r="D26" s="28"/>
      <c r="E26" s="35">
        <v>1</v>
      </c>
      <c r="F26" s="36"/>
      <c r="G26" s="37"/>
    </row>
    <row r="27" spans="2:7" x14ac:dyDescent="0.25">
      <c r="B27" s="26" t="s">
        <v>213</v>
      </c>
      <c r="C27" s="27"/>
      <c r="D27" s="28"/>
      <c r="E27" s="29" t="s">
        <v>171</v>
      </c>
      <c r="F27" s="30"/>
      <c r="G27" s="31"/>
    </row>
    <row r="28" spans="2:7" x14ac:dyDescent="0.25">
      <c r="B28" s="26" t="s">
        <v>214</v>
      </c>
      <c r="C28" s="27"/>
      <c r="D28" s="28"/>
      <c r="E28" s="29" t="s">
        <v>171</v>
      </c>
      <c r="F28" s="30"/>
      <c r="G28" s="31"/>
    </row>
    <row r="29" spans="2:7" x14ac:dyDescent="0.25">
      <c r="B29" s="26" t="s">
        <v>156</v>
      </c>
      <c r="C29" s="27"/>
      <c r="D29" s="28"/>
      <c r="E29" s="35">
        <v>4</v>
      </c>
      <c r="F29" s="36"/>
      <c r="G29" s="37"/>
    </row>
    <row r="30" spans="2:7" x14ac:dyDescent="0.25">
      <c r="B30" s="26" t="s">
        <v>215</v>
      </c>
      <c r="C30" s="27"/>
      <c r="D30" s="28"/>
      <c r="E30" s="35">
        <v>0.95</v>
      </c>
      <c r="F30" s="36"/>
      <c r="G30" s="37"/>
    </row>
    <row r="31" spans="2:7" x14ac:dyDescent="0.25">
      <c r="B31" s="26" t="s">
        <v>216</v>
      </c>
      <c r="C31" s="27"/>
      <c r="D31" s="28"/>
      <c r="E31" s="35" t="s">
        <v>171</v>
      </c>
      <c r="F31" s="36"/>
      <c r="G31" s="37"/>
    </row>
    <row r="33" spans="1:6" ht="18.75" x14ac:dyDescent="0.3">
      <c r="A33" s="12" t="s">
        <v>217</v>
      </c>
    </row>
    <row r="35" spans="1:6" x14ac:dyDescent="0.25">
      <c r="B35" s="8" t="s">
        <v>218</v>
      </c>
      <c r="C35" s="8" t="s">
        <v>219</v>
      </c>
      <c r="D35" s="8" t="s">
        <v>220</v>
      </c>
      <c r="E35" s="8" t="s">
        <v>221</v>
      </c>
    </row>
    <row r="36" spans="1:6" x14ac:dyDescent="0.25">
      <c r="B36" s="7" t="s">
        <v>222</v>
      </c>
      <c r="C36" s="5">
        <v>-4.3955355256362614</v>
      </c>
      <c r="D36" s="5">
        <v>3.1776493074489482</v>
      </c>
      <c r="E36" s="5">
        <v>0.16658319579676417</v>
      </c>
    </row>
    <row r="37" spans="1:6" x14ac:dyDescent="0.25">
      <c r="B37" s="7" t="s">
        <v>223</v>
      </c>
      <c r="C37" s="5">
        <v>0.34240490414672825</v>
      </c>
      <c r="D37" s="5">
        <v>0.10692956576607357</v>
      </c>
      <c r="E37" s="5">
        <v>1.3640419905802299E-3</v>
      </c>
    </row>
    <row r="40" spans="1:6" x14ac:dyDescent="0.25">
      <c r="B40" s="7" t="s">
        <v>224</v>
      </c>
      <c r="C40" s="6">
        <v>-6.6842583732057381</v>
      </c>
    </row>
    <row r="41" spans="1:6" x14ac:dyDescent="0.25">
      <c r="B41" s="7" t="s">
        <v>225</v>
      </c>
      <c r="C41" s="6">
        <v>2388.6701595894833</v>
      </c>
    </row>
    <row r="42" spans="1:6" x14ac:dyDescent="0.25">
      <c r="B42" s="7" t="s">
        <v>226</v>
      </c>
      <c r="C42" s="6">
        <v>65.767937493591532</v>
      </c>
    </row>
    <row r="43" spans="1:6" x14ac:dyDescent="0.25">
      <c r="B43" s="7" t="s">
        <v>227</v>
      </c>
      <c r="C43" s="6">
        <v>26</v>
      </c>
    </row>
    <row r="45" spans="1:6" ht="18.75" x14ac:dyDescent="0.3">
      <c r="A45" s="12" t="s">
        <v>228</v>
      </c>
    </row>
    <row r="47" spans="1:6" x14ac:dyDescent="0.25">
      <c r="B47" s="7" t="s">
        <v>229</v>
      </c>
      <c r="C47" s="6">
        <v>12</v>
      </c>
      <c r="D47" s="6">
        <v>24</v>
      </c>
      <c r="E47" s="6">
        <v>36</v>
      </c>
      <c r="F47" s="6">
        <v>48</v>
      </c>
    </row>
    <row r="48" spans="1:6" x14ac:dyDescent="0.25">
      <c r="B48" s="7" t="s">
        <v>230</v>
      </c>
      <c r="C48" s="6">
        <v>0.9999997762247943</v>
      </c>
      <c r="D48" s="6">
        <v>0.99999999925649441</v>
      </c>
      <c r="E48" s="6">
        <v>0.99999999998750377</v>
      </c>
      <c r="F48" s="6">
        <v>0.99999999999865241</v>
      </c>
    </row>
    <row r="49" spans="1:6" x14ac:dyDescent="0.25">
      <c r="B49" s="7" t="s">
        <v>231</v>
      </c>
      <c r="C49" s="6">
        <v>18.730776977968826</v>
      </c>
      <c r="D49" s="6">
        <v>29.331081870959959</v>
      </c>
      <c r="E49" s="6">
        <v>37.070079908723741</v>
      </c>
      <c r="F49" s="6">
        <v>41.321936329168089</v>
      </c>
    </row>
    <row r="50" spans="1:6" x14ac:dyDescent="0.25">
      <c r="B50" s="7" t="s">
        <v>232</v>
      </c>
      <c r="C50" s="6">
        <v>11</v>
      </c>
      <c r="D50" s="6">
        <v>23</v>
      </c>
      <c r="E50" s="6">
        <v>35</v>
      </c>
      <c r="F50" s="6">
        <v>47</v>
      </c>
    </row>
    <row r="52" spans="1:6" ht="18.75" x14ac:dyDescent="0.3">
      <c r="A52" s="12" t="s">
        <v>233</v>
      </c>
    </row>
    <row r="54" spans="1:6" x14ac:dyDescent="0.25">
      <c r="C54" s="8" t="s">
        <v>223</v>
      </c>
    </row>
    <row r="55" spans="1:6" x14ac:dyDescent="0.25">
      <c r="B55" s="7" t="s">
        <v>223</v>
      </c>
      <c r="C55" s="5">
        <v>1.1433932034921053E-2</v>
      </c>
    </row>
    <row r="57" spans="1:6" ht="18.75" x14ac:dyDescent="0.3">
      <c r="A57" s="12" t="s">
        <v>170</v>
      </c>
    </row>
    <row r="59" spans="1:6" x14ac:dyDescent="0.25">
      <c r="D59" s="50" t="s">
        <v>234</v>
      </c>
      <c r="E59" s="51"/>
    </row>
    <row r="60" spans="1:6" x14ac:dyDescent="0.25">
      <c r="B60" s="8" t="s">
        <v>0</v>
      </c>
      <c r="C60" s="8" t="s">
        <v>170</v>
      </c>
      <c r="D60" s="8" t="s">
        <v>91</v>
      </c>
      <c r="E60" s="8" t="s">
        <v>92</v>
      </c>
    </row>
    <row r="61" spans="1:6" x14ac:dyDescent="0.25">
      <c r="B61" s="9" t="s">
        <v>236</v>
      </c>
      <c r="C61" s="5">
        <v>270.95065620959315</v>
      </c>
      <c r="D61" s="5">
        <v>127.18118181453352</v>
      </c>
      <c r="E61" s="5">
        <v>414.72013060465281</v>
      </c>
    </row>
    <row r="62" spans="1:6" x14ac:dyDescent="0.25">
      <c r="B62" s="9" t="s">
        <v>237</v>
      </c>
      <c r="C62" s="5">
        <v>205.6957283033079</v>
      </c>
      <c r="D62" s="5">
        <v>53.731929883731254</v>
      </c>
      <c r="E62" s="5">
        <v>357.65952672288455</v>
      </c>
    </row>
    <row r="63" spans="1:6" x14ac:dyDescent="0.25">
      <c r="B63" s="9" t="s">
        <v>238</v>
      </c>
      <c r="C63" s="5">
        <v>132.57396278033335</v>
      </c>
      <c r="D63" s="5">
        <v>-20.321787485108473</v>
      </c>
      <c r="E63" s="5">
        <v>285.46971304577517</v>
      </c>
    </row>
    <row r="64" spans="1:6" x14ac:dyDescent="0.25">
      <c r="B64" s="9" t="s">
        <v>239</v>
      </c>
      <c r="C64" s="5">
        <v>250.0867710510758</v>
      </c>
      <c r="D64" s="5">
        <v>97.082129482659042</v>
      </c>
      <c r="E64" s="5">
        <v>403.09141261949253</v>
      </c>
    </row>
  </sheetData>
  <mergeCells count="46">
    <mergeCell ref="B4:K4"/>
    <mergeCell ref="N4:P4"/>
    <mergeCell ref="D59:E59"/>
    <mergeCell ref="B5:C5"/>
    <mergeCell ref="D5:E5"/>
    <mergeCell ref="F5:G5"/>
    <mergeCell ref="H5:I5"/>
    <mergeCell ref="J5:K5"/>
    <mergeCell ref="B27:D27"/>
    <mergeCell ref="B28:D28"/>
    <mergeCell ref="B29:D29"/>
    <mergeCell ref="B30:D30"/>
    <mergeCell ref="B31:D31"/>
    <mergeCell ref="E27:G27"/>
    <mergeCell ref="E28:G28"/>
    <mergeCell ref="E29:G29"/>
    <mergeCell ref="B19:D19"/>
    <mergeCell ref="B20:D20"/>
    <mergeCell ref="E30:G30"/>
    <mergeCell ref="E31:G31"/>
    <mergeCell ref="B22:D22"/>
    <mergeCell ref="B23:D23"/>
    <mergeCell ref="B24:D24"/>
    <mergeCell ref="B25:D25"/>
    <mergeCell ref="B26:D26"/>
    <mergeCell ref="E22:G22"/>
    <mergeCell ref="E23:G23"/>
    <mergeCell ref="E24:G24"/>
    <mergeCell ref="E25:G25"/>
    <mergeCell ref="E26:G26"/>
    <mergeCell ref="B21:D21"/>
    <mergeCell ref="E19:G19"/>
    <mergeCell ref="E20:G20"/>
    <mergeCell ref="E21:G21"/>
    <mergeCell ref="B10:G10"/>
    <mergeCell ref="B11:D11"/>
    <mergeCell ref="B12:D12"/>
    <mergeCell ref="B13:D13"/>
    <mergeCell ref="B14:D14"/>
    <mergeCell ref="E11:G11"/>
    <mergeCell ref="E12:G12"/>
    <mergeCell ref="E13:G13"/>
    <mergeCell ref="E14:G14"/>
    <mergeCell ref="B15:D15"/>
    <mergeCell ref="E15:G15"/>
    <mergeCell ref="B18:G18"/>
  </mergeCells>
  <hyperlinks>
    <hyperlink ref="B5" location="'ARIMA_Output1'!$A$8:$A$8" display="Inputs"/>
    <hyperlink ref="D5" location="'ARIMA_Output1'!$A$33:$A$33" display="Arima Model"/>
    <hyperlink ref="F5" location="'ARIMA_Output1'!$A$52:$A$52" display="Var Covar"/>
    <hyperlink ref="H5" location="'ARIMA_Output1'!$A$57:$A$57" display="Forecast"/>
    <hyperlink ref="J5" location="'ARIMA_Residuals1'!$B$8:$B$8" display="Residual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272"/>
  <sheetViews>
    <sheetView showGridLines="0" topLeftCell="A257" workbookViewId="0">
      <selection activeCell="H272" sqref="H272"/>
    </sheetView>
  </sheetViews>
  <sheetFormatPr defaultRowHeight="15" x14ac:dyDescent="0.25"/>
  <cols>
    <col min="2" max="2" width="10.140625" bestFit="1" customWidth="1"/>
    <col min="16" max="16" width="10.5703125" bestFit="1" customWidth="1"/>
  </cols>
  <sheetData>
    <row r="2" spans="2:56" ht="18.75" x14ac:dyDescent="0.3">
      <c r="B2" s="4" t="s">
        <v>195</v>
      </c>
      <c r="P2" t="s">
        <v>251</v>
      </c>
      <c r="BC2" t="s">
        <v>201</v>
      </c>
      <c r="BD2" t="s">
        <v>202</v>
      </c>
    </row>
    <row r="3" spans="2:56" x14ac:dyDescent="0.25">
      <c r="BB3">
        <v>1</v>
      </c>
      <c r="BC3">
        <v>1</v>
      </c>
      <c r="BD3">
        <v>1</v>
      </c>
    </row>
    <row r="4" spans="2:56" ht="15.75" x14ac:dyDescent="0.25">
      <c r="B4" s="32" t="s">
        <v>58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  <c r="P4" s="32" t="s">
        <v>59</v>
      </c>
      <c r="Q4" s="33"/>
      <c r="R4" s="34"/>
      <c r="BB4">
        <v>2</v>
      </c>
      <c r="BC4">
        <v>-1.7238265817792298E-2</v>
      </c>
      <c r="BD4">
        <v>-1.7238265817792298E-2</v>
      </c>
    </row>
    <row r="5" spans="2:56" x14ac:dyDescent="0.25">
      <c r="B5" s="38" t="s">
        <v>93</v>
      </c>
      <c r="C5" s="31"/>
      <c r="D5" s="38" t="s">
        <v>203</v>
      </c>
      <c r="E5" s="31"/>
      <c r="F5" s="38" t="s">
        <v>204</v>
      </c>
      <c r="G5" s="48"/>
      <c r="H5" s="48"/>
      <c r="I5" s="31"/>
      <c r="J5" s="38" t="s">
        <v>170</v>
      </c>
      <c r="K5" s="31"/>
      <c r="L5" s="38" t="s">
        <v>174</v>
      </c>
      <c r="M5" s="31"/>
      <c r="P5" s="8" t="s">
        <v>196</v>
      </c>
      <c r="Q5" s="8" t="s">
        <v>61</v>
      </c>
      <c r="R5" s="8" t="s">
        <v>62</v>
      </c>
      <c r="BB5">
        <v>3</v>
      </c>
      <c r="BC5">
        <v>3.9186531257454638E-2</v>
      </c>
      <c r="BD5">
        <v>3.890093316509402E-2</v>
      </c>
    </row>
    <row r="6" spans="2:56" x14ac:dyDescent="0.25">
      <c r="P6" s="5">
        <v>52</v>
      </c>
      <c r="Q6" s="5">
        <v>8</v>
      </c>
      <c r="R6" s="5">
        <v>60</v>
      </c>
      <c r="BB6">
        <v>4</v>
      </c>
      <c r="BC6">
        <v>-1.6695021944997154E-2</v>
      </c>
      <c r="BD6">
        <v>-1.5403086805936515E-2</v>
      </c>
    </row>
    <row r="7" spans="2:56" x14ac:dyDescent="0.25">
      <c r="BB7">
        <v>5</v>
      </c>
      <c r="BC7">
        <v>0.13522059181853688</v>
      </c>
      <c r="BD7">
        <v>0.13344722455416438</v>
      </c>
    </row>
    <row r="8" spans="2:56" ht="26.25" x14ac:dyDescent="0.25">
      <c r="B8" s="8" t="s">
        <v>0</v>
      </c>
      <c r="C8" s="8" t="s">
        <v>197</v>
      </c>
      <c r="D8" s="8" t="s">
        <v>198</v>
      </c>
      <c r="E8" s="8" t="s">
        <v>174</v>
      </c>
      <c r="F8" s="14" t="s">
        <v>199</v>
      </c>
      <c r="G8" s="14" t="s">
        <v>154</v>
      </c>
      <c r="H8" s="14" t="s">
        <v>263</v>
      </c>
      <c r="BB8">
        <v>6</v>
      </c>
      <c r="BC8">
        <v>0.10186499480997561</v>
      </c>
      <c r="BD8">
        <v>0.10929190203686157</v>
      </c>
    </row>
    <row r="9" spans="2:56" x14ac:dyDescent="0.25">
      <c r="B9" s="18">
        <v>40909</v>
      </c>
      <c r="C9" s="5">
        <v>234.23</v>
      </c>
      <c r="D9" s="5">
        <v>234.23</v>
      </c>
      <c r="E9" s="5">
        <v>0</v>
      </c>
      <c r="F9" s="5">
        <v>0</v>
      </c>
      <c r="G9" s="23"/>
      <c r="H9" s="23"/>
      <c r="BB9">
        <v>7</v>
      </c>
      <c r="BC9">
        <v>0.13583765134825593</v>
      </c>
      <c r="BD9">
        <v>0.1345710377734175</v>
      </c>
    </row>
    <row r="10" spans="2:56" x14ac:dyDescent="0.25">
      <c r="B10" s="18">
        <v>40916</v>
      </c>
      <c r="C10" s="5">
        <v>190.54</v>
      </c>
      <c r="D10" s="5">
        <v>190.54</v>
      </c>
      <c r="E10" s="5">
        <v>0</v>
      </c>
      <c r="F10" s="5">
        <v>0</v>
      </c>
      <c r="G10" s="23"/>
      <c r="H10" s="23"/>
      <c r="BB10">
        <v>8</v>
      </c>
      <c r="BC10">
        <v>-9.8855463323889079E-4</v>
      </c>
      <c r="BD10">
        <v>5.4834444133368999E-3</v>
      </c>
    </row>
    <row r="11" spans="2:56" x14ac:dyDescent="0.25">
      <c r="B11" s="18">
        <v>40923</v>
      </c>
      <c r="C11" s="5">
        <v>235.91</v>
      </c>
      <c r="D11" s="5">
        <v>235.91</v>
      </c>
      <c r="E11" s="5">
        <v>0</v>
      </c>
      <c r="F11" s="5">
        <v>0</v>
      </c>
      <c r="G11" s="23"/>
      <c r="H11" s="23"/>
      <c r="BB11">
        <v>9</v>
      </c>
      <c r="BC11">
        <v>6.4248707809587371E-2</v>
      </c>
      <c r="BD11">
        <v>4.4851518167376044E-2</v>
      </c>
    </row>
    <row r="12" spans="2:56" x14ac:dyDescent="0.25">
      <c r="B12" s="18">
        <v>40930</v>
      </c>
      <c r="C12" s="5">
        <v>245.49</v>
      </c>
      <c r="D12" s="5">
        <v>245.49</v>
      </c>
      <c r="E12" s="5">
        <v>0</v>
      </c>
      <c r="F12" s="5">
        <v>0</v>
      </c>
      <c r="G12" s="23"/>
      <c r="H12" s="23"/>
      <c r="BB12">
        <v>10</v>
      </c>
      <c r="BC12">
        <v>3.9118211861417507E-2</v>
      </c>
      <c r="BD12">
        <v>2.0445900020455241E-2</v>
      </c>
    </row>
    <row r="13" spans="2:56" x14ac:dyDescent="0.25">
      <c r="B13" s="18">
        <v>40937</v>
      </c>
      <c r="C13" s="5">
        <v>262.64</v>
      </c>
      <c r="D13" s="5">
        <v>262.64</v>
      </c>
      <c r="E13" s="5">
        <v>0</v>
      </c>
      <c r="F13" s="5">
        <v>0</v>
      </c>
      <c r="G13" s="23"/>
      <c r="H13" s="23"/>
      <c r="BB13">
        <v>11</v>
      </c>
      <c r="BC13">
        <v>5.1050409185836743E-3</v>
      </c>
      <c r="BD13">
        <v>-4.3454890467512615E-2</v>
      </c>
    </row>
    <row r="14" spans="2:56" x14ac:dyDescent="0.25">
      <c r="B14" s="18">
        <v>40944</v>
      </c>
      <c r="C14" s="5">
        <v>265.57</v>
      </c>
      <c r="D14" s="5">
        <v>265.57</v>
      </c>
      <c r="E14" s="5">
        <v>0</v>
      </c>
      <c r="F14" s="5">
        <v>0</v>
      </c>
      <c r="G14" s="23"/>
      <c r="H14" s="23"/>
      <c r="BB14">
        <v>12</v>
      </c>
      <c r="BC14">
        <v>7.8132185904669603E-3</v>
      </c>
      <c r="BD14">
        <v>-2.3636619695856072E-2</v>
      </c>
    </row>
    <row r="15" spans="2:56" x14ac:dyDescent="0.25">
      <c r="B15" s="18">
        <v>40951</v>
      </c>
      <c r="C15" s="5">
        <v>255.32</v>
      </c>
      <c r="D15" s="5">
        <v>255.32</v>
      </c>
      <c r="E15" s="5">
        <v>0</v>
      </c>
      <c r="F15" s="5">
        <v>0</v>
      </c>
      <c r="G15" s="23"/>
      <c r="H15" s="23"/>
      <c r="BB15">
        <v>13</v>
      </c>
      <c r="BC15">
        <v>-0.12011319865497823</v>
      </c>
      <c r="BD15">
        <v>-0.16054343460746265</v>
      </c>
    </row>
    <row r="16" spans="2:56" x14ac:dyDescent="0.25">
      <c r="B16" s="18">
        <v>40958</v>
      </c>
      <c r="C16" s="5">
        <v>207.95</v>
      </c>
      <c r="D16" s="5">
        <v>207.95</v>
      </c>
      <c r="E16" s="5">
        <v>0</v>
      </c>
      <c r="F16" s="5">
        <v>0</v>
      </c>
      <c r="G16" s="23"/>
      <c r="H16" s="23"/>
      <c r="BB16">
        <v>14</v>
      </c>
      <c r="BC16">
        <v>6.6317134835748817E-2</v>
      </c>
      <c r="BD16">
        <v>3.5411469736421113E-2</v>
      </c>
    </row>
    <row r="17" spans="2:56" x14ac:dyDescent="0.25">
      <c r="B17" s="18">
        <v>40965</v>
      </c>
      <c r="C17" s="5">
        <v>231.67</v>
      </c>
      <c r="D17" s="5">
        <v>231.67</v>
      </c>
      <c r="E17" s="5">
        <v>0</v>
      </c>
      <c r="F17" s="5">
        <v>0</v>
      </c>
      <c r="G17" s="23"/>
      <c r="H17" s="23"/>
      <c r="BB17">
        <v>15</v>
      </c>
      <c r="BC17">
        <v>-1.4799124539801315E-2</v>
      </c>
      <c r="BD17">
        <v>-2.6502757973556217E-2</v>
      </c>
    </row>
    <row r="18" spans="2:56" x14ac:dyDescent="0.25">
      <c r="B18" s="18">
        <v>40972</v>
      </c>
      <c r="C18" s="5">
        <v>229.34</v>
      </c>
      <c r="D18" s="5">
        <v>229.34</v>
      </c>
      <c r="E18" s="5">
        <v>0</v>
      </c>
      <c r="F18" s="5">
        <v>0</v>
      </c>
      <c r="G18" s="23"/>
      <c r="H18" s="23"/>
      <c r="BB18">
        <v>16</v>
      </c>
      <c r="BC18">
        <v>6.9769544785658971E-2</v>
      </c>
      <c r="BD18">
        <v>6.4260592841139677E-2</v>
      </c>
    </row>
    <row r="19" spans="2:56" x14ac:dyDescent="0.25">
      <c r="B19" s="18">
        <v>40979</v>
      </c>
      <c r="C19" s="5">
        <v>205.63</v>
      </c>
      <c r="D19" s="5">
        <v>205.63</v>
      </c>
      <c r="E19" s="5">
        <v>0</v>
      </c>
      <c r="F19" s="5">
        <v>0</v>
      </c>
      <c r="G19" s="23"/>
      <c r="H19" s="23"/>
      <c r="BB19">
        <v>17</v>
      </c>
      <c r="BC19">
        <v>-6.1459186038810301E-2</v>
      </c>
      <c r="BD19">
        <v>-1.554117926471859E-2</v>
      </c>
    </row>
    <row r="20" spans="2:56" x14ac:dyDescent="0.25">
      <c r="B20" s="18">
        <v>40986</v>
      </c>
      <c r="C20" s="5">
        <v>793.1</v>
      </c>
      <c r="D20" s="5">
        <v>793.1</v>
      </c>
      <c r="E20" s="5">
        <v>0</v>
      </c>
      <c r="F20" s="5">
        <v>0</v>
      </c>
      <c r="G20" s="23"/>
      <c r="H20" s="23"/>
      <c r="BB20">
        <v>18</v>
      </c>
      <c r="BC20">
        <v>5.79003509476873E-2</v>
      </c>
      <c r="BD20">
        <v>7.649634615837532E-2</v>
      </c>
    </row>
    <row r="21" spans="2:56" x14ac:dyDescent="0.25">
      <c r="B21" s="18">
        <v>40993</v>
      </c>
      <c r="C21" s="5">
        <v>249.75</v>
      </c>
      <c r="D21" s="5">
        <v>249.75</v>
      </c>
      <c r="E21" s="5">
        <v>0</v>
      </c>
      <c r="F21" s="5">
        <v>0</v>
      </c>
      <c r="G21" s="23"/>
      <c r="H21" s="23"/>
      <c r="BB21">
        <v>19</v>
      </c>
      <c r="BC21">
        <v>2.4354351747272957E-3</v>
      </c>
      <c r="BD21">
        <v>5.0860353977525877E-2</v>
      </c>
    </row>
    <row r="22" spans="2:56" x14ac:dyDescent="0.25">
      <c r="B22" s="18">
        <v>41000</v>
      </c>
      <c r="C22" s="5">
        <v>183.7</v>
      </c>
      <c r="D22" s="5">
        <v>183.7</v>
      </c>
      <c r="E22" s="5">
        <v>0</v>
      </c>
      <c r="F22" s="5">
        <v>0</v>
      </c>
      <c r="G22" s="23"/>
      <c r="H22" s="23"/>
      <c r="BB22">
        <v>20</v>
      </c>
      <c r="BC22">
        <v>8.5729951552940664E-2</v>
      </c>
      <c r="BD22">
        <v>7.0270903025955914E-2</v>
      </c>
    </row>
    <row r="23" spans="2:56" x14ac:dyDescent="0.25">
      <c r="B23" s="18">
        <v>41007</v>
      </c>
      <c r="C23" s="5">
        <v>154.55000000000001</v>
      </c>
      <c r="D23" s="5">
        <v>154.55000000000001</v>
      </c>
      <c r="E23" s="5">
        <v>0</v>
      </c>
      <c r="F23" s="5">
        <v>0</v>
      </c>
      <c r="G23" s="23"/>
      <c r="H23" s="23"/>
      <c r="BB23">
        <v>21</v>
      </c>
      <c r="BC23">
        <v>-8.735297848616351E-2</v>
      </c>
      <c r="BD23">
        <v>-6.6665781814296485E-2</v>
      </c>
    </row>
    <row r="24" spans="2:56" x14ac:dyDescent="0.25">
      <c r="B24" s="18">
        <v>41014</v>
      </c>
      <c r="C24" s="5">
        <v>188.7</v>
      </c>
      <c r="D24" s="5">
        <v>188.7</v>
      </c>
      <c r="E24" s="5">
        <v>0</v>
      </c>
      <c r="F24" s="5">
        <v>0</v>
      </c>
      <c r="G24" s="23"/>
      <c r="H24" s="23"/>
      <c r="BB24">
        <v>22</v>
      </c>
      <c r="BC24">
        <v>2.3602160213540536E-2</v>
      </c>
      <c r="BD24">
        <v>-9.9573675112693827E-3</v>
      </c>
    </row>
    <row r="25" spans="2:56" x14ac:dyDescent="0.25">
      <c r="B25" s="18">
        <v>41021</v>
      </c>
      <c r="C25" s="5">
        <v>176.96</v>
      </c>
      <c r="D25" s="5">
        <v>176.96</v>
      </c>
      <c r="E25" s="5">
        <v>0</v>
      </c>
      <c r="F25" s="5">
        <v>0</v>
      </c>
      <c r="G25" s="23"/>
      <c r="H25" s="23"/>
      <c r="BB25">
        <v>23</v>
      </c>
      <c r="BC25">
        <v>4.1058543852758748E-2</v>
      </c>
      <c r="BD25">
        <v>3.085738885150438E-2</v>
      </c>
    </row>
    <row r="26" spans="2:56" x14ac:dyDescent="0.25">
      <c r="B26" s="18">
        <v>41028</v>
      </c>
      <c r="C26" s="5">
        <v>222.3</v>
      </c>
      <c r="D26" s="5">
        <v>222.3</v>
      </c>
      <c r="E26" s="5">
        <v>0</v>
      </c>
      <c r="F26" s="5">
        <v>0</v>
      </c>
      <c r="G26" s="23"/>
      <c r="H26" s="23"/>
      <c r="BB26">
        <v>24</v>
      </c>
      <c r="BC26">
        <v>5.7312311570028585E-2</v>
      </c>
      <c r="BD26">
        <v>6.259752305576835E-3</v>
      </c>
    </row>
    <row r="27" spans="2:56" x14ac:dyDescent="0.25">
      <c r="B27" s="18">
        <v>41035</v>
      </c>
      <c r="C27" s="5">
        <v>97.3</v>
      </c>
      <c r="D27" s="5">
        <v>97.3</v>
      </c>
      <c r="E27" s="5">
        <v>0</v>
      </c>
      <c r="F27" s="5">
        <v>0</v>
      </c>
      <c r="G27" s="23"/>
      <c r="H27" s="23"/>
      <c r="BB27">
        <v>25</v>
      </c>
      <c r="BC27">
        <v>-1.9648162235996039E-2</v>
      </c>
      <c r="BD27">
        <v>-4.5303664597673148E-2</v>
      </c>
    </row>
    <row r="28" spans="2:56" x14ac:dyDescent="0.25">
      <c r="B28" s="18">
        <v>41042</v>
      </c>
      <c r="C28" s="5">
        <v>105.49</v>
      </c>
      <c r="D28" s="5">
        <v>105.49</v>
      </c>
      <c r="E28" s="5">
        <v>0</v>
      </c>
      <c r="F28" s="5">
        <v>0</v>
      </c>
      <c r="G28" s="23"/>
      <c r="H28" s="23"/>
      <c r="BB28">
        <v>26</v>
      </c>
      <c r="BC28">
        <v>7.0295272321629458E-3</v>
      </c>
      <c r="BD28">
        <v>4.8453341326086261E-3</v>
      </c>
    </row>
    <row r="29" spans="2:56" x14ac:dyDescent="0.25">
      <c r="B29" s="18">
        <v>41049</v>
      </c>
      <c r="C29" s="5">
        <v>120.33</v>
      </c>
      <c r="D29" s="5">
        <v>120.33</v>
      </c>
      <c r="E29" s="5">
        <v>0</v>
      </c>
      <c r="F29" s="5">
        <v>0</v>
      </c>
      <c r="G29" s="23"/>
      <c r="H29" s="23"/>
      <c r="BB29">
        <v>27</v>
      </c>
      <c r="BC29">
        <v>9.1000098151588632E-2</v>
      </c>
      <c r="BD29">
        <v>9.9509611817569274E-2</v>
      </c>
    </row>
    <row r="30" spans="2:56" x14ac:dyDescent="0.25">
      <c r="B30" s="18">
        <v>41056</v>
      </c>
      <c r="C30" s="5">
        <v>234.23</v>
      </c>
      <c r="D30" s="5">
        <v>234.23</v>
      </c>
      <c r="E30" s="5">
        <v>0</v>
      </c>
      <c r="F30" s="5">
        <v>0</v>
      </c>
      <c r="G30" s="23"/>
      <c r="H30" s="23"/>
      <c r="BB30">
        <v>28</v>
      </c>
      <c r="BC30">
        <v>3.7893195824895157E-2</v>
      </c>
      <c r="BD30">
        <v>4.2456236666330027E-2</v>
      </c>
    </row>
    <row r="31" spans="2:56" ht="18.75" x14ac:dyDescent="0.3">
      <c r="B31" s="18">
        <v>41063</v>
      </c>
      <c r="C31" s="5">
        <v>82.56</v>
      </c>
      <c r="D31" s="5">
        <v>82.56</v>
      </c>
      <c r="E31" s="5">
        <v>0</v>
      </c>
      <c r="F31" s="5">
        <v>0</v>
      </c>
      <c r="G31" s="23"/>
      <c r="H31" s="23"/>
      <c r="J31" s="12" t="s">
        <v>200</v>
      </c>
      <c r="BB31">
        <v>29</v>
      </c>
      <c r="BC31">
        <v>4.5370541435171254E-2</v>
      </c>
      <c r="BD31">
        <v>3.2625815061603794E-2</v>
      </c>
    </row>
    <row r="32" spans="2:56" x14ac:dyDescent="0.25">
      <c r="B32" s="18">
        <v>41070</v>
      </c>
      <c r="C32" s="5">
        <v>73.62</v>
      </c>
      <c r="D32" s="5">
        <v>73.62</v>
      </c>
      <c r="E32" s="5">
        <v>0</v>
      </c>
      <c r="F32" s="5">
        <v>0</v>
      </c>
      <c r="G32" s="23"/>
      <c r="H32" s="23"/>
      <c r="BB32">
        <v>30</v>
      </c>
      <c r="BC32">
        <v>9.2395459204522631E-3</v>
      </c>
      <c r="BD32">
        <v>3.9468670264966192E-2</v>
      </c>
    </row>
    <row r="33" spans="2:56" x14ac:dyDescent="0.25">
      <c r="B33" s="18">
        <v>41077</v>
      </c>
      <c r="C33" s="5">
        <v>70.239999999999995</v>
      </c>
      <c r="D33" s="5">
        <v>70.239999999999995</v>
      </c>
      <c r="E33" s="5">
        <v>0</v>
      </c>
      <c r="F33" s="5">
        <v>0</v>
      </c>
      <c r="G33" s="23"/>
      <c r="H33" s="23"/>
      <c r="BB33">
        <v>31</v>
      </c>
      <c r="BC33">
        <v>-1.7353019958869922E-2</v>
      </c>
      <c r="BD33">
        <v>-4.4394044864456875E-2</v>
      </c>
    </row>
    <row r="34" spans="2:56" x14ac:dyDescent="0.25">
      <c r="B34" s="18">
        <v>41084</v>
      </c>
      <c r="C34" s="5">
        <v>63.41</v>
      </c>
      <c r="D34" s="5">
        <v>63.41</v>
      </c>
      <c r="E34" s="5">
        <v>0</v>
      </c>
      <c r="F34" s="5">
        <v>0</v>
      </c>
      <c r="G34" s="23"/>
      <c r="H34" s="23"/>
      <c r="BB34">
        <v>32</v>
      </c>
      <c r="BC34">
        <v>7.8854030934553E-3</v>
      </c>
      <c r="BD34">
        <v>-1.0993270545527661E-2</v>
      </c>
    </row>
    <row r="35" spans="2:56" x14ac:dyDescent="0.25">
      <c r="B35" s="18">
        <v>41091</v>
      </c>
      <c r="C35" s="5">
        <v>189.48</v>
      </c>
      <c r="D35" s="5">
        <v>189.48</v>
      </c>
      <c r="E35" s="5">
        <v>0</v>
      </c>
      <c r="F35" s="5">
        <v>0</v>
      </c>
      <c r="G35" s="23"/>
      <c r="H35" s="23"/>
      <c r="BB35">
        <v>33</v>
      </c>
      <c r="BC35">
        <v>4.8943825666914707E-2</v>
      </c>
      <c r="BD35">
        <v>-3.4674627373361543E-2</v>
      </c>
    </row>
    <row r="36" spans="2:56" x14ac:dyDescent="0.25">
      <c r="B36" s="18">
        <v>41098</v>
      </c>
      <c r="C36" s="5">
        <v>49.48</v>
      </c>
      <c r="D36" s="5">
        <v>49.48</v>
      </c>
      <c r="E36" s="5">
        <v>0</v>
      </c>
      <c r="F36" s="5">
        <v>0</v>
      </c>
      <c r="G36" s="23"/>
      <c r="H36" s="23"/>
      <c r="BB36">
        <v>34</v>
      </c>
      <c r="BC36">
        <v>-2.3394867422717951E-2</v>
      </c>
      <c r="BD36">
        <v>-4.3949772941482342E-2</v>
      </c>
    </row>
    <row r="37" spans="2:56" x14ac:dyDescent="0.25">
      <c r="B37" s="18">
        <v>41105</v>
      </c>
      <c r="C37" s="5">
        <v>57.71</v>
      </c>
      <c r="D37" s="5">
        <v>57.71</v>
      </c>
      <c r="E37" s="5">
        <v>0</v>
      </c>
      <c r="F37" s="5">
        <v>0</v>
      </c>
      <c r="G37" s="23"/>
      <c r="H37" s="23"/>
      <c r="BB37">
        <v>35</v>
      </c>
      <c r="BC37">
        <v>7.69348682973863E-2</v>
      </c>
      <c r="BD37">
        <v>5.4109984997732785E-2</v>
      </c>
    </row>
    <row r="38" spans="2:56" x14ac:dyDescent="0.25">
      <c r="B38" s="18">
        <v>41112</v>
      </c>
      <c r="C38" s="5">
        <v>51.83</v>
      </c>
      <c r="D38" s="5">
        <v>51.83</v>
      </c>
      <c r="E38" s="5">
        <v>0</v>
      </c>
      <c r="F38" s="5">
        <v>0</v>
      </c>
      <c r="G38" s="23"/>
      <c r="H38" s="23"/>
      <c r="BB38">
        <v>36</v>
      </c>
      <c r="BC38">
        <v>-5.4113621726710553E-2</v>
      </c>
      <c r="BD38">
        <v>-4.16739469632132E-2</v>
      </c>
    </row>
    <row r="39" spans="2:56" x14ac:dyDescent="0.25">
      <c r="B39" s="18">
        <v>41119</v>
      </c>
      <c r="C39" s="5">
        <v>140.87</v>
      </c>
      <c r="D39" s="5">
        <v>140.87</v>
      </c>
      <c r="E39" s="5">
        <v>0</v>
      </c>
      <c r="F39" s="5">
        <v>0</v>
      </c>
      <c r="G39" s="23"/>
      <c r="H39" s="23"/>
      <c r="BB39">
        <v>37</v>
      </c>
      <c r="BC39">
        <v>4.3703971712219875E-2</v>
      </c>
      <c r="BD39">
        <v>2.5245070020310529E-2</v>
      </c>
    </row>
    <row r="40" spans="2:56" x14ac:dyDescent="0.25">
      <c r="B40" s="18">
        <v>41126</v>
      </c>
      <c r="C40" s="5">
        <v>74.28</v>
      </c>
      <c r="D40" s="5">
        <v>74.28</v>
      </c>
      <c r="E40" s="5">
        <v>0</v>
      </c>
      <c r="F40" s="5">
        <v>0</v>
      </c>
      <c r="G40" s="23"/>
      <c r="H40" s="23"/>
      <c r="BB40">
        <v>38</v>
      </c>
      <c r="BC40">
        <v>3.1660513609907681E-2</v>
      </c>
      <c r="BD40">
        <v>6.0158285932900415E-2</v>
      </c>
    </row>
    <row r="41" spans="2:56" x14ac:dyDescent="0.25">
      <c r="B41" s="18">
        <v>41133</v>
      </c>
      <c r="C41" s="5">
        <v>89.61</v>
      </c>
      <c r="D41" s="5">
        <v>89.61</v>
      </c>
      <c r="E41" s="5">
        <v>0</v>
      </c>
      <c r="F41" s="5">
        <v>0</v>
      </c>
      <c r="G41" s="23"/>
      <c r="H41" s="23"/>
      <c r="BB41">
        <v>39</v>
      </c>
      <c r="BC41">
        <v>-7.1024452149617473E-2</v>
      </c>
      <c r="BD41">
        <v>-5.7168238998693201E-2</v>
      </c>
    </row>
    <row r="42" spans="2:56" x14ac:dyDescent="0.25">
      <c r="B42" s="18">
        <v>41140</v>
      </c>
      <c r="C42" s="5">
        <v>37.880000000000003</v>
      </c>
      <c r="D42" s="5">
        <v>37.880000000000003</v>
      </c>
      <c r="E42" s="5">
        <v>0</v>
      </c>
      <c r="F42" s="5">
        <v>0</v>
      </c>
      <c r="G42" s="23"/>
      <c r="H42" s="23"/>
      <c r="BB42">
        <v>40</v>
      </c>
      <c r="BC42">
        <v>-3.7713030055889059E-2</v>
      </c>
      <c r="BD42">
        <v>-2.0104782975534342E-2</v>
      </c>
    </row>
    <row r="43" spans="2:56" x14ac:dyDescent="0.25">
      <c r="B43" s="18">
        <v>41147</v>
      </c>
      <c r="C43" s="5">
        <v>156.52000000000001</v>
      </c>
      <c r="D43" s="5">
        <v>156.52000000000001</v>
      </c>
      <c r="E43" s="5">
        <v>0</v>
      </c>
      <c r="F43" s="5">
        <v>0</v>
      </c>
      <c r="G43" s="23"/>
      <c r="H43" s="23"/>
      <c r="BB43">
        <v>41</v>
      </c>
      <c r="BC43">
        <v>7.2863579385879559E-3</v>
      </c>
      <c r="BD43">
        <v>-1.8969697165284662E-2</v>
      </c>
    </row>
    <row r="44" spans="2:56" x14ac:dyDescent="0.25">
      <c r="B44" s="18">
        <v>41154</v>
      </c>
      <c r="C44" s="5">
        <v>55.81</v>
      </c>
      <c r="D44" s="5">
        <v>55.81</v>
      </c>
      <c r="E44" s="5">
        <v>0</v>
      </c>
      <c r="F44" s="5">
        <v>0</v>
      </c>
      <c r="G44" s="23"/>
      <c r="H44" s="23"/>
      <c r="BB44">
        <v>42</v>
      </c>
      <c r="BC44">
        <v>2.8539534597944526E-2</v>
      </c>
      <c r="BD44">
        <v>1.3518977562825663E-2</v>
      </c>
    </row>
    <row r="45" spans="2:56" x14ac:dyDescent="0.25">
      <c r="B45" s="18">
        <v>41161</v>
      </c>
      <c r="C45" s="5">
        <v>70.650000000000006</v>
      </c>
      <c r="D45" s="5">
        <v>70.650000000000006</v>
      </c>
      <c r="E45" s="5">
        <v>0</v>
      </c>
      <c r="F45" s="5">
        <v>0</v>
      </c>
      <c r="G45" s="23"/>
      <c r="H45" s="23"/>
      <c r="BB45">
        <v>43</v>
      </c>
      <c r="BC45">
        <v>2.1067776088428875E-2</v>
      </c>
      <c r="BD45">
        <v>7.9382158330789845E-3</v>
      </c>
    </row>
    <row r="46" spans="2:56" x14ac:dyDescent="0.25">
      <c r="B46" s="18">
        <v>41168</v>
      </c>
      <c r="C46" s="5">
        <v>138.28</v>
      </c>
      <c r="D46" s="5">
        <v>138.28</v>
      </c>
      <c r="E46" s="5">
        <v>0</v>
      </c>
      <c r="F46" s="5">
        <v>0</v>
      </c>
      <c r="G46" s="23"/>
      <c r="H46" s="23"/>
      <c r="BB46">
        <v>44</v>
      </c>
      <c r="BC46">
        <v>3.7666044981626144E-2</v>
      </c>
      <c r="BD46">
        <v>5.5952515792434314E-2</v>
      </c>
    </row>
    <row r="47" spans="2:56" x14ac:dyDescent="0.25">
      <c r="B47" s="18">
        <v>41175</v>
      </c>
      <c r="C47" s="5">
        <v>122.63</v>
      </c>
      <c r="D47" s="5">
        <v>122.63</v>
      </c>
      <c r="E47" s="5">
        <v>0</v>
      </c>
      <c r="F47" s="5">
        <v>0</v>
      </c>
      <c r="G47" s="23"/>
      <c r="H47" s="23"/>
      <c r="BB47">
        <v>45</v>
      </c>
      <c r="BC47">
        <v>3.6338625282375616E-3</v>
      </c>
      <c r="BD47">
        <v>2.5581546191987891E-2</v>
      </c>
    </row>
    <row r="48" spans="2:56" x14ac:dyDescent="0.25">
      <c r="B48" s="18">
        <v>41182</v>
      </c>
      <c r="C48" s="5">
        <v>179.64</v>
      </c>
      <c r="D48" s="5">
        <v>179.64</v>
      </c>
      <c r="E48" s="5">
        <v>0</v>
      </c>
      <c r="F48" s="5">
        <v>0</v>
      </c>
      <c r="G48" s="23"/>
      <c r="H48" s="23"/>
      <c r="BB48">
        <v>46</v>
      </c>
      <c r="BC48">
        <v>7.6417797789222796E-3</v>
      </c>
      <c r="BD48">
        <v>-6.9481393849504074E-3</v>
      </c>
    </row>
    <row r="49" spans="2:56" x14ac:dyDescent="0.25">
      <c r="B49" s="18">
        <v>41189</v>
      </c>
      <c r="C49" s="5">
        <v>134.51</v>
      </c>
      <c r="D49" s="5">
        <v>134.51</v>
      </c>
      <c r="E49" s="5">
        <v>0</v>
      </c>
      <c r="F49" s="5">
        <v>0</v>
      </c>
      <c r="G49" s="23"/>
      <c r="H49" s="23"/>
      <c r="BB49">
        <v>47</v>
      </c>
      <c r="BC49">
        <v>-5.1455431889899435E-2</v>
      </c>
      <c r="BD49">
        <v>-2.7450789422503778E-2</v>
      </c>
    </row>
    <row r="50" spans="2:56" x14ac:dyDescent="0.25">
      <c r="B50" s="18">
        <v>41196</v>
      </c>
      <c r="C50" s="5">
        <v>141.63</v>
      </c>
      <c r="D50" s="5">
        <v>141.63</v>
      </c>
      <c r="E50" s="5">
        <v>0</v>
      </c>
      <c r="F50" s="5">
        <v>0</v>
      </c>
      <c r="G50" s="23"/>
      <c r="H50" s="23"/>
      <c r="BB50">
        <v>48</v>
      </c>
      <c r="BC50">
        <v>-5.7456662719773234E-3</v>
      </c>
      <c r="BD50">
        <v>-4.2270606550489115E-2</v>
      </c>
    </row>
    <row r="51" spans="2:56" x14ac:dyDescent="0.25">
      <c r="B51" s="18">
        <v>41203</v>
      </c>
      <c r="C51" s="5">
        <v>155.55000000000001</v>
      </c>
      <c r="D51" s="5">
        <v>155.55000000000001</v>
      </c>
      <c r="E51" s="5">
        <v>0</v>
      </c>
      <c r="F51" s="5">
        <v>0</v>
      </c>
      <c r="G51" s="23"/>
      <c r="H51" s="23"/>
      <c r="BB51">
        <v>49</v>
      </c>
      <c r="BC51">
        <v>-2.5950728589218104E-2</v>
      </c>
      <c r="BD51">
        <v>-4.2471779993902566E-2</v>
      </c>
    </row>
    <row r="52" spans="2:56" x14ac:dyDescent="0.25">
      <c r="B52" s="18">
        <v>41210</v>
      </c>
      <c r="C52" s="5">
        <v>166.08</v>
      </c>
      <c r="D52" s="5">
        <v>166.08</v>
      </c>
      <c r="E52" s="5">
        <v>0</v>
      </c>
      <c r="F52" s="5">
        <v>0</v>
      </c>
      <c r="G52" s="23"/>
      <c r="H52" s="23"/>
      <c r="BB52">
        <v>50</v>
      </c>
      <c r="BC52">
        <v>-6.093093412562068E-2</v>
      </c>
      <c r="BD52">
        <v>-0.10962230596134966</v>
      </c>
    </row>
    <row r="53" spans="2:56" x14ac:dyDescent="0.25">
      <c r="B53" s="18">
        <v>41217</v>
      </c>
      <c r="C53" s="5">
        <v>160.13</v>
      </c>
      <c r="D53" s="5">
        <v>160.13</v>
      </c>
      <c r="E53" s="5">
        <v>0</v>
      </c>
      <c r="F53" s="5">
        <v>0</v>
      </c>
      <c r="G53" s="23"/>
      <c r="H53" s="23"/>
      <c r="BB53">
        <v>51</v>
      </c>
      <c r="BC53">
        <v>4.4947332176611482E-2</v>
      </c>
      <c r="BD53">
        <v>2.5509359203976727E-2</v>
      </c>
    </row>
    <row r="54" spans="2:56" x14ac:dyDescent="0.25">
      <c r="B54" s="18">
        <v>41224</v>
      </c>
      <c r="C54" s="5">
        <v>321.22000000000003</v>
      </c>
      <c r="D54" s="5">
        <v>321.22000000000003</v>
      </c>
      <c r="E54" s="5">
        <v>0</v>
      </c>
      <c r="F54" s="5">
        <v>0</v>
      </c>
      <c r="G54" s="23"/>
      <c r="H54" s="23"/>
      <c r="BB54">
        <v>52</v>
      </c>
      <c r="BC54">
        <v>-2.8683872846568478E-2</v>
      </c>
      <c r="BD54">
        <v>-4.1670391501130909E-2</v>
      </c>
    </row>
    <row r="55" spans="2:56" x14ac:dyDescent="0.25">
      <c r="B55" s="18">
        <v>41231</v>
      </c>
      <c r="C55" s="5">
        <v>199.4</v>
      </c>
      <c r="D55" s="5">
        <v>199.4</v>
      </c>
      <c r="E55" s="5">
        <v>0</v>
      </c>
      <c r="F55" s="5">
        <v>0</v>
      </c>
      <c r="G55" s="23"/>
      <c r="H55" s="23"/>
      <c r="BB55">
        <v>53</v>
      </c>
      <c r="BC55">
        <v>-0.17887247587549948</v>
      </c>
      <c r="BD55">
        <v>-0.18632317033879239</v>
      </c>
    </row>
    <row r="56" spans="2:56" x14ac:dyDescent="0.25">
      <c r="B56" s="18">
        <v>41238</v>
      </c>
      <c r="C56" s="5">
        <v>229.54</v>
      </c>
      <c r="D56" s="5">
        <v>229.54</v>
      </c>
      <c r="E56" s="5">
        <v>0</v>
      </c>
      <c r="F56" s="5">
        <v>0</v>
      </c>
      <c r="G56" s="23"/>
      <c r="H56" s="23"/>
      <c r="BB56">
        <v>54</v>
      </c>
      <c r="BC56">
        <v>-1.8564446184033183E-2</v>
      </c>
      <c r="BD56">
        <v>6.1841911875479341E-3</v>
      </c>
    </row>
    <row r="57" spans="2:56" x14ac:dyDescent="0.25">
      <c r="B57" s="18">
        <v>41245</v>
      </c>
      <c r="C57" s="5">
        <v>224.82</v>
      </c>
      <c r="D57" s="5">
        <v>224.82</v>
      </c>
      <c r="E57" s="5">
        <v>0</v>
      </c>
      <c r="F57" s="5">
        <v>0</v>
      </c>
      <c r="G57" s="23"/>
      <c r="H57" s="23"/>
      <c r="BB57">
        <v>55</v>
      </c>
      <c r="BC57">
        <v>-7.0841505923199072E-2</v>
      </c>
      <c r="BD57">
        <v>-4.4972601470247217E-2</v>
      </c>
    </row>
    <row r="58" spans="2:56" x14ac:dyDescent="0.25">
      <c r="B58" s="18">
        <v>41252</v>
      </c>
      <c r="C58" s="5">
        <v>187.75</v>
      </c>
      <c r="D58" s="5">
        <v>187.75</v>
      </c>
      <c r="E58" s="5">
        <v>0</v>
      </c>
      <c r="F58" s="5">
        <v>0</v>
      </c>
      <c r="G58" s="23"/>
      <c r="H58" s="23"/>
      <c r="BB58">
        <v>56</v>
      </c>
      <c r="BC58">
        <v>-1.9266854706162656E-2</v>
      </c>
      <c r="BD58">
        <v>8.044443029275013E-3</v>
      </c>
    </row>
    <row r="59" spans="2:56" x14ac:dyDescent="0.25">
      <c r="B59" s="18">
        <v>41259</v>
      </c>
      <c r="C59" s="5">
        <v>225.06</v>
      </c>
      <c r="D59" s="5">
        <v>225.06</v>
      </c>
      <c r="E59" s="5">
        <v>0</v>
      </c>
      <c r="F59" s="5">
        <v>0</v>
      </c>
      <c r="G59" s="23"/>
      <c r="H59" s="23"/>
      <c r="BB59">
        <v>57</v>
      </c>
      <c r="BC59">
        <v>-4.0313020751916014E-2</v>
      </c>
      <c r="BD59">
        <v>1.3508822147121817E-2</v>
      </c>
    </row>
    <row r="60" spans="2:56" x14ac:dyDescent="0.25">
      <c r="B60" s="18">
        <v>41266</v>
      </c>
      <c r="C60" s="5">
        <v>230.97</v>
      </c>
      <c r="D60" s="5">
        <v>230.97</v>
      </c>
      <c r="E60" s="5">
        <v>0</v>
      </c>
      <c r="F60" s="5">
        <v>0</v>
      </c>
      <c r="G60" s="23"/>
      <c r="H60" s="23"/>
      <c r="BB60">
        <v>58</v>
      </c>
      <c r="BC60">
        <v>-7.3574769104328877E-2</v>
      </c>
      <c r="BD60">
        <v>1.4823356648245305E-3</v>
      </c>
    </row>
    <row r="61" spans="2:56" x14ac:dyDescent="0.25">
      <c r="B61" s="18">
        <v>41273</v>
      </c>
      <c r="C61" s="5">
        <v>248.87</v>
      </c>
      <c r="D61" s="5">
        <v>227.54574162679424</v>
      </c>
      <c r="E61" s="5">
        <v>21.324258373205765</v>
      </c>
      <c r="F61" s="5">
        <v>0.32423486558756104</v>
      </c>
      <c r="G61" s="23">
        <f>ABS(E61/C61)</f>
        <v>8.5684326649277789E-2</v>
      </c>
      <c r="H61" s="23">
        <f>E61*E61</f>
        <v>454.72399516723618</v>
      </c>
      <c r="BB61">
        <v>59</v>
      </c>
      <c r="BC61">
        <v>-3.26360781344242E-2</v>
      </c>
      <c r="BD61">
        <v>1.8754611536736392E-2</v>
      </c>
    </row>
    <row r="62" spans="2:56" x14ac:dyDescent="0.25">
      <c r="B62" s="18">
        <v>41280</v>
      </c>
      <c r="C62" s="5">
        <v>285.06</v>
      </c>
      <c r="D62" s="5">
        <v>191.1573202931576</v>
      </c>
      <c r="E62" s="5">
        <v>93.902679706842406</v>
      </c>
      <c r="F62" s="5">
        <v>1.4277881181235512</v>
      </c>
      <c r="G62" s="23">
        <f t="shared" ref="G62:G125" si="0">ABS(E62/C62)</f>
        <v>0.32941373643037397</v>
      </c>
      <c r="H62" s="23">
        <f t="shared" ref="H62:H125" si="1">E62*E62</f>
        <v>8817.7132561258331</v>
      </c>
      <c r="BB62">
        <v>60</v>
      </c>
      <c r="BC62">
        <v>-1.484466266424507E-2</v>
      </c>
      <c r="BD62">
        <v>-6.0321020140614743E-3</v>
      </c>
    </row>
    <row r="63" spans="2:56" x14ac:dyDescent="0.25">
      <c r="B63" s="18">
        <v>41287</v>
      </c>
      <c r="C63" s="5">
        <v>285.79000000000002</v>
      </c>
      <c r="D63" s="5">
        <v>263.87880392561851</v>
      </c>
      <c r="E63" s="5">
        <v>21.911196074381508</v>
      </c>
      <c r="F63" s="5">
        <v>0.33315924004027869</v>
      </c>
      <c r="G63" s="23">
        <f t="shared" si="0"/>
        <v>7.6668869010047602E-2</v>
      </c>
      <c r="H63" s="23">
        <f t="shared" si="1"/>
        <v>480.10051340999161</v>
      </c>
      <c r="BB63">
        <v>61</v>
      </c>
      <c r="BC63">
        <v>1.1229551316128048E-2</v>
      </c>
      <c r="BD63">
        <v>3.2544858608393831E-2</v>
      </c>
    </row>
    <row r="64" spans="2:56" x14ac:dyDescent="0.25">
      <c r="B64" s="18">
        <v>41294</v>
      </c>
      <c r="C64" s="5">
        <v>230.51</v>
      </c>
      <c r="D64" s="5">
        <v>258.1737484755302</v>
      </c>
      <c r="E64" s="5">
        <v>-27.663748475530213</v>
      </c>
      <c r="F64" s="5">
        <v>-0.42062666900913209</v>
      </c>
      <c r="G64" s="23">
        <f t="shared" si="0"/>
        <v>0.1200110558133279</v>
      </c>
      <c r="H64" s="23">
        <f t="shared" si="1"/>
        <v>765.28297971740017</v>
      </c>
      <c r="BB64">
        <v>62</v>
      </c>
      <c r="BC64">
        <v>-3.7340456319759331E-2</v>
      </c>
      <c r="BD64">
        <v>-2.1981445446563105E-2</v>
      </c>
    </row>
    <row r="65" spans="2:56" x14ac:dyDescent="0.25">
      <c r="B65" s="18">
        <v>41301</v>
      </c>
      <c r="C65" s="5">
        <v>221.38</v>
      </c>
      <c r="D65" s="5">
        <v>253.11522032829163</v>
      </c>
      <c r="E65" s="5">
        <v>-31.735220328291632</v>
      </c>
      <c r="F65" s="5">
        <v>-0.48253330631485791</v>
      </c>
      <c r="G65" s="23">
        <f t="shared" si="0"/>
        <v>0.14335179477952675</v>
      </c>
      <c r="H65" s="23">
        <f t="shared" si="1"/>
        <v>1007.1242092852144</v>
      </c>
      <c r="BB65">
        <v>63</v>
      </c>
      <c r="BC65">
        <v>5.4999850348573008E-3</v>
      </c>
      <c r="BD65">
        <v>2.7051405243218016E-2</v>
      </c>
    </row>
    <row r="66" spans="2:56" x14ac:dyDescent="0.25">
      <c r="B66" s="18">
        <v>41308</v>
      </c>
      <c r="C66" s="5">
        <v>170.84</v>
      </c>
      <c r="D66" s="5">
        <v>247.04676026493323</v>
      </c>
      <c r="E66" s="5">
        <v>-76.206760264933223</v>
      </c>
      <c r="F66" s="5">
        <v>-1.158722063807442</v>
      </c>
      <c r="G66" s="23">
        <f t="shared" si="0"/>
        <v>0.44607094512370182</v>
      </c>
      <c r="H66" s="23">
        <f t="shared" si="1"/>
        <v>5807.4703100770048</v>
      </c>
      <c r="BB66">
        <v>64</v>
      </c>
      <c r="BC66">
        <v>-8.5817168483496627E-3</v>
      </c>
      <c r="BD66">
        <v>-1.1617144424535231E-2</v>
      </c>
    </row>
    <row r="67" spans="2:56" x14ac:dyDescent="0.25">
      <c r="B67" s="18">
        <v>41315</v>
      </c>
      <c r="C67" s="5">
        <v>261.16000000000003</v>
      </c>
      <c r="D67" s="5">
        <v>218.48824962612895</v>
      </c>
      <c r="E67" s="5">
        <v>42.671750373871077</v>
      </c>
      <c r="F67" s="5">
        <v>0.64882299795442178</v>
      </c>
      <c r="G67" s="23">
        <f t="shared" si="0"/>
        <v>0.16339313207945733</v>
      </c>
      <c r="H67" s="23">
        <f t="shared" si="1"/>
        <v>1820.8782799699663</v>
      </c>
      <c r="BB67">
        <v>65</v>
      </c>
      <c r="BC67">
        <v>5.1867709749077229E-2</v>
      </c>
      <c r="BD67">
        <v>4.5140742180122664E-2</v>
      </c>
    </row>
    <row r="68" spans="2:56" x14ac:dyDescent="0.25">
      <c r="B68" s="18">
        <v>41322</v>
      </c>
      <c r="C68" s="5">
        <v>192.84</v>
      </c>
      <c r="D68" s="5">
        <v>205.55413731912586</v>
      </c>
      <c r="E68" s="5">
        <v>-12.714137319125854</v>
      </c>
      <c r="F68" s="5">
        <v>-0.19331816997248435</v>
      </c>
      <c r="G68" s="23">
        <f t="shared" si="0"/>
        <v>6.5931017004386291E-2</v>
      </c>
      <c r="H68" s="23">
        <f t="shared" si="1"/>
        <v>161.64928776958874</v>
      </c>
      <c r="BB68">
        <v>66</v>
      </c>
      <c r="BC68">
        <v>-3.255845835218181E-2</v>
      </c>
      <c r="BD68">
        <v>-1.5755389150882294E-2</v>
      </c>
    </row>
    <row r="69" spans="2:56" x14ac:dyDescent="0.25">
      <c r="B69" s="18">
        <v>41329</v>
      </c>
      <c r="C69" s="5">
        <v>191.19</v>
      </c>
      <c r="D69" s="5">
        <v>222.10070739799346</v>
      </c>
      <c r="E69" s="5">
        <v>-30.910707397993463</v>
      </c>
      <c r="F69" s="5">
        <v>-0.4699966058842186</v>
      </c>
      <c r="G69" s="23">
        <f t="shared" si="0"/>
        <v>0.16167533551960594</v>
      </c>
      <c r="H69" s="23">
        <f t="shared" si="1"/>
        <v>955.47183184436778</v>
      </c>
      <c r="BB69">
        <v>67</v>
      </c>
      <c r="BC69">
        <v>-1.476709044101729E-2</v>
      </c>
      <c r="BD69">
        <v>-3.3566761375937164E-2</v>
      </c>
    </row>
    <row r="70" spans="2:56" x14ac:dyDescent="0.25">
      <c r="B70" s="18">
        <v>41336</v>
      </c>
      <c r="C70" s="5">
        <v>234.53</v>
      </c>
      <c r="D70" s="5">
        <v>211.08383784672242</v>
      </c>
      <c r="E70" s="5">
        <v>23.446162153277584</v>
      </c>
      <c r="F70" s="5">
        <v>0.35649836450416578</v>
      </c>
      <c r="G70" s="23">
        <f t="shared" si="0"/>
        <v>9.9970844468842301E-2</v>
      </c>
      <c r="H70" s="23">
        <f t="shared" si="1"/>
        <v>549.7225197177861</v>
      </c>
      <c r="BB70">
        <v>68</v>
      </c>
      <c r="BC70">
        <v>3.239854241252528E-2</v>
      </c>
      <c r="BD70">
        <v>7.8442910543534278E-2</v>
      </c>
    </row>
    <row r="71" spans="2:56" x14ac:dyDescent="0.25">
      <c r="B71" s="18">
        <v>41343</v>
      </c>
      <c r="C71" s="5">
        <v>152.93</v>
      </c>
      <c r="D71" s="5">
        <v>203.01157266763488</v>
      </c>
      <c r="E71" s="5">
        <v>-50.081572667634873</v>
      </c>
      <c r="F71" s="5">
        <v>-0.76148917810467831</v>
      </c>
      <c r="G71" s="23">
        <f t="shared" si="0"/>
        <v>0.32748036793065372</v>
      </c>
      <c r="H71" s="23">
        <f t="shared" si="1"/>
        <v>2508.1639208635925</v>
      </c>
      <c r="BB71">
        <v>69</v>
      </c>
      <c r="BC71">
        <v>2.1489436849053127E-2</v>
      </c>
      <c r="BD71">
        <v>-2.3163250225578087E-2</v>
      </c>
    </row>
    <row r="72" spans="2:56" x14ac:dyDescent="0.25">
      <c r="B72" s="18">
        <v>41350</v>
      </c>
      <c r="C72" s="5">
        <v>128.19</v>
      </c>
      <c r="D72" s="5">
        <v>770.65962239869202</v>
      </c>
      <c r="E72" s="5">
        <v>-642.46962239869208</v>
      </c>
      <c r="F72" s="5">
        <v>-9.768736057159991</v>
      </c>
      <c r="G72" s="23">
        <f t="shared" si="0"/>
        <v>5.0118544535353156</v>
      </c>
      <c r="H72" s="23">
        <f t="shared" si="1"/>
        <v>412767.21570511797</v>
      </c>
      <c r="BB72">
        <v>70</v>
      </c>
      <c r="BC72">
        <v>4.1035730549040139E-2</v>
      </c>
      <c r="BD72">
        <v>4.1149689837654074E-2</v>
      </c>
    </row>
    <row r="73" spans="2:56" x14ac:dyDescent="0.25">
      <c r="B73" s="18">
        <v>41357</v>
      </c>
      <c r="C73" s="5">
        <v>130.85</v>
      </c>
      <c r="D73" s="5">
        <v>17.684537338240176</v>
      </c>
      <c r="E73" s="5">
        <v>113.16546266175982</v>
      </c>
      <c r="F73" s="5">
        <v>1.7206782966667722</v>
      </c>
      <c r="G73" s="23">
        <f t="shared" si="0"/>
        <v>0.86484877846205443</v>
      </c>
      <c r="H73" s="23">
        <f t="shared" si="1"/>
        <v>12806.421939450156</v>
      </c>
      <c r="BB73">
        <v>71</v>
      </c>
      <c r="BC73">
        <v>8.9212718079250686E-3</v>
      </c>
      <c r="BD73">
        <v>1.2271868591101404E-2</v>
      </c>
    </row>
    <row r="74" spans="2:56" x14ac:dyDescent="0.25">
      <c r="B74" s="18">
        <v>41364</v>
      </c>
      <c r="C74" s="5">
        <v>107.49</v>
      </c>
      <c r="D74" s="5">
        <v>138.59226866222585</v>
      </c>
      <c r="E74" s="5">
        <v>-31.102268662225853</v>
      </c>
      <c r="F74" s="5">
        <v>-0.47290929056816594</v>
      </c>
      <c r="G74" s="23">
        <f t="shared" si="0"/>
        <v>0.28935034572728491</v>
      </c>
      <c r="H74" s="23">
        <f t="shared" si="1"/>
        <v>967.3511159372764</v>
      </c>
      <c r="BB74">
        <v>72</v>
      </c>
      <c r="BC74">
        <v>-2.3885058999843375E-2</v>
      </c>
      <c r="BD74">
        <v>-6.5572756303851438E-3</v>
      </c>
    </row>
    <row r="75" spans="2:56" x14ac:dyDescent="0.25">
      <c r="B75" s="18">
        <v>41371</v>
      </c>
      <c r="C75" s="5">
        <v>251.87</v>
      </c>
      <c r="D75" s="5">
        <v>124.05963015784124</v>
      </c>
      <c r="E75" s="5">
        <v>127.81036984215876</v>
      </c>
      <c r="F75" s="5">
        <v>1.9433537786495538</v>
      </c>
      <c r="G75" s="23">
        <f t="shared" si="0"/>
        <v>0.50744578489760095</v>
      </c>
      <c r="H75" s="23">
        <f t="shared" si="1"/>
        <v>16335.490639189406</v>
      </c>
      <c r="BB75">
        <v>73</v>
      </c>
      <c r="BC75">
        <v>-3.1349049062683455E-3</v>
      </c>
      <c r="BD75">
        <v>-8.8928475472403543E-3</v>
      </c>
    </row>
    <row r="76" spans="2:56" x14ac:dyDescent="0.25">
      <c r="B76" s="18">
        <v>41378</v>
      </c>
      <c r="C76" s="5">
        <v>138.16999999999999</v>
      </c>
      <c r="D76" s="5">
        <v>217.62754396281042</v>
      </c>
      <c r="E76" s="5">
        <v>-79.457543962810433</v>
      </c>
      <c r="F76" s="5">
        <v>-1.2081501563060697</v>
      </c>
      <c r="G76" s="23">
        <f t="shared" si="0"/>
        <v>0.57507088342484214</v>
      </c>
      <c r="H76" s="23">
        <f t="shared" si="1"/>
        <v>6313.5012926019526</v>
      </c>
      <c r="BB76">
        <v>74</v>
      </c>
      <c r="BC76">
        <v>-9.6087385060926161E-3</v>
      </c>
      <c r="BD76">
        <v>-4.7347577697498706E-2</v>
      </c>
    </row>
    <row r="77" spans="2:56" x14ac:dyDescent="0.25">
      <c r="B77" s="18">
        <v>41385</v>
      </c>
      <c r="C77" s="5">
        <v>153.06</v>
      </c>
      <c r="D77" s="5">
        <v>155.26264592751568</v>
      </c>
      <c r="E77" s="5">
        <v>-2.2026459275156753</v>
      </c>
      <c r="F77" s="5">
        <v>-3.3491181439744902E-2</v>
      </c>
      <c r="G77" s="23">
        <f t="shared" si="0"/>
        <v>1.4390735185650564E-2</v>
      </c>
      <c r="H77" s="23">
        <f t="shared" si="1"/>
        <v>4.8516490820013898</v>
      </c>
      <c r="BB77">
        <v>75</v>
      </c>
      <c r="BC77">
        <v>-2.4175324515908671E-2</v>
      </c>
      <c r="BD77">
        <v>-2.3148771513015766E-3</v>
      </c>
    </row>
    <row r="78" spans="2:56" x14ac:dyDescent="0.25">
      <c r="B78" s="18">
        <v>41392</v>
      </c>
      <c r="C78" s="5">
        <v>132.47999999999999</v>
      </c>
      <c r="D78" s="5">
        <v>209.72094849552312</v>
      </c>
      <c r="E78" s="5">
        <v>-77.240948495523128</v>
      </c>
      <c r="F78" s="5">
        <v>-1.174446872430043</v>
      </c>
      <c r="G78" s="23">
        <f t="shared" si="0"/>
        <v>0.58303856050364689</v>
      </c>
      <c r="H78" s="23">
        <f t="shared" si="1"/>
        <v>5966.1641244880566</v>
      </c>
      <c r="BB78">
        <v>76</v>
      </c>
      <c r="BC78">
        <v>-4.5638176744413859E-3</v>
      </c>
      <c r="BD78">
        <v>1.1420320385823989E-3</v>
      </c>
    </row>
    <row r="79" spans="2:56" x14ac:dyDescent="0.25">
      <c r="B79" s="18">
        <v>41399</v>
      </c>
      <c r="C79" s="5">
        <v>135.33000000000001</v>
      </c>
      <c r="D79" s="5">
        <v>62.149468762776209</v>
      </c>
      <c r="E79" s="5">
        <v>73.180531237223803</v>
      </c>
      <c r="F79" s="5">
        <v>1.1127083199827357</v>
      </c>
      <c r="G79" s="23">
        <f t="shared" si="0"/>
        <v>0.54075616077162336</v>
      </c>
      <c r="H79" s="23">
        <f t="shared" si="1"/>
        <v>5355.3901521622893</v>
      </c>
      <c r="BB79">
        <v>77</v>
      </c>
      <c r="BC79">
        <v>4.897195352048825E-3</v>
      </c>
      <c r="BD79">
        <v>1.9114896423036917E-2</v>
      </c>
    </row>
    <row r="80" spans="2:56" x14ac:dyDescent="0.25">
      <c r="B80" s="18">
        <v>41406</v>
      </c>
      <c r="C80" s="5">
        <v>170.08</v>
      </c>
      <c r="D80" s="5">
        <v>114.11622367527153</v>
      </c>
      <c r="E80" s="5">
        <v>55.963776324728485</v>
      </c>
      <c r="F80" s="5">
        <v>0.85092795148367895</v>
      </c>
      <c r="G80" s="23">
        <f t="shared" si="0"/>
        <v>0.3290438401030602</v>
      </c>
      <c r="H80" s="23">
        <f t="shared" si="1"/>
        <v>3131.9442605242407</v>
      </c>
      <c r="BB80">
        <v>78</v>
      </c>
      <c r="BC80">
        <v>7.1058869851659988E-3</v>
      </c>
      <c r="BD80">
        <v>3.1864808497472047E-3</v>
      </c>
    </row>
    <row r="81" spans="2:56" x14ac:dyDescent="0.25">
      <c r="B81" s="18">
        <v>41413</v>
      </c>
      <c r="C81" s="5">
        <v>103.1</v>
      </c>
      <c r="D81" s="5">
        <v>138.05055774234916</v>
      </c>
      <c r="E81" s="5">
        <v>-34.950557742349162</v>
      </c>
      <c r="F81" s="5">
        <v>-0.53142243887083684</v>
      </c>
      <c r="G81" s="23">
        <f t="shared" si="0"/>
        <v>0.33899668033316355</v>
      </c>
      <c r="H81" s="23">
        <f t="shared" si="1"/>
        <v>1221.5414865012829</v>
      </c>
      <c r="BB81">
        <v>79</v>
      </c>
      <c r="BC81">
        <v>-4.3586164464888701E-2</v>
      </c>
      <c r="BD81">
        <v>5.5572225568147155E-3</v>
      </c>
    </row>
    <row r="82" spans="2:56" x14ac:dyDescent="0.25">
      <c r="B82" s="18">
        <v>41420</v>
      </c>
      <c r="C82" s="5">
        <v>146.09</v>
      </c>
      <c r="D82" s="5">
        <v>223.93480422697672</v>
      </c>
      <c r="E82" s="5">
        <v>-77.84480422697672</v>
      </c>
      <c r="F82" s="5">
        <v>-1.1836284851499557</v>
      </c>
      <c r="G82" s="23">
        <f t="shared" si="0"/>
        <v>0.53285511826255538</v>
      </c>
      <c r="H82" s="23">
        <f t="shared" si="1"/>
        <v>6059.8135451363323</v>
      </c>
      <c r="BB82">
        <v>80</v>
      </c>
      <c r="BC82">
        <v>-8.5173012783871863E-2</v>
      </c>
      <c r="BD82">
        <v>-6.735173556524722E-2</v>
      </c>
    </row>
    <row r="83" spans="2:56" x14ac:dyDescent="0.25">
      <c r="B83" s="18">
        <v>41427</v>
      </c>
      <c r="C83" s="5">
        <v>74.63</v>
      </c>
      <c r="D83" s="5">
        <v>47.984712785091382</v>
      </c>
      <c r="E83" s="5">
        <v>26.645287214908613</v>
      </c>
      <c r="F83" s="5">
        <v>0.40514098860869624</v>
      </c>
      <c r="G83" s="23">
        <f t="shared" si="0"/>
        <v>0.3570318533419351</v>
      </c>
      <c r="H83" s="23">
        <f t="shared" si="1"/>
        <v>709.97133076497244</v>
      </c>
      <c r="BB83">
        <v>81</v>
      </c>
      <c r="BC83">
        <v>-4.2329358357145408E-2</v>
      </c>
      <c r="BD83">
        <v>-4.3289349287716607E-3</v>
      </c>
    </row>
    <row r="84" spans="2:56" x14ac:dyDescent="0.25">
      <c r="B84" s="18">
        <v>41434</v>
      </c>
      <c r="C84" s="5">
        <v>169.68</v>
      </c>
      <c r="D84" s="5">
        <v>66.509190779078466</v>
      </c>
      <c r="E84" s="5">
        <v>103.17080922092154</v>
      </c>
      <c r="F84" s="5">
        <v>1.5687098174695622</v>
      </c>
      <c r="G84" s="23">
        <f t="shared" si="0"/>
        <v>0.60803164321618064</v>
      </c>
      <c r="H84" s="23">
        <f t="shared" si="1"/>
        <v>10644.215875299789</v>
      </c>
      <c r="BB84">
        <v>82</v>
      </c>
      <c r="BC84">
        <v>-6.5344034087346237E-2</v>
      </c>
      <c r="BD84">
        <v>-5.1520699199747173E-2</v>
      </c>
    </row>
    <row r="85" spans="2:56" x14ac:dyDescent="0.25">
      <c r="B85" s="18">
        <v>41441</v>
      </c>
      <c r="C85" s="5">
        <v>84.19</v>
      </c>
      <c r="D85" s="5">
        <v>98.736110946074049</v>
      </c>
      <c r="E85" s="5">
        <v>-14.546110946074052</v>
      </c>
      <c r="F85" s="5">
        <v>-0.22117328747752557</v>
      </c>
      <c r="G85" s="23">
        <f t="shared" si="0"/>
        <v>0.17277718192272304</v>
      </c>
      <c r="H85" s="23">
        <f t="shared" si="1"/>
        <v>211.58934365549536</v>
      </c>
      <c r="BB85">
        <v>83</v>
      </c>
      <c r="BC85">
        <v>-1.2107086273871673E-2</v>
      </c>
      <c r="BD85">
        <v>-2.8102199081324431E-2</v>
      </c>
    </row>
    <row r="86" spans="2:56" x14ac:dyDescent="0.25">
      <c r="B86" s="18">
        <v>41448</v>
      </c>
      <c r="C86" s="5">
        <v>68.11</v>
      </c>
      <c r="D86" s="5">
        <v>63.791059355421027</v>
      </c>
      <c r="E86" s="5">
        <v>4.3189406445789729</v>
      </c>
      <c r="F86" s="5">
        <v>6.5669394680345772E-2</v>
      </c>
      <c r="G86" s="23">
        <f t="shared" si="0"/>
        <v>6.3411255976787151E-2</v>
      </c>
      <c r="H86" s="23">
        <f t="shared" si="1"/>
        <v>18.653248291396235</v>
      </c>
      <c r="BB86">
        <v>84</v>
      </c>
      <c r="BC86">
        <v>-3.2437548699801186E-2</v>
      </c>
      <c r="BD86">
        <v>2.1163502856109837E-2</v>
      </c>
    </row>
    <row r="87" spans="2:56" x14ac:dyDescent="0.25">
      <c r="B87" s="18">
        <v>41455</v>
      </c>
      <c r="C87" s="5">
        <v>86.11</v>
      </c>
      <c r="D87" s="5">
        <v>186.69379316112628</v>
      </c>
      <c r="E87" s="5">
        <v>-100.58379316112628</v>
      </c>
      <c r="F87" s="5">
        <v>-1.5293742968741757</v>
      </c>
      <c r="G87" s="23">
        <f t="shared" si="0"/>
        <v>1.168084928128281</v>
      </c>
      <c r="H87" s="23">
        <f t="shared" si="1"/>
        <v>10117.099446680233</v>
      </c>
      <c r="BB87">
        <v>85</v>
      </c>
      <c r="BC87">
        <v>1.0781056845649128E-2</v>
      </c>
      <c r="BD87">
        <v>2.7208624028629339E-2</v>
      </c>
    </row>
    <row r="88" spans="2:56" x14ac:dyDescent="0.25">
      <c r="B88" s="18">
        <v>41462</v>
      </c>
      <c r="C88" s="5">
        <v>101.12</v>
      </c>
      <c r="D88" s="5">
        <v>9.6898517970796121</v>
      </c>
      <c r="E88" s="5">
        <v>91.430148202920392</v>
      </c>
      <c r="F88" s="5">
        <v>1.390193332607236</v>
      </c>
      <c r="G88" s="23">
        <f t="shared" si="0"/>
        <v>0.90417472510799435</v>
      </c>
      <c r="H88" s="23">
        <f t="shared" si="1"/>
        <v>8359.4720004079863</v>
      </c>
      <c r="BB88">
        <v>86</v>
      </c>
      <c r="BC88">
        <v>-3.5457884442473699E-2</v>
      </c>
      <c r="BD88">
        <v>6.8480842626385003E-3</v>
      </c>
    </row>
    <row r="89" spans="2:56" x14ac:dyDescent="0.25">
      <c r="B89" s="18">
        <v>41469</v>
      </c>
      <c r="C89" s="5">
        <v>105.74</v>
      </c>
      <c r="D89" s="5">
        <v>70.996385070336544</v>
      </c>
      <c r="E89" s="5">
        <v>34.743614929663451</v>
      </c>
      <c r="F89" s="5">
        <v>0.52827587809103627</v>
      </c>
      <c r="G89" s="23">
        <f t="shared" si="0"/>
        <v>0.32857589303634815</v>
      </c>
      <c r="H89" s="23">
        <f t="shared" si="1"/>
        <v>1207.1187783807331</v>
      </c>
      <c r="BB89">
        <v>87</v>
      </c>
      <c r="BC89">
        <v>-1.0982036674798518E-2</v>
      </c>
      <c r="BD89">
        <v>2.6163871117817726E-2</v>
      </c>
    </row>
    <row r="90" spans="2:56" x14ac:dyDescent="0.25">
      <c r="B90" s="18">
        <v>41476</v>
      </c>
      <c r="C90" s="5">
        <v>75.25</v>
      </c>
      <c r="D90" s="5">
        <v>63.880295236671238</v>
      </c>
      <c r="E90" s="5">
        <v>11.369704763328762</v>
      </c>
      <c r="F90" s="5">
        <v>0.17287610341188872</v>
      </c>
      <c r="G90" s="23">
        <f t="shared" si="0"/>
        <v>0.1510924221040367</v>
      </c>
      <c r="H90" s="23">
        <f t="shared" si="1"/>
        <v>129.27018640526074</v>
      </c>
      <c r="BB90">
        <v>88</v>
      </c>
      <c r="BC90">
        <v>2.5324873311585516E-2</v>
      </c>
      <c r="BD90">
        <v>4.0459128131900265E-2</v>
      </c>
    </row>
    <row r="91" spans="2:56" x14ac:dyDescent="0.25">
      <c r="B91" s="18">
        <v>41483</v>
      </c>
      <c r="C91" s="5">
        <v>79.23</v>
      </c>
      <c r="D91" s="5">
        <v>144.49365512406655</v>
      </c>
      <c r="E91" s="5">
        <v>-65.263655124066545</v>
      </c>
      <c r="F91" s="5">
        <v>-0.99233239799295636</v>
      </c>
      <c r="G91" s="23">
        <f t="shared" si="0"/>
        <v>0.82372403286717832</v>
      </c>
      <c r="H91" s="23">
        <f t="shared" si="1"/>
        <v>4259.3446801530972</v>
      </c>
      <c r="BB91">
        <v>89</v>
      </c>
      <c r="BC91">
        <v>-5.737163553976414E-2</v>
      </c>
      <c r="BD91">
        <v>-2.6429673448170481E-2</v>
      </c>
    </row>
    <row r="92" spans="2:56" x14ac:dyDescent="0.25">
      <c r="B92" s="18">
        <v>41490</v>
      </c>
      <c r="C92" s="5">
        <v>83.04</v>
      </c>
      <c r="D92" s="5">
        <v>48.778502422800607</v>
      </c>
      <c r="E92" s="5">
        <v>34.2614975771994</v>
      </c>
      <c r="F92" s="5">
        <v>0.52094529466638451</v>
      </c>
      <c r="G92" s="23">
        <f t="shared" si="0"/>
        <v>0.41259028874276732</v>
      </c>
      <c r="H92" s="23">
        <f t="shared" si="1"/>
        <v>1173.8502162324403</v>
      </c>
      <c r="BB92">
        <v>90</v>
      </c>
      <c r="BC92">
        <v>-3.92406841957292E-3</v>
      </c>
      <c r="BD92">
        <v>5.7711244649163978E-3</v>
      </c>
    </row>
    <row r="93" spans="2:56" x14ac:dyDescent="0.25">
      <c r="B93" s="18">
        <v>41497</v>
      </c>
      <c r="C93" s="5">
        <v>85.8</v>
      </c>
      <c r="D93" s="5">
        <v>88.213966215054569</v>
      </c>
      <c r="E93" s="5">
        <v>-2.4139662150545718</v>
      </c>
      <c r="F93" s="5">
        <v>-3.6704301625541932E-2</v>
      </c>
      <c r="G93" s="23">
        <f t="shared" si="0"/>
        <v>2.8134804371265407E-2</v>
      </c>
      <c r="H93" s="23">
        <f t="shared" si="1"/>
        <v>5.8272328874248949</v>
      </c>
      <c r="BB93">
        <v>91</v>
      </c>
      <c r="BC93">
        <v>2.5093184413230073E-2</v>
      </c>
      <c r="BD93">
        <v>-1.287076253935511E-2</v>
      </c>
    </row>
    <row r="94" spans="2:56" x14ac:dyDescent="0.25">
      <c r="B94" s="18">
        <v>41504</v>
      </c>
      <c r="C94" s="5">
        <v>102.39</v>
      </c>
      <c r="D94" s="5">
        <v>32.179908262375143</v>
      </c>
      <c r="E94" s="5">
        <v>70.21009173762485</v>
      </c>
      <c r="F94" s="5">
        <v>1.0675428546693617</v>
      </c>
      <c r="G94" s="23">
        <f t="shared" si="0"/>
        <v>0.68571239122594829</v>
      </c>
      <c r="H94" s="23">
        <f t="shared" si="1"/>
        <v>4929.4569818056971</v>
      </c>
      <c r="BB94">
        <v>92</v>
      </c>
      <c r="BC94">
        <v>5.8917375620677025E-2</v>
      </c>
      <c r="BD94">
        <v>3.6614928723038877E-2</v>
      </c>
    </row>
    <row r="95" spans="2:56" x14ac:dyDescent="0.25">
      <c r="B95" s="18">
        <v>41511</v>
      </c>
      <c r="C95" s="5">
        <v>81.52</v>
      </c>
      <c r="D95" s="5">
        <v>174.21316516985797</v>
      </c>
      <c r="E95" s="5">
        <v>-92.693165169857977</v>
      </c>
      <c r="F95" s="5">
        <v>-1.4093974769832194</v>
      </c>
      <c r="G95" s="23">
        <f t="shared" si="0"/>
        <v>1.1370604167058143</v>
      </c>
      <c r="H95" s="23">
        <f t="shared" si="1"/>
        <v>8592.0228692065721</v>
      </c>
      <c r="BB95">
        <v>93</v>
      </c>
      <c r="BC95">
        <v>4.3503486129949101E-2</v>
      </c>
      <c r="BD95">
        <v>4.6449547261572494E-2</v>
      </c>
    </row>
    <row r="96" spans="2:56" x14ac:dyDescent="0.25">
      <c r="B96" s="18">
        <v>41518</v>
      </c>
      <c r="C96" s="5">
        <v>71.959999999999994</v>
      </c>
      <c r="D96" s="5">
        <v>25.733942816770593</v>
      </c>
      <c r="E96" s="5">
        <v>46.2260571832294</v>
      </c>
      <c r="F96" s="5">
        <v>0.70286615248856932</v>
      </c>
      <c r="G96" s="23">
        <f t="shared" si="0"/>
        <v>0.64238545279640635</v>
      </c>
      <c r="H96" s="23">
        <f t="shared" si="1"/>
        <v>2136.8483627071946</v>
      </c>
      <c r="BB96">
        <v>94</v>
      </c>
      <c r="BC96">
        <v>3.558205317568159E-2</v>
      </c>
      <c r="BD96">
        <v>2.4810679232052539E-2</v>
      </c>
    </row>
    <row r="97" spans="2:56" x14ac:dyDescent="0.25">
      <c r="B97" s="18">
        <v>41525</v>
      </c>
      <c r="C97" s="5">
        <v>85.72</v>
      </c>
      <c r="D97" s="5">
        <v>71.78435509892897</v>
      </c>
      <c r="E97" s="5">
        <v>13.935644901071029</v>
      </c>
      <c r="F97" s="5">
        <v>0.21189116508981184</v>
      </c>
      <c r="G97" s="23">
        <f t="shared" si="0"/>
        <v>0.16257168573344644</v>
      </c>
      <c r="H97" s="23">
        <f t="shared" si="1"/>
        <v>194.20219880874697</v>
      </c>
      <c r="BB97">
        <v>95</v>
      </c>
      <c r="BC97">
        <v>1.5889545215812109E-2</v>
      </c>
      <c r="BD97">
        <v>5.097241539844552E-2</v>
      </c>
    </row>
    <row r="98" spans="2:56" x14ac:dyDescent="0.25">
      <c r="B98" s="18">
        <v>41532</v>
      </c>
      <c r="C98" s="5">
        <v>63.1</v>
      </c>
      <c r="D98" s="5">
        <v>139.04455537029779</v>
      </c>
      <c r="E98" s="5">
        <v>-75.944555370297792</v>
      </c>
      <c r="F98" s="5">
        <v>-1.1547352443232368</v>
      </c>
      <c r="G98" s="23">
        <f t="shared" si="0"/>
        <v>1.2035587221917241</v>
      </c>
      <c r="H98" s="23">
        <f t="shared" si="1"/>
        <v>5767.575490392227</v>
      </c>
      <c r="BB98">
        <v>96</v>
      </c>
      <c r="BC98">
        <v>3.0107345978340378E-2</v>
      </c>
      <c r="BD98">
        <v>3.196859749054929E-2</v>
      </c>
    </row>
    <row r="99" spans="2:56" x14ac:dyDescent="0.25">
      <c r="B99" s="18">
        <v>41539</v>
      </c>
      <c r="C99" s="5">
        <v>51.51</v>
      </c>
      <c r="D99" s="5">
        <v>92.492309528665402</v>
      </c>
      <c r="E99" s="5">
        <v>-40.982309528665404</v>
      </c>
      <c r="F99" s="5">
        <v>-0.62313508816752461</v>
      </c>
      <c r="G99" s="23">
        <f t="shared" si="0"/>
        <v>0.79561851152524565</v>
      </c>
      <c r="H99" s="23">
        <f t="shared" si="1"/>
        <v>1679.549694303339</v>
      </c>
      <c r="BB99">
        <v>97</v>
      </c>
      <c r="BC99">
        <v>-1.3657080976890936E-2</v>
      </c>
      <c r="BD99">
        <v>-1.4915799496496402E-2</v>
      </c>
    </row>
    <row r="100" spans="2:56" x14ac:dyDescent="0.25">
      <c r="B100" s="18">
        <v>41546</v>
      </c>
      <c r="C100" s="5">
        <v>74.91</v>
      </c>
      <c r="D100" s="5">
        <v>150.89248258259366</v>
      </c>
      <c r="E100" s="5">
        <v>-75.982482582593661</v>
      </c>
      <c r="F100" s="5">
        <v>-1.1553119267271752</v>
      </c>
      <c r="G100" s="23">
        <f t="shared" si="0"/>
        <v>1.0143169481056422</v>
      </c>
      <c r="H100" s="23">
        <f t="shared" si="1"/>
        <v>5773.3376594141491</v>
      </c>
      <c r="BB100">
        <v>98</v>
      </c>
      <c r="BC100">
        <v>3.7620278231113899E-2</v>
      </c>
      <c r="BD100">
        <v>2.3376794000511996E-2</v>
      </c>
    </row>
    <row r="101" spans="2:56" x14ac:dyDescent="0.25">
      <c r="B101" s="18">
        <v>41553</v>
      </c>
      <c r="C101" s="5">
        <v>85.28</v>
      </c>
      <c r="D101" s="5">
        <v>94.254178064729246</v>
      </c>
      <c r="E101" s="5">
        <v>-8.9741780647292444</v>
      </c>
      <c r="F101" s="5">
        <v>-0.13645217421640587</v>
      </c>
      <c r="G101" s="23">
        <f t="shared" si="0"/>
        <v>0.10523191914551178</v>
      </c>
      <c r="H101" s="23">
        <f t="shared" si="1"/>
        <v>80.535871937467533</v>
      </c>
      <c r="BB101">
        <v>99</v>
      </c>
      <c r="BC101">
        <v>1.3376990435795185E-2</v>
      </c>
      <c r="BD101">
        <v>-2.2098218154325368E-2</v>
      </c>
    </row>
    <row r="102" spans="2:56" x14ac:dyDescent="0.25">
      <c r="B102" s="18">
        <v>41560</v>
      </c>
      <c r="C102" s="5">
        <v>103.75</v>
      </c>
      <c r="D102" s="5">
        <v>120.37777523049765</v>
      </c>
      <c r="E102" s="5">
        <v>-16.627775230497647</v>
      </c>
      <c r="F102" s="5">
        <v>-0.25282494577419079</v>
      </c>
      <c r="G102" s="23">
        <f t="shared" si="0"/>
        <v>0.16026771306503756</v>
      </c>
      <c r="H102" s="23">
        <f t="shared" si="1"/>
        <v>276.48290911595109</v>
      </c>
      <c r="BB102">
        <v>100</v>
      </c>
      <c r="BC102">
        <v>4.2399124275751536E-2</v>
      </c>
      <c r="BD102">
        <v>2.6067232863876615E-2</v>
      </c>
    </row>
    <row r="103" spans="2:56" x14ac:dyDescent="0.25">
      <c r="B103" s="18">
        <v>41567</v>
      </c>
      <c r="C103" s="5">
        <v>109.07</v>
      </c>
      <c r="D103" s="5">
        <v>138.18409645268633</v>
      </c>
      <c r="E103" s="5">
        <v>-29.11409645268634</v>
      </c>
      <c r="F103" s="5">
        <v>-0.44267917715259408</v>
      </c>
      <c r="G103" s="23">
        <f t="shared" si="0"/>
        <v>0.26693037913895978</v>
      </c>
      <c r="H103" s="23">
        <f t="shared" si="1"/>
        <v>847.63061225632327</v>
      </c>
      <c r="BB103">
        <v>101</v>
      </c>
      <c r="BC103">
        <v>5.1203606499699066E-2</v>
      </c>
      <c r="BD103">
        <v>4.1117687427385419E-2</v>
      </c>
    </row>
    <row r="104" spans="2:56" x14ac:dyDescent="0.25">
      <c r="B104" s="18">
        <v>41574</v>
      </c>
      <c r="C104" s="5">
        <v>179.54</v>
      </c>
      <c r="D104" s="5">
        <v>145.76939490988258</v>
      </c>
      <c r="E104" s="5">
        <v>33.770605090117414</v>
      </c>
      <c r="F104" s="5">
        <v>0.51348128551861671</v>
      </c>
      <c r="G104" s="23">
        <f t="shared" si="0"/>
        <v>0.1880951603548926</v>
      </c>
      <c r="H104" s="23">
        <f t="shared" si="1"/>
        <v>1140.4537681526642</v>
      </c>
      <c r="BB104">
        <v>102</v>
      </c>
      <c r="BC104">
        <v>6.1057822348513376E-2</v>
      </c>
      <c r="BD104">
        <v>1.6851088206306746E-2</v>
      </c>
    </row>
    <row r="105" spans="2:56" x14ac:dyDescent="0.25">
      <c r="B105" s="18">
        <v>41581</v>
      </c>
      <c r="C105" s="5">
        <v>173.73</v>
      </c>
      <c r="D105" s="5">
        <v>160.34327984891243</v>
      </c>
      <c r="E105" s="5">
        <v>13.386720151087559</v>
      </c>
      <c r="F105" s="5">
        <v>0.20354477669901036</v>
      </c>
      <c r="G105" s="23">
        <f t="shared" si="0"/>
        <v>7.705474098363875E-2</v>
      </c>
      <c r="H105" s="23">
        <f t="shared" si="1"/>
        <v>179.20427640353373</v>
      </c>
      <c r="BB105">
        <v>103</v>
      </c>
      <c r="BC105">
        <v>-8.4728169722297297E-2</v>
      </c>
      <c r="BD105">
        <v>-6.8276956862948143E-2</v>
      </c>
    </row>
    <row r="106" spans="2:56" x14ac:dyDescent="0.25">
      <c r="B106" s="18">
        <v>41588</v>
      </c>
      <c r="C106" s="5">
        <v>187.87</v>
      </c>
      <c r="D106" s="5">
        <v>321.48121685077206</v>
      </c>
      <c r="E106" s="5">
        <v>-133.61121685077205</v>
      </c>
      <c r="F106" s="5">
        <v>-2.0315555260310725</v>
      </c>
      <c r="G106" s="23">
        <f t="shared" si="0"/>
        <v>0.71118974211301456</v>
      </c>
      <c r="H106" s="23">
        <f t="shared" si="1"/>
        <v>17851.957268344035</v>
      </c>
      <c r="BB106">
        <v>104</v>
      </c>
      <c r="BC106">
        <v>4.012989755592105E-2</v>
      </c>
      <c r="BD106">
        <v>2.6131582080616317E-3</v>
      </c>
    </row>
    <row r="107" spans="2:56" x14ac:dyDescent="0.25">
      <c r="B107" s="18">
        <v>41595</v>
      </c>
      <c r="C107" s="5">
        <v>176.05</v>
      </c>
      <c r="D107" s="5">
        <v>149.34448525600328</v>
      </c>
      <c r="E107" s="5">
        <v>26.70551474399673</v>
      </c>
      <c r="F107" s="5">
        <v>0.4060567468243767</v>
      </c>
      <c r="G107" s="23">
        <f t="shared" si="0"/>
        <v>0.15169278468615011</v>
      </c>
      <c r="H107" s="23">
        <f t="shared" si="1"/>
        <v>713.18451774182677</v>
      </c>
      <c r="BB107">
        <v>105</v>
      </c>
      <c r="BC107">
        <v>2.7576488625199257E-2</v>
      </c>
      <c r="BD107">
        <v>-3.8442338088553506E-3</v>
      </c>
    </row>
    <row r="108" spans="2:56" x14ac:dyDescent="0.25">
      <c r="B108" s="18">
        <v>41602</v>
      </c>
      <c r="C108" s="5">
        <v>160.94</v>
      </c>
      <c r="D108" s="5">
        <v>217.14927243140011</v>
      </c>
      <c r="E108" s="5">
        <v>-56.209272431400109</v>
      </c>
      <c r="F108" s="5">
        <v>-0.85466071422533474</v>
      </c>
      <c r="G108" s="23">
        <f t="shared" si="0"/>
        <v>0.34925607326581404</v>
      </c>
      <c r="H108" s="23">
        <f t="shared" si="1"/>
        <v>3159.4823072673562</v>
      </c>
      <c r="BB108">
        <v>106</v>
      </c>
      <c r="BC108">
        <v>1.0245277153589149E-2</v>
      </c>
      <c r="BD108">
        <v>-1.4097638089904347E-2</v>
      </c>
    </row>
    <row r="109" spans="2:56" x14ac:dyDescent="0.25">
      <c r="B109" s="18">
        <v>41609</v>
      </c>
      <c r="C109" s="5">
        <v>144.58000000000001</v>
      </c>
      <c r="D109" s="5">
        <v>196.93534861606639</v>
      </c>
      <c r="E109" s="5">
        <v>-52.355348616066379</v>
      </c>
      <c r="F109" s="5">
        <v>-0.79606188990141158</v>
      </c>
      <c r="G109" s="23">
        <f t="shared" si="0"/>
        <v>0.36212026985797741</v>
      </c>
      <c r="H109" s="23">
        <f t="shared" si="1"/>
        <v>2741.0825287098437</v>
      </c>
      <c r="BB109">
        <v>107</v>
      </c>
      <c r="BC109">
        <v>5.2124705920164771E-2</v>
      </c>
      <c r="BD109">
        <v>3.5494552116056233E-2</v>
      </c>
    </row>
    <row r="110" spans="2:56" x14ac:dyDescent="0.25">
      <c r="B110" s="18">
        <v>41616</v>
      </c>
      <c r="C110" s="5">
        <v>180.1</v>
      </c>
      <c r="D110" s="5">
        <v>155.87972931859716</v>
      </c>
      <c r="E110" s="5">
        <v>24.220270681402837</v>
      </c>
      <c r="F110" s="5">
        <v>0.36826866714138445</v>
      </c>
      <c r="G110" s="23">
        <f t="shared" si="0"/>
        <v>0.13448234692616789</v>
      </c>
      <c r="H110" s="23">
        <f t="shared" si="1"/>
        <v>586.62151188042185</v>
      </c>
      <c r="BB110">
        <v>108</v>
      </c>
      <c r="BC110">
        <v>7.2692484069804178E-4</v>
      </c>
      <c r="BD110">
        <v>2.9944449274445645E-2</v>
      </c>
    </row>
    <row r="111" spans="2:56" x14ac:dyDescent="0.25">
      <c r="B111" s="18">
        <v>41623</v>
      </c>
      <c r="C111" s="5">
        <v>203.26</v>
      </c>
      <c r="D111" s="5">
        <v>218.04506478279765</v>
      </c>
      <c r="E111" s="5">
        <v>-14.785064782797662</v>
      </c>
      <c r="F111" s="5">
        <v>-0.22480657515279884</v>
      </c>
      <c r="G111" s="23">
        <f t="shared" si="0"/>
        <v>7.2739667336404912E-2</v>
      </c>
      <c r="H111" s="23">
        <f t="shared" si="1"/>
        <v>218.59814063152368</v>
      </c>
      <c r="BB111">
        <v>109</v>
      </c>
      <c r="BC111">
        <v>4.1193422745362814E-2</v>
      </c>
      <c r="BD111">
        <v>5.137211491021678E-2</v>
      </c>
    </row>
    <row r="112" spans="2:56" x14ac:dyDescent="0.25">
      <c r="B112" s="18">
        <v>41630</v>
      </c>
      <c r="C112" s="5">
        <v>197.3</v>
      </c>
      <c r="D112" s="5">
        <v>219.11000352341705</v>
      </c>
      <c r="E112" s="5">
        <v>-21.810003523417038</v>
      </c>
      <c r="F112" s="5">
        <v>-0.33162060959479256</v>
      </c>
      <c r="G112" s="23">
        <f t="shared" si="0"/>
        <v>0.11054233919623435</v>
      </c>
      <c r="H112" s="23">
        <f t="shared" si="1"/>
        <v>475.67625369146361</v>
      </c>
      <c r="BB112">
        <v>110</v>
      </c>
      <c r="BC112">
        <v>4.2791703210237564E-2</v>
      </c>
      <c r="BD112">
        <v>2.9176254820821208E-2</v>
      </c>
    </row>
    <row r="113" spans="2:56" x14ac:dyDescent="0.25">
      <c r="B113" s="18">
        <v>41637</v>
      </c>
      <c r="C113" s="5">
        <v>184.29</v>
      </c>
      <c r="D113" s="5">
        <v>232.94563058003561</v>
      </c>
      <c r="E113" s="5">
        <v>-48.65563058003562</v>
      </c>
      <c r="F113" s="5">
        <v>-0.73980776095915513</v>
      </c>
      <c r="G113" s="23">
        <f t="shared" si="0"/>
        <v>0.26401666167472798</v>
      </c>
      <c r="H113" s="23">
        <f t="shared" si="1"/>
        <v>2367.3703871408975</v>
      </c>
      <c r="BB113">
        <v>111</v>
      </c>
      <c r="BC113">
        <v>1.9050612814751608E-2</v>
      </c>
      <c r="BD113">
        <v>-1.6438215667308853E-2</v>
      </c>
    </row>
    <row r="114" spans="2:56" x14ac:dyDescent="0.25">
      <c r="B114" s="18">
        <v>41644</v>
      </c>
      <c r="C114" s="5">
        <v>183.83</v>
      </c>
      <c r="D114" s="5">
        <v>258.55182538374908</v>
      </c>
      <c r="E114" s="5">
        <v>-74.721825383749064</v>
      </c>
      <c r="F114" s="5">
        <v>-1.1361436625715988</v>
      </c>
      <c r="G114" s="23">
        <f t="shared" si="0"/>
        <v>0.40647242225833141</v>
      </c>
      <c r="H114" s="23">
        <f t="shared" si="1"/>
        <v>5583.3511886794859</v>
      </c>
      <c r="BB114">
        <v>112</v>
      </c>
      <c r="BC114">
        <v>1.7097169109334332E-2</v>
      </c>
      <c r="BD114">
        <v>2.1999868492554212E-2</v>
      </c>
    </row>
    <row r="115" spans="2:56" x14ac:dyDescent="0.25">
      <c r="B115" s="18">
        <v>41651</v>
      </c>
      <c r="C115" s="5">
        <v>165.61</v>
      </c>
      <c r="D115" s="5">
        <v>246.73260311121919</v>
      </c>
      <c r="E115" s="5">
        <v>-81.122603111219178</v>
      </c>
      <c r="F115" s="5">
        <v>-1.2334673429453951</v>
      </c>
      <c r="G115" s="23">
        <f t="shared" si="0"/>
        <v>0.48984121195108493</v>
      </c>
      <c r="H115" s="23">
        <f t="shared" si="1"/>
        <v>6580.876735540387</v>
      </c>
      <c r="BB115">
        <v>113</v>
      </c>
      <c r="BC115">
        <v>-1.7765423610745783E-2</v>
      </c>
      <c r="BD115">
        <v>-6.9455234597619514E-2</v>
      </c>
    </row>
    <row r="116" spans="2:56" x14ac:dyDescent="0.25">
      <c r="B116" s="18">
        <v>41658</v>
      </c>
      <c r="C116" s="5">
        <v>173.1</v>
      </c>
      <c r="D116" s="5">
        <v>184.96398750236668</v>
      </c>
      <c r="E116" s="5">
        <v>-11.863987502366683</v>
      </c>
      <c r="F116" s="5">
        <v>-0.18039166126386003</v>
      </c>
      <c r="G116" s="23">
        <f t="shared" si="0"/>
        <v>6.8538344901020704E-2</v>
      </c>
      <c r="H116" s="23">
        <f t="shared" si="1"/>
        <v>140.75419945631285</v>
      </c>
      <c r="BB116">
        <v>114</v>
      </c>
      <c r="BC116">
        <v>1.9404494451495682E-2</v>
      </c>
      <c r="BD116">
        <v>1.8929433311131909E-3</v>
      </c>
    </row>
    <row r="117" spans="2:56" x14ac:dyDescent="0.25">
      <c r="B117" s="18">
        <v>41665</v>
      </c>
      <c r="C117" s="5">
        <v>179.27</v>
      </c>
      <c r="D117" s="5">
        <v>197.32688469327269</v>
      </c>
      <c r="E117" s="5">
        <v>-18.056884693272679</v>
      </c>
      <c r="F117" s="5">
        <v>-0.27455452278752324</v>
      </c>
      <c r="G117" s="23">
        <f t="shared" si="0"/>
        <v>0.10072451996024252</v>
      </c>
      <c r="H117" s="23">
        <f t="shared" si="1"/>
        <v>326.05108482614514</v>
      </c>
      <c r="BB117">
        <v>115</v>
      </c>
      <c r="BC117">
        <v>5.4944699998401673E-2</v>
      </c>
      <c r="BD117">
        <v>1.0249983317644016E-2</v>
      </c>
    </row>
    <row r="118" spans="2:56" x14ac:dyDescent="0.25">
      <c r="B118" s="18">
        <v>41672</v>
      </c>
      <c r="C118" s="5">
        <v>197.61</v>
      </c>
      <c r="D118" s="5">
        <v>152.02571418221424</v>
      </c>
      <c r="E118" s="5">
        <v>45.584285817785769</v>
      </c>
      <c r="F118" s="5">
        <v>0.69310803341259608</v>
      </c>
      <c r="G118" s="23">
        <f t="shared" si="0"/>
        <v>0.23067803156614425</v>
      </c>
      <c r="H118" s="23">
        <f t="shared" si="1"/>
        <v>2077.927113517585</v>
      </c>
      <c r="BB118">
        <v>116</v>
      </c>
      <c r="BC118">
        <v>-9.6222414651608527E-3</v>
      </c>
      <c r="BD118">
        <v>-5.6683755260289797E-3</v>
      </c>
    </row>
    <row r="119" spans="2:56" x14ac:dyDescent="0.25">
      <c r="B119" s="18">
        <v>41679</v>
      </c>
      <c r="C119" s="5">
        <v>161.77000000000001</v>
      </c>
      <c r="D119" s="5">
        <v>265.93071909713547</v>
      </c>
      <c r="E119" s="5">
        <v>-104.16071909713546</v>
      </c>
      <c r="F119" s="5">
        <v>-1.5837613747167447</v>
      </c>
      <c r="G119" s="23">
        <f t="shared" si="0"/>
        <v>0.64388155465868491</v>
      </c>
      <c r="H119" s="23">
        <f t="shared" si="1"/>
        <v>10849.455402832358</v>
      </c>
      <c r="BB119">
        <v>117</v>
      </c>
      <c r="BC119">
        <v>-9.6745936650711832E-4</v>
      </c>
      <c r="BD119">
        <v>1.7976998756007223E-2</v>
      </c>
    </row>
    <row r="120" spans="2:56" x14ac:dyDescent="0.25">
      <c r="B120" s="18">
        <v>41686</v>
      </c>
      <c r="C120" s="5">
        <v>209.14</v>
      </c>
      <c r="D120" s="5">
        <v>154.4126322785167</v>
      </c>
      <c r="E120" s="5">
        <v>54.72736772148329</v>
      </c>
      <c r="F120" s="5">
        <v>0.83212838667498057</v>
      </c>
      <c r="G120" s="23">
        <f t="shared" si="0"/>
        <v>0.26167814727686378</v>
      </c>
      <c r="H120" s="23">
        <f t="shared" si="1"/>
        <v>2995.0847777224512</v>
      </c>
      <c r="BB120">
        <v>118</v>
      </c>
      <c r="BC120">
        <v>1.5916618057953712E-2</v>
      </c>
      <c r="BD120">
        <v>-1.7459740686338974E-4</v>
      </c>
    </row>
    <row r="121" spans="2:56" x14ac:dyDescent="0.25">
      <c r="B121" s="18">
        <v>41693</v>
      </c>
      <c r="C121" s="5">
        <v>209.78</v>
      </c>
      <c r="D121" s="5">
        <v>192.37571617234994</v>
      </c>
      <c r="E121" s="5">
        <v>17.404283827650062</v>
      </c>
      <c r="F121" s="5">
        <v>0.26463174140660783</v>
      </c>
      <c r="G121" s="23">
        <f t="shared" si="0"/>
        <v>8.296445718204816E-2</v>
      </c>
      <c r="H121" s="23">
        <f t="shared" si="1"/>
        <v>302.90909555340147</v>
      </c>
      <c r="BB121">
        <v>119</v>
      </c>
      <c r="BC121">
        <v>2.7355393418719232E-2</v>
      </c>
      <c r="BD121">
        <v>7.8146851113708483E-3</v>
      </c>
    </row>
    <row r="122" spans="2:56" x14ac:dyDescent="0.25">
      <c r="B122" s="18">
        <v>41700</v>
      </c>
      <c r="C122" s="5">
        <v>153.49</v>
      </c>
      <c r="D122" s="5">
        <v>236.4998285599105</v>
      </c>
      <c r="E122" s="5">
        <v>-83.009828559910488</v>
      </c>
      <c r="F122" s="5">
        <v>-1.2621625631486317</v>
      </c>
      <c r="G122" s="23">
        <f t="shared" si="0"/>
        <v>0.54081587438862777</v>
      </c>
      <c r="H122" s="23">
        <f t="shared" si="1"/>
        <v>6890.6316375457309</v>
      </c>
      <c r="BB122">
        <v>120</v>
      </c>
      <c r="BC122">
        <v>1.2866591989404718E-2</v>
      </c>
      <c r="BD122">
        <v>4.7241132935789739E-3</v>
      </c>
    </row>
    <row r="123" spans="2:56" x14ac:dyDescent="0.25">
      <c r="B123" s="18">
        <v>41707</v>
      </c>
      <c r="C123" s="5">
        <v>205.32</v>
      </c>
      <c r="D123" s="5">
        <v>120.78580359368517</v>
      </c>
      <c r="E123" s="5">
        <v>84.53419640631482</v>
      </c>
      <c r="F123" s="5">
        <v>1.2853405417275232</v>
      </c>
      <c r="G123" s="23">
        <f t="shared" si="0"/>
        <v>0.41171924998205156</v>
      </c>
      <c r="H123" s="23">
        <f t="shared" si="1"/>
        <v>7146.0303620614095</v>
      </c>
      <c r="BB123">
        <v>121</v>
      </c>
      <c r="BC123">
        <v>1.4806748455457589E-5</v>
      </c>
      <c r="BD123">
        <v>-9.800659453142414E-3</v>
      </c>
    </row>
    <row r="124" spans="2:56" x14ac:dyDescent="0.25">
      <c r="B124" s="18">
        <v>41714</v>
      </c>
      <c r="C124" s="5">
        <v>169.15</v>
      </c>
      <c r="D124" s="5">
        <v>141.73319043744146</v>
      </c>
      <c r="E124" s="5">
        <v>27.416809562558541</v>
      </c>
      <c r="F124" s="5">
        <v>0.41687196843036245</v>
      </c>
      <c r="G124" s="23">
        <f t="shared" si="0"/>
        <v>0.16208577926431297</v>
      </c>
      <c r="H124" s="23">
        <f t="shared" si="1"/>
        <v>751.68144658960148</v>
      </c>
      <c r="BB124">
        <v>122</v>
      </c>
      <c r="BC124">
        <v>-4.6880312990449702E-2</v>
      </c>
      <c r="BD124">
        <v>-3.5703723541325581E-2</v>
      </c>
    </row>
    <row r="125" spans="2:56" x14ac:dyDescent="0.25">
      <c r="B125" s="18">
        <v>41721</v>
      </c>
      <c r="C125" s="5">
        <v>149.83000000000001</v>
      </c>
      <c r="D125" s="5">
        <v>140.47947664276165</v>
      </c>
      <c r="E125" s="5">
        <v>9.3505233572383588</v>
      </c>
      <c r="F125" s="5">
        <v>0.14217449586509354</v>
      </c>
      <c r="G125" s="23">
        <f t="shared" si="0"/>
        <v>6.240755093932028E-2</v>
      </c>
      <c r="H125" s="23">
        <f t="shared" si="1"/>
        <v>87.432287054260115</v>
      </c>
      <c r="BB125">
        <v>123</v>
      </c>
      <c r="BC125">
        <v>1.1067920219914717E-2</v>
      </c>
      <c r="BD125">
        <v>5.9179642316274268E-3</v>
      </c>
    </row>
    <row r="126" spans="2:56" x14ac:dyDescent="0.25">
      <c r="B126" s="18">
        <v>41728</v>
      </c>
      <c r="C126" s="5">
        <v>180.78</v>
      </c>
      <c r="D126" s="5">
        <v>109.59336735080508</v>
      </c>
      <c r="E126" s="5">
        <v>71.18663264919492</v>
      </c>
      <c r="F126" s="5">
        <v>1.0823911371119308</v>
      </c>
      <c r="G126" s="23">
        <f t="shared" ref="G126:G189" si="2">ABS(E126/C126)</f>
        <v>0.39377493444626022</v>
      </c>
      <c r="H126" s="23">
        <f t="shared" ref="H126:H189" si="3">E126*E126</f>
        <v>5067.5366679314238</v>
      </c>
      <c r="BB126">
        <v>124</v>
      </c>
      <c r="BC126">
        <v>1.0723134716873724E-2</v>
      </c>
      <c r="BD126">
        <v>-9.0944981572318052E-3</v>
      </c>
    </row>
    <row r="127" spans="2:56" x14ac:dyDescent="0.25">
      <c r="B127" s="18">
        <v>41735</v>
      </c>
      <c r="C127" s="5">
        <v>200.99</v>
      </c>
      <c r="D127" s="5">
        <v>272.56950000076694</v>
      </c>
      <c r="E127" s="5">
        <v>-71.579500000766927</v>
      </c>
      <c r="F127" s="5">
        <v>-1.0883646762944585</v>
      </c>
      <c r="G127" s="23">
        <f t="shared" si="2"/>
        <v>0.35613463356767461</v>
      </c>
      <c r="H127" s="23">
        <f t="shared" si="3"/>
        <v>5123.6248203597925</v>
      </c>
      <c r="BB127">
        <v>125</v>
      </c>
      <c r="BC127">
        <v>-8.343830033762694E-3</v>
      </c>
      <c r="BD127">
        <v>-2.0719679875384152E-2</v>
      </c>
    </row>
    <row r="128" spans="2:56" x14ac:dyDescent="0.25">
      <c r="B128" s="18">
        <v>41742</v>
      </c>
      <c r="C128" s="5">
        <v>144.36000000000001</v>
      </c>
      <c r="D128" s="5">
        <v>116.35280342286669</v>
      </c>
      <c r="E128" s="5">
        <v>28.007196577133328</v>
      </c>
      <c r="F128" s="5">
        <v>0.42584878961518852</v>
      </c>
      <c r="G128" s="23">
        <f t="shared" si="2"/>
        <v>0.19400939718158303</v>
      </c>
      <c r="H128" s="23">
        <f t="shared" si="3"/>
        <v>784.40306011018879</v>
      </c>
      <c r="BB128">
        <v>126</v>
      </c>
      <c r="BC128">
        <v>4.3822774449445694E-3</v>
      </c>
      <c r="BD128">
        <v>1.8585150681378244E-2</v>
      </c>
    </row>
    <row r="129" spans="2:56" x14ac:dyDescent="0.25">
      <c r="B129" s="18">
        <v>41749</v>
      </c>
      <c r="C129" s="5">
        <v>175.15</v>
      </c>
      <c r="D129" s="5">
        <v>150.78397982377487</v>
      </c>
      <c r="E129" s="5">
        <v>24.366020176225135</v>
      </c>
      <c r="F129" s="5">
        <v>0.37048478490905046</v>
      </c>
      <c r="G129" s="23">
        <f t="shared" si="2"/>
        <v>0.13911515944176497</v>
      </c>
      <c r="H129" s="23">
        <f t="shared" si="3"/>
        <v>593.70293922821031</v>
      </c>
      <c r="BB129">
        <v>127</v>
      </c>
      <c r="BC129">
        <v>1.412909358449508E-2</v>
      </c>
      <c r="BD129">
        <v>-1.6146460889239898E-2</v>
      </c>
    </row>
    <row r="130" spans="2:56" x14ac:dyDescent="0.25">
      <c r="B130" s="18">
        <v>41756</v>
      </c>
      <c r="C130" s="5">
        <v>177.67</v>
      </c>
      <c r="D130" s="5">
        <v>135.64825360640037</v>
      </c>
      <c r="E130" s="5">
        <v>42.021746393599614</v>
      </c>
      <c r="F130" s="5">
        <v>0.63893970215645335</v>
      </c>
      <c r="G130" s="23">
        <f t="shared" si="2"/>
        <v>0.23651571111386063</v>
      </c>
      <c r="H130" s="23">
        <f t="shared" si="3"/>
        <v>1765.8271699680022</v>
      </c>
      <c r="BB130">
        <v>128</v>
      </c>
      <c r="BC130">
        <v>-5.7996080669542793E-4</v>
      </c>
      <c r="BD130">
        <v>-9.1761417003997005E-3</v>
      </c>
    </row>
    <row r="131" spans="2:56" x14ac:dyDescent="0.25">
      <c r="B131" s="18">
        <v>41763</v>
      </c>
      <c r="C131" s="5">
        <v>87.71</v>
      </c>
      <c r="D131" s="5">
        <v>146.40785891323372</v>
      </c>
      <c r="E131" s="5">
        <v>-58.697858913233731</v>
      </c>
      <c r="F131" s="5">
        <v>-0.89249961531716404</v>
      </c>
      <c r="G131" s="23">
        <f t="shared" si="2"/>
        <v>0.66922652962300466</v>
      </c>
      <c r="H131" s="23">
        <f t="shared" si="3"/>
        <v>3445.4386409978924</v>
      </c>
      <c r="BB131">
        <v>129</v>
      </c>
      <c r="BC131">
        <v>-6.4253537970857142E-3</v>
      </c>
      <c r="BD131">
        <v>-1.7650164394147488E-2</v>
      </c>
    </row>
    <row r="132" spans="2:56" x14ac:dyDescent="0.25">
      <c r="B132" s="18">
        <v>41770</v>
      </c>
      <c r="C132" s="5">
        <v>94.53</v>
      </c>
      <c r="D132" s="5">
        <v>149.379050751883</v>
      </c>
      <c r="E132" s="5">
        <v>-54.849050751882999</v>
      </c>
      <c r="F132" s="5">
        <v>-0.83397857439618694</v>
      </c>
      <c r="G132" s="23">
        <f t="shared" si="2"/>
        <v>0.58022903577576423</v>
      </c>
      <c r="H132" s="23">
        <f t="shared" si="3"/>
        <v>3008.4183683826368</v>
      </c>
      <c r="BB132">
        <v>130</v>
      </c>
      <c r="BC132">
        <v>-7.3065688233078879E-2</v>
      </c>
      <c r="BD132">
        <v>-9.1622931782996048E-2</v>
      </c>
    </row>
    <row r="133" spans="2:56" x14ac:dyDescent="0.25">
      <c r="B133" s="18">
        <v>41777</v>
      </c>
      <c r="C133" s="5">
        <v>103.8</v>
      </c>
      <c r="D133" s="5">
        <v>72.835618880893605</v>
      </c>
      <c r="E133" s="5">
        <v>30.964381119106392</v>
      </c>
      <c r="F133" s="5">
        <v>0.47081271359807475</v>
      </c>
      <c r="G133" s="23">
        <f t="shared" si="2"/>
        <v>0.29830810326692092</v>
      </c>
      <c r="H133" s="23">
        <f t="shared" si="3"/>
        <v>958.7928980892724</v>
      </c>
      <c r="BB133">
        <v>131</v>
      </c>
      <c r="BC133">
        <v>1.0900693764261015E-2</v>
      </c>
      <c r="BD133">
        <v>9.2098210852354571E-4</v>
      </c>
    </row>
    <row r="134" spans="2:56" x14ac:dyDescent="0.25">
      <c r="B134" s="18">
        <v>41784</v>
      </c>
      <c r="C134" s="5">
        <v>102.39</v>
      </c>
      <c r="D134" s="5">
        <v>141.93416453656641</v>
      </c>
      <c r="E134" s="5">
        <v>-39.544164536566413</v>
      </c>
      <c r="F134" s="5">
        <v>-0.60126812613546865</v>
      </c>
      <c r="G134" s="23">
        <f t="shared" si="2"/>
        <v>0.38621119773968565</v>
      </c>
      <c r="H134" s="23">
        <f t="shared" si="3"/>
        <v>1563.7409488950368</v>
      </c>
      <c r="BB134">
        <v>132</v>
      </c>
      <c r="BC134">
        <v>4.1418901148247547E-2</v>
      </c>
      <c r="BD134">
        <v>1.0476940291440784E-2</v>
      </c>
    </row>
    <row r="135" spans="2:56" x14ac:dyDescent="0.25">
      <c r="B135" s="18">
        <v>41791</v>
      </c>
      <c r="C135" s="5">
        <v>102.16</v>
      </c>
      <c r="D135" s="5">
        <v>55.271286803951682</v>
      </c>
      <c r="E135" s="5">
        <v>46.888713196048315</v>
      </c>
      <c r="F135" s="5">
        <v>0.71294182215486357</v>
      </c>
      <c r="G135" s="23">
        <f t="shared" si="2"/>
        <v>0.45897330849694906</v>
      </c>
      <c r="H135" s="23">
        <f t="shared" si="3"/>
        <v>2198.5514251812751</v>
      </c>
      <c r="BB135">
        <v>133</v>
      </c>
      <c r="BC135">
        <v>2.9646151926248653E-2</v>
      </c>
      <c r="BD135">
        <v>6.7760909020341221E-3</v>
      </c>
    </row>
    <row r="136" spans="2:56" x14ac:dyDescent="0.25">
      <c r="B136" s="18">
        <v>41798</v>
      </c>
      <c r="C136" s="5">
        <v>100.96</v>
      </c>
      <c r="D136" s="5">
        <v>174.71094853580183</v>
      </c>
      <c r="E136" s="5">
        <v>-73.75094853580184</v>
      </c>
      <c r="F136" s="5">
        <v>-1.1213815020881288</v>
      </c>
      <c r="G136" s="23">
        <f t="shared" si="2"/>
        <v>0.73049671687600881</v>
      </c>
      <c r="H136" s="23">
        <f t="shared" si="3"/>
        <v>5439.2024099304917</v>
      </c>
      <c r="BB136">
        <v>134</v>
      </c>
      <c r="BC136">
        <v>4.5418315602399513E-2</v>
      </c>
      <c r="BD136">
        <v>4.2496461895246716E-2</v>
      </c>
    </row>
    <row r="137" spans="2:56" x14ac:dyDescent="0.25">
      <c r="B137" s="18">
        <v>41805</v>
      </c>
      <c r="C137" s="5">
        <v>103.92</v>
      </c>
      <c r="D137" s="5">
        <v>56.264259757329604</v>
      </c>
      <c r="E137" s="5">
        <v>47.655740242670397</v>
      </c>
      <c r="F137" s="5">
        <v>0.72460445102621629</v>
      </c>
      <c r="G137" s="23">
        <f t="shared" si="2"/>
        <v>0.45858102619967667</v>
      </c>
      <c r="H137" s="23">
        <f t="shared" si="3"/>
        <v>2271.0695780768747</v>
      </c>
      <c r="BB137">
        <v>135</v>
      </c>
      <c r="BC137">
        <v>-2.2666165830897152E-2</v>
      </c>
      <c r="BD137">
        <v>-3.4273949323167692E-2</v>
      </c>
    </row>
    <row r="138" spans="2:56" x14ac:dyDescent="0.25">
      <c r="B138" s="18">
        <v>41812</v>
      </c>
      <c r="C138" s="5">
        <v>102.2</v>
      </c>
      <c r="D138" s="5">
        <v>70.47017271791006</v>
      </c>
      <c r="E138" s="5">
        <v>31.729827282089943</v>
      </c>
      <c r="F138" s="5">
        <v>0.48245130516950935</v>
      </c>
      <c r="G138" s="23">
        <f t="shared" si="2"/>
        <v>0.31046797731986242</v>
      </c>
      <c r="H138" s="23">
        <f t="shared" si="3"/>
        <v>1006.7819393512592</v>
      </c>
      <c r="BB138">
        <v>136</v>
      </c>
      <c r="BC138">
        <v>1.9716759529307785E-2</v>
      </c>
      <c r="BD138">
        <v>3.7097588152345245E-3</v>
      </c>
    </row>
    <row r="139" spans="2:56" x14ac:dyDescent="0.25">
      <c r="B139" s="18">
        <v>41819</v>
      </c>
      <c r="C139" s="5">
        <v>100.31</v>
      </c>
      <c r="D139" s="5">
        <v>93.387139480080037</v>
      </c>
      <c r="E139" s="5">
        <v>6.9228605199199649</v>
      </c>
      <c r="F139" s="5">
        <v>0.10526193740824749</v>
      </c>
      <c r="G139" s="23">
        <f t="shared" si="2"/>
        <v>6.9014659753962371E-2</v>
      </c>
      <c r="H139" s="23">
        <f t="shared" si="3"/>
        <v>47.925997778266527</v>
      </c>
      <c r="BB139">
        <v>137</v>
      </c>
      <c r="BC139">
        <v>7.6434970402673814E-3</v>
      </c>
      <c r="BD139">
        <v>-1.6856979806239875E-3</v>
      </c>
    </row>
    <row r="140" spans="2:56" x14ac:dyDescent="0.25">
      <c r="B140" s="18">
        <v>41826</v>
      </c>
      <c r="C140" s="5">
        <v>67.959999999999994</v>
      </c>
      <c r="D140" s="5">
        <v>101.58666114445603</v>
      </c>
      <c r="E140" s="5">
        <v>-33.626661144456037</v>
      </c>
      <c r="F140" s="5">
        <v>-0.51129262108504836</v>
      </c>
      <c r="G140" s="23">
        <f t="shared" si="2"/>
        <v>0.49480078199611593</v>
      </c>
      <c r="H140" s="23">
        <f t="shared" si="3"/>
        <v>1130.7523397240693</v>
      </c>
      <c r="BB140">
        <v>138</v>
      </c>
      <c r="BC140">
        <v>3.9066874041341008E-2</v>
      </c>
      <c r="BD140">
        <v>-2.6604878912367041E-2</v>
      </c>
    </row>
    <row r="141" spans="2:56" x14ac:dyDescent="0.25">
      <c r="B141" s="18">
        <v>41833</v>
      </c>
      <c r="C141" s="5">
        <v>38.65</v>
      </c>
      <c r="D141" s="5">
        <v>89.990258229666978</v>
      </c>
      <c r="E141" s="5">
        <v>-51.340258229666979</v>
      </c>
      <c r="F141" s="5">
        <v>-0.78062746356717672</v>
      </c>
      <c r="G141" s="23">
        <f t="shared" si="2"/>
        <v>1.3283378584648637</v>
      </c>
      <c r="H141" s="23">
        <f t="shared" si="3"/>
        <v>2635.822115088888</v>
      </c>
      <c r="BB141">
        <v>139</v>
      </c>
      <c r="BC141">
        <v>-2.7252344720698599E-2</v>
      </c>
      <c r="BD141">
        <v>-1.6992623215560089E-2</v>
      </c>
    </row>
    <row r="142" spans="2:56" x14ac:dyDescent="0.25">
      <c r="B142" s="18">
        <v>41840</v>
      </c>
      <c r="C142" s="5">
        <v>97.99</v>
      </c>
      <c r="D142" s="5">
        <v>47.882383421837766</v>
      </c>
      <c r="E142" s="5">
        <v>50.107616578162229</v>
      </c>
      <c r="F142" s="5">
        <v>0.76188517517437349</v>
      </c>
      <c r="G142" s="23">
        <f t="shared" si="2"/>
        <v>0.51135438900053298</v>
      </c>
      <c r="H142" s="23">
        <f t="shared" si="3"/>
        <v>2510.7732391441182</v>
      </c>
      <c r="BB142">
        <v>140</v>
      </c>
      <c r="BC142">
        <v>-6.4194435539962165E-3</v>
      </c>
      <c r="BD142">
        <v>-1.8512170783438037E-3</v>
      </c>
    </row>
    <row r="143" spans="2:56" x14ac:dyDescent="0.25">
      <c r="B143" s="18">
        <v>41847</v>
      </c>
      <c r="C143" s="5">
        <v>95.92</v>
      </c>
      <c r="D143" s="5">
        <v>82.620818257891372</v>
      </c>
      <c r="E143" s="5">
        <v>13.29918174210863</v>
      </c>
      <c r="F143" s="5">
        <v>0.20221375717315918</v>
      </c>
      <c r="G143" s="23">
        <f t="shared" si="2"/>
        <v>0.13864868371672884</v>
      </c>
      <c r="H143" s="23">
        <f t="shared" si="3"/>
        <v>176.86823500963553</v>
      </c>
      <c r="BB143">
        <v>141</v>
      </c>
      <c r="BC143">
        <v>4.454142086563101E-2</v>
      </c>
      <c r="BD143">
        <v>7.5218799179036363E-3</v>
      </c>
    </row>
    <row r="144" spans="2:56" x14ac:dyDescent="0.25">
      <c r="B144" s="18">
        <v>41854</v>
      </c>
      <c r="C144" s="5">
        <v>80.19</v>
      </c>
      <c r="D144" s="5">
        <v>84.359254963244553</v>
      </c>
      <c r="E144" s="5">
        <v>-4.1692549632445548</v>
      </c>
      <c r="F144" s="5">
        <v>-6.339342728591435E-2</v>
      </c>
      <c r="G144" s="23">
        <f t="shared" si="2"/>
        <v>5.1992205552370059E-2</v>
      </c>
      <c r="H144" s="23">
        <f t="shared" si="3"/>
        <v>17.382686948539355</v>
      </c>
      <c r="BB144">
        <v>142</v>
      </c>
      <c r="BC144">
        <v>1.5573046957393984E-3</v>
      </c>
      <c r="BD144">
        <v>-1.2454258807478901E-2</v>
      </c>
    </row>
    <row r="145" spans="2:56" x14ac:dyDescent="0.25">
      <c r="B145" s="18">
        <v>41861</v>
      </c>
      <c r="C145" s="5">
        <v>89.73</v>
      </c>
      <c r="D145" s="5">
        <v>80.428619132269503</v>
      </c>
      <c r="E145" s="5">
        <v>9.3013808677305008</v>
      </c>
      <c r="F145" s="5">
        <v>0.14142728542516378</v>
      </c>
      <c r="G145" s="23">
        <f t="shared" si="2"/>
        <v>0.10365965527393849</v>
      </c>
      <c r="H145" s="23">
        <f t="shared" si="3"/>
        <v>86.515686046582999</v>
      </c>
      <c r="BB145">
        <v>143</v>
      </c>
      <c r="BC145">
        <v>-1.3565634865765567E-2</v>
      </c>
      <c r="BD145">
        <v>-1.7284003410897458E-2</v>
      </c>
    </row>
    <row r="146" spans="2:56" x14ac:dyDescent="0.25">
      <c r="B146" s="18">
        <v>41868</v>
      </c>
      <c r="C146" s="5">
        <v>109.08</v>
      </c>
      <c r="D146" s="5">
        <v>99.340139650898507</v>
      </c>
      <c r="E146" s="5">
        <v>9.739860349101491</v>
      </c>
      <c r="F146" s="5">
        <v>0.14809435600820764</v>
      </c>
      <c r="G146" s="23">
        <f t="shared" si="2"/>
        <v>8.929098229832684E-2</v>
      </c>
      <c r="H146" s="23">
        <f t="shared" si="3"/>
        <v>94.864879619999414</v>
      </c>
      <c r="BB146">
        <v>144</v>
      </c>
      <c r="BC146">
        <v>-3.9543922974514839E-2</v>
      </c>
      <c r="BD146">
        <v>-1.6494117627066728E-2</v>
      </c>
    </row>
    <row r="147" spans="2:56" x14ac:dyDescent="0.25">
      <c r="B147" s="18">
        <v>41875</v>
      </c>
      <c r="C147" s="5">
        <v>97.13</v>
      </c>
      <c r="D147" s="5">
        <v>79.415183401844828</v>
      </c>
      <c r="E147" s="5">
        <v>17.714816598155167</v>
      </c>
      <c r="F147" s="5">
        <v>0.2693533851488244</v>
      </c>
      <c r="G147" s="23">
        <f t="shared" si="2"/>
        <v>0.1823825450237328</v>
      </c>
      <c r="H147" s="23">
        <f t="shared" si="3"/>
        <v>313.81472710627378</v>
      </c>
      <c r="BB147">
        <v>145</v>
      </c>
      <c r="BC147">
        <v>-5.3783671405354179E-2</v>
      </c>
      <c r="BD147">
        <v>-3.4189226096996463E-2</v>
      </c>
    </row>
    <row r="148" spans="2:56" x14ac:dyDescent="0.25">
      <c r="B148" s="18">
        <v>41882</v>
      </c>
      <c r="C148" s="5">
        <v>86.33</v>
      </c>
      <c r="D148" s="5">
        <v>72.909455234613375</v>
      </c>
      <c r="E148" s="5">
        <v>13.420544765386623</v>
      </c>
      <c r="F148" s="5">
        <v>0.20405907919332775</v>
      </c>
      <c r="G148" s="23">
        <f t="shared" si="2"/>
        <v>0.15545632764261119</v>
      </c>
      <c r="H148" s="23">
        <f t="shared" si="3"/>
        <v>180.11102179974628</v>
      </c>
      <c r="BB148">
        <v>146</v>
      </c>
      <c r="BC148">
        <v>-4.5266250296767896E-2</v>
      </c>
      <c r="BD148">
        <v>-4.8854473041242137E-2</v>
      </c>
    </row>
    <row r="149" spans="2:56" x14ac:dyDescent="0.25">
      <c r="B149" s="18">
        <v>41889</v>
      </c>
      <c r="C149" s="5">
        <v>91.52</v>
      </c>
      <c r="D149" s="5">
        <v>86.244870360999812</v>
      </c>
      <c r="E149" s="5">
        <v>5.2751296390001841</v>
      </c>
      <c r="F149" s="5">
        <v>8.0208226683620668E-2</v>
      </c>
      <c r="G149" s="23">
        <f t="shared" si="2"/>
        <v>5.7639091335229285E-2</v>
      </c>
      <c r="H149" s="23">
        <f t="shared" si="3"/>
        <v>27.826992708258214</v>
      </c>
      <c r="BB149">
        <v>147</v>
      </c>
      <c r="BC149">
        <v>-6.9660795499248113E-2</v>
      </c>
      <c r="BD149">
        <v>-5.1336857403309198E-2</v>
      </c>
    </row>
    <row r="150" spans="2:56" x14ac:dyDescent="0.25">
      <c r="B150" s="18">
        <v>41896</v>
      </c>
      <c r="C150" s="5">
        <v>142.54</v>
      </c>
      <c r="D150" s="5">
        <v>60.690441032880258</v>
      </c>
      <c r="E150" s="5">
        <v>81.849558967119734</v>
      </c>
      <c r="F150" s="5">
        <v>1.2445206902694068</v>
      </c>
      <c r="G150" s="23">
        <f t="shared" si="2"/>
        <v>0.57422168491033909</v>
      </c>
      <c r="H150" s="23">
        <f t="shared" si="3"/>
        <v>6699.3503031120108</v>
      </c>
      <c r="BB150">
        <v>148</v>
      </c>
      <c r="BC150">
        <v>-5.6717944187002559E-2</v>
      </c>
      <c r="BD150">
        <v>-2.7258766944433407E-2</v>
      </c>
    </row>
    <row r="151" spans="2:56" x14ac:dyDescent="0.25">
      <c r="B151" s="18">
        <v>41903</v>
      </c>
      <c r="C151" s="5">
        <v>162.59</v>
      </c>
      <c r="D151" s="5">
        <v>74.315304011027735</v>
      </c>
      <c r="E151" s="5">
        <v>88.274695988972269</v>
      </c>
      <c r="F151" s="5">
        <v>1.3422147531625697</v>
      </c>
      <c r="G151" s="23">
        <f t="shared" si="2"/>
        <v>0.54292819969845785</v>
      </c>
      <c r="H151" s="23">
        <f t="shared" si="3"/>
        <v>7792.4219519454764</v>
      </c>
      <c r="BB151">
        <v>149</v>
      </c>
      <c r="BC151">
        <v>-1.2564045030846502E-2</v>
      </c>
      <c r="BD151">
        <v>1.3681629281723943E-2</v>
      </c>
    </row>
    <row r="152" spans="2:56" x14ac:dyDescent="0.25">
      <c r="B152" s="18">
        <v>41910</v>
      </c>
      <c r="C152" s="5">
        <v>169.71</v>
      </c>
      <c r="D152" s="5">
        <v>108.54906643129641</v>
      </c>
      <c r="E152" s="5">
        <v>61.160933568703598</v>
      </c>
      <c r="F152" s="5">
        <v>0.92995060966695442</v>
      </c>
      <c r="G152" s="23">
        <f t="shared" si="2"/>
        <v>0.36038497182666662</v>
      </c>
      <c r="H152" s="23">
        <f t="shared" si="3"/>
        <v>3740.6597949953748</v>
      </c>
      <c r="BB152">
        <v>150</v>
      </c>
      <c r="BC152">
        <v>-8.3968757665390886E-2</v>
      </c>
      <c r="BD152">
        <v>-4.0892797063485739E-2</v>
      </c>
    </row>
    <row r="153" spans="2:56" x14ac:dyDescent="0.25">
      <c r="B153" s="18">
        <v>41917</v>
      </c>
      <c r="C153" s="5">
        <v>163.38999999999999</v>
      </c>
      <c r="D153" s="5">
        <v>113.34467792933771</v>
      </c>
      <c r="E153" s="5">
        <v>50.04532207066228</v>
      </c>
      <c r="F153" s="5">
        <v>0.7609379885987565</v>
      </c>
      <c r="G153" s="23">
        <f t="shared" si="2"/>
        <v>0.30629366589547879</v>
      </c>
      <c r="H153" s="23">
        <f t="shared" si="3"/>
        <v>2504.5342611563169</v>
      </c>
      <c r="BB153">
        <v>151</v>
      </c>
      <c r="BC153">
        <v>-1.6801042858188956E-2</v>
      </c>
      <c r="BD153">
        <v>1.4306693065686833E-2</v>
      </c>
    </row>
    <row r="154" spans="2:56" x14ac:dyDescent="0.25">
      <c r="B154" s="18">
        <v>41924</v>
      </c>
      <c r="C154" s="5">
        <v>184.73</v>
      </c>
      <c r="D154" s="5">
        <v>126.09990249336157</v>
      </c>
      <c r="E154" s="5">
        <v>58.630097506638421</v>
      </c>
      <c r="F154" s="5">
        <v>0.89146930466462282</v>
      </c>
      <c r="G154" s="23">
        <f t="shared" si="2"/>
        <v>0.31738265309716029</v>
      </c>
      <c r="H154" s="23">
        <f t="shared" si="3"/>
        <v>3437.4883336379289</v>
      </c>
      <c r="BB154">
        <v>152</v>
      </c>
      <c r="BC154">
        <v>-2.3095828480735345E-4</v>
      </c>
      <c r="BD154">
        <v>3.9883232780018964E-2</v>
      </c>
    </row>
    <row r="155" spans="2:56" x14ac:dyDescent="0.25">
      <c r="B155" s="18">
        <v>41931</v>
      </c>
      <c r="C155" s="5">
        <v>171.95</v>
      </c>
      <c r="D155" s="5">
        <v>132.40261103148327</v>
      </c>
      <c r="E155" s="5">
        <v>39.547388968516714</v>
      </c>
      <c r="F155" s="5">
        <v>0.60131715355024229</v>
      </c>
      <c r="G155" s="23">
        <f t="shared" si="2"/>
        <v>0.22999353863632868</v>
      </c>
      <c r="H155" s="23">
        <f t="shared" si="3"/>
        <v>1563.9959742271574</v>
      </c>
      <c r="BB155">
        <v>153</v>
      </c>
      <c r="BC155">
        <v>-5.7479169388285942E-2</v>
      </c>
      <c r="BD155">
        <v>1.8401908844520899E-2</v>
      </c>
    </row>
    <row r="156" spans="2:56" x14ac:dyDescent="0.25">
      <c r="B156" s="18">
        <v>41938</v>
      </c>
      <c r="C156" s="5">
        <v>167.46</v>
      </c>
      <c r="D156" s="5">
        <v>196.67504150534981</v>
      </c>
      <c r="E156" s="5">
        <v>-29.215041505349802</v>
      </c>
      <c r="F156" s="5">
        <v>-0.44421404439201906</v>
      </c>
      <c r="G156" s="23">
        <f t="shared" si="2"/>
        <v>0.17445982028753015</v>
      </c>
      <c r="H156" s="23">
        <f t="shared" si="3"/>
        <v>853.51865015931162</v>
      </c>
      <c r="BB156">
        <v>154</v>
      </c>
      <c r="BC156">
        <v>-8.1252867751158114E-2</v>
      </c>
      <c r="BD156">
        <v>-5.4235174748706295E-2</v>
      </c>
    </row>
    <row r="157" spans="2:56" x14ac:dyDescent="0.25">
      <c r="B157" s="18">
        <v>41945</v>
      </c>
      <c r="C157" s="5">
        <v>182.5</v>
      </c>
      <c r="D157" s="5">
        <v>165.19820108109758</v>
      </c>
      <c r="E157" s="5">
        <v>17.301798918902421</v>
      </c>
      <c r="F157" s="5">
        <v>0.26307346069029941</v>
      </c>
      <c r="G157" s="23">
        <f t="shared" si="2"/>
        <v>9.4804377637821485E-2</v>
      </c>
      <c r="H157" s="23">
        <f t="shared" si="3"/>
        <v>299.35224583013297</v>
      </c>
      <c r="BB157">
        <v>155</v>
      </c>
      <c r="BC157">
        <v>4.4225901249712797E-2</v>
      </c>
      <c r="BD157">
        <v>3.4702168541180793E-2</v>
      </c>
    </row>
    <row r="158" spans="2:56" x14ac:dyDescent="0.25">
      <c r="B158" s="18">
        <v>41952</v>
      </c>
      <c r="C158" s="5">
        <v>190.1</v>
      </c>
      <c r="D158" s="5">
        <v>186.47739028661599</v>
      </c>
      <c r="E158" s="5">
        <v>3.6226097133840085</v>
      </c>
      <c r="F158" s="5">
        <v>5.5081698642853102E-2</v>
      </c>
      <c r="G158" s="23">
        <f t="shared" si="2"/>
        <v>1.9056337261357227E-2</v>
      </c>
      <c r="H158" s="23">
        <f t="shared" si="3"/>
        <v>13.123301135504168</v>
      </c>
      <c r="BB158">
        <v>156</v>
      </c>
      <c r="BC158">
        <v>-1.7737661433635733E-2</v>
      </c>
      <c r="BD158">
        <v>5.3091375912892952E-2</v>
      </c>
    </row>
    <row r="159" spans="2:56" x14ac:dyDescent="0.25">
      <c r="B159" s="18">
        <v>41959</v>
      </c>
      <c r="C159" s="5">
        <v>183.84</v>
      </c>
      <c r="D159" s="5">
        <v>172.41804748546056</v>
      </c>
      <c r="E159" s="5">
        <v>11.421952514539441</v>
      </c>
      <c r="F159" s="5">
        <v>0.17367052928567819</v>
      </c>
      <c r="G159" s="23">
        <f t="shared" si="2"/>
        <v>6.2129854844100531E-2</v>
      </c>
      <c r="H159" s="23">
        <f t="shared" si="3"/>
        <v>130.46099924439386</v>
      </c>
      <c r="BB159">
        <v>157</v>
      </c>
      <c r="BC159">
        <v>-2.9710092916647217E-2</v>
      </c>
      <c r="BD159">
        <v>-5.180207946749131E-2</v>
      </c>
    </row>
    <row r="160" spans="2:56" x14ac:dyDescent="0.25">
      <c r="B160" s="18">
        <v>41966</v>
      </c>
      <c r="C160" s="5">
        <v>224.11</v>
      </c>
      <c r="D160" s="5">
        <v>159.21183127359879</v>
      </c>
      <c r="E160" s="5">
        <v>64.898168726401224</v>
      </c>
      <c r="F160" s="5">
        <v>0.98677518559442345</v>
      </c>
      <c r="G160" s="23">
        <f t="shared" si="2"/>
        <v>0.28958176219892562</v>
      </c>
      <c r="H160" s="23">
        <f t="shared" si="3"/>
        <v>4211.7723040404417</v>
      </c>
      <c r="BB160">
        <v>158</v>
      </c>
      <c r="BC160">
        <v>-7.7193096830255478E-2</v>
      </c>
      <c r="BD160">
        <v>-6.5604822301764412E-2</v>
      </c>
    </row>
    <row r="161" spans="2:56" x14ac:dyDescent="0.25">
      <c r="B161" s="18">
        <v>41973</v>
      </c>
      <c r="C161" s="5">
        <v>182.87</v>
      </c>
      <c r="D161" s="5">
        <v>161.81433958063042</v>
      </c>
      <c r="E161" s="5">
        <v>21.055660419369588</v>
      </c>
      <c r="F161" s="5">
        <v>0.32015083978300618</v>
      </c>
      <c r="G161" s="23">
        <f t="shared" si="2"/>
        <v>0.11514004713386333</v>
      </c>
      <c r="H161" s="23">
        <f t="shared" si="3"/>
        <v>443.34083569580707</v>
      </c>
      <c r="BB161">
        <v>159</v>
      </c>
      <c r="BC161">
        <v>-4.019078518193565E-3</v>
      </c>
      <c r="BD161">
        <v>-1.7139054078724532E-3</v>
      </c>
    </row>
    <row r="162" spans="2:56" x14ac:dyDescent="0.25">
      <c r="B162" s="18">
        <v>41980</v>
      </c>
      <c r="C162" s="5">
        <v>205.55</v>
      </c>
      <c r="D162" s="5">
        <v>188.81524953586791</v>
      </c>
      <c r="E162" s="5">
        <v>16.734750464132105</v>
      </c>
      <c r="F162" s="5">
        <v>0.25445150177870107</v>
      </c>
      <c r="G162" s="23">
        <f t="shared" si="2"/>
        <v>8.1414499947127725E-2</v>
      </c>
      <c r="H162" s="23">
        <f t="shared" si="3"/>
        <v>280.05187309676973</v>
      </c>
      <c r="BB162">
        <v>160</v>
      </c>
      <c r="BC162">
        <v>6.5563008520596849E-2</v>
      </c>
      <c r="BD162">
        <v>3.5545104248655562E-2</v>
      </c>
    </row>
    <row r="163" spans="2:56" x14ac:dyDescent="0.25">
      <c r="B163" s="18">
        <v>41987</v>
      </c>
      <c r="C163" s="5">
        <v>118.61</v>
      </c>
      <c r="D163" s="5">
        <v>207.5787416510307</v>
      </c>
      <c r="E163" s="5">
        <v>-88.968741651030697</v>
      </c>
      <c r="F163" s="5">
        <v>-1.3527677017346007</v>
      </c>
      <c r="G163" s="23">
        <f t="shared" si="2"/>
        <v>0.75009477827359161</v>
      </c>
      <c r="H163" s="23">
        <f t="shared" si="3"/>
        <v>7915.4369909678444</v>
      </c>
      <c r="BB163">
        <v>161</v>
      </c>
      <c r="BC163">
        <v>-1.2313038626750612E-2</v>
      </c>
      <c r="BD163">
        <v>8.9464621156130943E-3</v>
      </c>
    </row>
    <row r="164" spans="2:56" x14ac:dyDescent="0.25">
      <c r="B164" s="18">
        <v>41994</v>
      </c>
      <c r="C164" s="5">
        <v>163.63999999999999</v>
      </c>
      <c r="D164" s="5">
        <v>163.91971376001987</v>
      </c>
      <c r="E164" s="5">
        <v>-0.27971376001988801</v>
      </c>
      <c r="F164" s="5">
        <v>-4.2530413858142277E-3</v>
      </c>
      <c r="G164" s="23">
        <f t="shared" si="2"/>
        <v>1.7093238818130534E-3</v>
      </c>
      <c r="H164" s="23">
        <f t="shared" si="3"/>
        <v>7.8239787544463507E-2</v>
      </c>
      <c r="BB164">
        <v>162</v>
      </c>
      <c r="BC164">
        <v>-6.7704821626743433E-2</v>
      </c>
      <c r="BD164">
        <v>-7.2015966236852996E-2</v>
      </c>
    </row>
    <row r="165" spans="2:56" x14ac:dyDescent="0.25">
      <c r="B165" s="18">
        <v>42001</v>
      </c>
      <c r="C165" s="5">
        <v>139.43</v>
      </c>
      <c r="D165" s="5">
        <v>168.36905465159697</v>
      </c>
      <c r="E165" s="5">
        <v>-28.939054651596962</v>
      </c>
      <c r="F165" s="5">
        <v>-0.44001767053158392</v>
      </c>
      <c r="G165" s="23">
        <f t="shared" si="2"/>
        <v>0.20755256868390562</v>
      </c>
      <c r="H165" s="23">
        <f t="shared" si="3"/>
        <v>837.46888412811575</v>
      </c>
      <c r="BB165">
        <v>163</v>
      </c>
      <c r="BC165">
        <v>5.5882417953980943E-4</v>
      </c>
      <c r="BD165">
        <v>4.8094472784122884E-2</v>
      </c>
    </row>
    <row r="166" spans="2:56" x14ac:dyDescent="0.25">
      <c r="B166" s="18">
        <v>42008</v>
      </c>
      <c r="C166" s="5">
        <v>125.62</v>
      </c>
      <c r="D166" s="5">
        <v>164.07409450282933</v>
      </c>
      <c r="E166" s="5">
        <v>-38.454094502829321</v>
      </c>
      <c r="F166" s="5">
        <v>-0.58469363596169199</v>
      </c>
      <c r="G166" s="23">
        <f t="shared" si="2"/>
        <v>0.30611442845748543</v>
      </c>
      <c r="H166" s="23">
        <f t="shared" si="3"/>
        <v>1478.7173840325281</v>
      </c>
      <c r="BB166">
        <v>164</v>
      </c>
      <c r="BC166">
        <v>-2.781301669204091E-2</v>
      </c>
      <c r="BD166">
        <v>1.3228387334407206E-2</v>
      </c>
    </row>
    <row r="167" spans="2:56" x14ac:dyDescent="0.25">
      <c r="B167" s="18">
        <v>42015</v>
      </c>
      <c r="C167" s="5">
        <v>144.13999999999999</v>
      </c>
      <c r="D167" s="5">
        <v>141.28295896836073</v>
      </c>
      <c r="E167" s="5">
        <v>2.8570410316392554</v>
      </c>
      <c r="F167" s="5">
        <v>4.3441244176429389E-2</v>
      </c>
      <c r="G167" s="23">
        <f t="shared" si="2"/>
        <v>1.9821292019142886E-2</v>
      </c>
      <c r="H167" s="23">
        <f t="shared" si="3"/>
        <v>8.162683456470301</v>
      </c>
      <c r="BB167">
        <v>165</v>
      </c>
      <c r="BC167">
        <v>4.5181046102059745E-2</v>
      </c>
      <c r="BD167">
        <v>5.2909429681374548E-2</v>
      </c>
    </row>
    <row r="168" spans="2:56" x14ac:dyDescent="0.25">
      <c r="B168" s="18">
        <v>42022</v>
      </c>
      <c r="C168" s="5">
        <v>133.85</v>
      </c>
      <c r="D168" s="5">
        <v>161.35299788494322</v>
      </c>
      <c r="E168" s="5">
        <v>-27.502997884943227</v>
      </c>
      <c r="F168" s="5">
        <v>-0.41818245992012654</v>
      </c>
      <c r="G168" s="23">
        <f t="shared" si="2"/>
        <v>0.2054762636155639</v>
      </c>
      <c r="H168" s="23">
        <f t="shared" si="3"/>
        <v>756.41489265919165</v>
      </c>
      <c r="BB168">
        <v>166</v>
      </c>
      <c r="BC168">
        <v>-5.5953670184910938E-2</v>
      </c>
      <c r="BD168">
        <v>-4.4096563994349684E-2</v>
      </c>
    </row>
    <row r="169" spans="2:56" x14ac:dyDescent="0.25">
      <c r="B169" s="18">
        <v>42029</v>
      </c>
      <c r="C169" s="5">
        <v>123.43</v>
      </c>
      <c r="D169" s="5">
        <v>161.43499864877458</v>
      </c>
      <c r="E169" s="5">
        <v>-38.004998648774574</v>
      </c>
      <c r="F169" s="5">
        <v>-0.57786514367244379</v>
      </c>
      <c r="G169" s="23">
        <f t="shared" si="2"/>
        <v>0.30790730494024604</v>
      </c>
      <c r="H169" s="23">
        <f t="shared" si="3"/>
        <v>1444.3799222933571</v>
      </c>
      <c r="BB169">
        <v>167</v>
      </c>
      <c r="BC169">
        <v>-8.0286531230156402E-2</v>
      </c>
      <c r="BD169">
        <v>-6.1639718539331582E-2</v>
      </c>
    </row>
    <row r="170" spans="2:56" x14ac:dyDescent="0.25">
      <c r="B170" s="18">
        <v>42036</v>
      </c>
      <c r="C170" s="5">
        <v>144.27000000000001</v>
      </c>
      <c r="D170" s="5">
        <v>174.09446392841244</v>
      </c>
      <c r="E170" s="5">
        <v>-29.824463928412428</v>
      </c>
      <c r="F170" s="5">
        <v>-0.45348029853176619</v>
      </c>
      <c r="G170" s="23">
        <f t="shared" si="2"/>
        <v>0.20672672023575536</v>
      </c>
      <c r="H170" s="23">
        <f t="shared" si="3"/>
        <v>889.49864861717401</v>
      </c>
      <c r="BB170">
        <v>168</v>
      </c>
      <c r="BC170">
        <v>2.0630037495385202E-2</v>
      </c>
      <c r="BD170">
        <v>3.5512532480146759E-3</v>
      </c>
    </row>
    <row r="171" spans="2:56" x14ac:dyDescent="0.25">
      <c r="B171" s="18">
        <v>42043</v>
      </c>
      <c r="C171" s="5">
        <v>126.39</v>
      </c>
      <c r="D171" s="5">
        <v>139.11048181876237</v>
      </c>
      <c r="E171" s="5">
        <v>-12.720481818762366</v>
      </c>
      <c r="F171" s="5">
        <v>-0.19341463794575978</v>
      </c>
      <c r="G171" s="23">
        <f t="shared" si="2"/>
        <v>0.10064468564571853</v>
      </c>
      <c r="H171" s="23">
        <f t="shared" si="3"/>
        <v>161.8106577014639</v>
      </c>
      <c r="BB171">
        <v>169</v>
      </c>
      <c r="BC171">
        <v>2.8015226019326295E-2</v>
      </c>
      <c r="BD171">
        <v>1.5427526701440925E-2</v>
      </c>
    </row>
    <row r="172" spans="2:56" x14ac:dyDescent="0.25">
      <c r="B172" s="18">
        <v>42050</v>
      </c>
      <c r="C172" s="5">
        <v>133.07</v>
      </c>
      <c r="D172" s="5">
        <v>192.63011434303624</v>
      </c>
      <c r="E172" s="5">
        <v>-59.560114343036247</v>
      </c>
      <c r="F172" s="5">
        <v>-0.90561018959793016</v>
      </c>
      <c r="G172" s="23">
        <f t="shared" si="2"/>
        <v>0.44758483762708534</v>
      </c>
      <c r="H172" s="23">
        <f t="shared" si="3"/>
        <v>3547.4072205555522</v>
      </c>
      <c r="BB172">
        <v>170</v>
      </c>
      <c r="BC172">
        <v>3.5304336407584805E-2</v>
      </c>
      <c r="BD172">
        <v>3.9272582697921762E-2</v>
      </c>
    </row>
    <row r="173" spans="2:56" x14ac:dyDescent="0.25">
      <c r="B173" s="18">
        <v>42057</v>
      </c>
      <c r="C173" s="5">
        <v>138.25</v>
      </c>
      <c r="D173" s="5">
        <v>179.33756715970082</v>
      </c>
      <c r="E173" s="5">
        <v>-41.087567159700825</v>
      </c>
      <c r="F173" s="5">
        <v>-0.62473552806341881</v>
      </c>
      <c r="G173" s="23">
        <f t="shared" si="2"/>
        <v>0.29719759247523203</v>
      </c>
      <c r="H173" s="23">
        <f t="shared" si="3"/>
        <v>1688.1881751029257</v>
      </c>
      <c r="BB173">
        <v>171</v>
      </c>
      <c r="BC173">
        <v>-4.2236848309962362E-4</v>
      </c>
      <c r="BD173">
        <v>5.5582973660958497E-2</v>
      </c>
    </row>
    <row r="174" spans="2:56" x14ac:dyDescent="0.25">
      <c r="B174" s="18">
        <v>42064</v>
      </c>
      <c r="C174" s="5">
        <v>203.26</v>
      </c>
      <c r="D174" s="5">
        <v>124.6020956485763</v>
      </c>
      <c r="E174" s="5">
        <v>78.657904351423696</v>
      </c>
      <c r="F174" s="5">
        <v>1.1959916541261184</v>
      </c>
      <c r="G174" s="23">
        <f t="shared" si="2"/>
        <v>0.38698171972559137</v>
      </c>
      <c r="H174" s="23">
        <f t="shared" si="3"/>
        <v>6187.0659169577184</v>
      </c>
      <c r="BB174">
        <v>172</v>
      </c>
      <c r="BC174">
        <v>-0.15653691274308637</v>
      </c>
      <c r="BD174">
        <v>-6.9200428034270803E-2</v>
      </c>
    </row>
    <row r="175" spans="2:56" x14ac:dyDescent="0.25">
      <c r="B175" s="18">
        <v>42071</v>
      </c>
      <c r="C175" s="5">
        <v>133.47</v>
      </c>
      <c r="D175" s="5">
        <v>217.96608368835479</v>
      </c>
      <c r="E175" s="5">
        <v>-84.496083688354787</v>
      </c>
      <c r="F175" s="5">
        <v>-1.2847610387141628</v>
      </c>
      <c r="G175" s="23">
        <f t="shared" si="2"/>
        <v>0.63307172914029208</v>
      </c>
      <c r="H175" s="23">
        <f t="shared" si="3"/>
        <v>7139.5881586694559</v>
      </c>
      <c r="BB175">
        <v>173</v>
      </c>
      <c r="BC175">
        <v>-0.12908237165189429</v>
      </c>
      <c r="BD175">
        <v>-9.4832753222915275E-2</v>
      </c>
    </row>
    <row r="176" spans="2:56" x14ac:dyDescent="0.25">
      <c r="B176" s="18">
        <v>42078</v>
      </c>
      <c r="C176" s="5">
        <v>125.21</v>
      </c>
      <c r="D176" s="5">
        <v>140.15252535861146</v>
      </c>
      <c r="E176" s="5">
        <v>-14.942525358611462</v>
      </c>
      <c r="F176" s="5">
        <v>-0.22720075964169426</v>
      </c>
      <c r="G176" s="23">
        <f t="shared" si="2"/>
        <v>0.11933971215247555</v>
      </c>
      <c r="H176" s="23">
        <f t="shared" si="3"/>
        <v>223.27906409274661</v>
      </c>
      <c r="BB176">
        <v>174</v>
      </c>
      <c r="BC176">
        <v>0.10311515849031834</v>
      </c>
      <c r="BD176">
        <v>7.5145489811797681E-2</v>
      </c>
    </row>
    <row r="177" spans="2:56" x14ac:dyDescent="0.25">
      <c r="B177" s="18">
        <v>42085</v>
      </c>
      <c r="C177" s="5">
        <v>123.16</v>
      </c>
      <c r="D177" s="5">
        <v>130.3891090864781</v>
      </c>
      <c r="E177" s="5">
        <v>-7.229109086478104</v>
      </c>
      <c r="F177" s="5">
        <v>-0.10991843992648413</v>
      </c>
      <c r="G177" s="23">
        <f t="shared" si="2"/>
        <v>5.8696890926259369E-2</v>
      </c>
      <c r="H177" s="23">
        <f t="shared" si="3"/>
        <v>52.260018184200291</v>
      </c>
      <c r="BB177">
        <v>175</v>
      </c>
      <c r="BC177">
        <v>-1.4624864315216984E-2</v>
      </c>
      <c r="BD177">
        <v>-3.2085372523579709E-3</v>
      </c>
    </row>
    <row r="178" spans="2:56" x14ac:dyDescent="0.25">
      <c r="B178" s="18">
        <v>42092</v>
      </c>
      <c r="C178" s="5">
        <v>117</v>
      </c>
      <c r="D178" s="5">
        <v>167.25248067301538</v>
      </c>
      <c r="E178" s="5">
        <v>-50.252480673015384</v>
      </c>
      <c r="F178" s="5">
        <v>-0.76408783045556228</v>
      </c>
      <c r="G178" s="23">
        <f t="shared" si="2"/>
        <v>0.42950838182064432</v>
      </c>
      <c r="H178" s="23">
        <f t="shared" si="3"/>
        <v>2525.3118137917845</v>
      </c>
      <c r="BB178">
        <v>176</v>
      </c>
      <c r="BC178">
        <v>2.7803411486056646E-2</v>
      </c>
      <c r="BD178">
        <v>6.9131443389538735E-2</v>
      </c>
    </row>
    <row r="179" spans="2:56" x14ac:dyDescent="0.25">
      <c r="B179" s="18">
        <v>42099</v>
      </c>
      <c r="C179" s="5">
        <v>163.03</v>
      </c>
      <c r="D179" s="5">
        <v>174.75575110866109</v>
      </c>
      <c r="E179" s="5">
        <v>-11.725751108661086</v>
      </c>
      <c r="F179" s="5">
        <v>-0.17828978002850782</v>
      </c>
      <c r="G179" s="23">
        <f t="shared" si="2"/>
        <v>7.1923885841017512E-2</v>
      </c>
      <c r="H179" s="23">
        <f t="shared" si="3"/>
        <v>137.4932390622667</v>
      </c>
      <c r="BB179">
        <v>177</v>
      </c>
      <c r="BC179">
        <v>-7.1551276467523572E-2</v>
      </c>
      <c r="BD179">
        <v>-1.8216697069324439E-2</v>
      </c>
    </row>
    <row r="180" spans="2:56" x14ac:dyDescent="0.25">
      <c r="B180" s="18">
        <v>42106</v>
      </c>
      <c r="C180" s="5">
        <v>98.84</v>
      </c>
      <c r="D180" s="5">
        <v>126.96670388019513</v>
      </c>
      <c r="E180" s="5">
        <v>-28.126703880195123</v>
      </c>
      <c r="F180" s="5">
        <v>-0.4276658954515003</v>
      </c>
      <c r="G180" s="23">
        <f t="shared" si="2"/>
        <v>0.28456802792589159</v>
      </c>
      <c r="H180" s="23">
        <f t="shared" si="3"/>
        <v>791.1114711641834</v>
      </c>
      <c r="BB180">
        <v>178</v>
      </c>
      <c r="BC180">
        <v>4.071642056200115E-2</v>
      </c>
      <c r="BD180">
        <v>3.6316045428939306E-2</v>
      </c>
    </row>
    <row r="181" spans="2:56" x14ac:dyDescent="0.25">
      <c r="B181" s="18">
        <v>42113</v>
      </c>
      <c r="C181" s="5">
        <v>148.99</v>
      </c>
      <c r="D181" s="5">
        <v>155.16810577977694</v>
      </c>
      <c r="E181" s="5">
        <v>-6.1781057797769279</v>
      </c>
      <c r="F181" s="5">
        <v>-9.3937958452459086E-2</v>
      </c>
      <c r="G181" s="23">
        <f t="shared" si="2"/>
        <v>4.1466580171668752E-2</v>
      </c>
      <c r="H181" s="23">
        <f t="shared" si="3"/>
        <v>38.168991026113083</v>
      </c>
      <c r="BB181">
        <v>179</v>
      </c>
      <c r="BC181">
        <v>-4.1422763790971213E-2</v>
      </c>
      <c r="BD181">
        <v>-1.350722286157984E-2</v>
      </c>
    </row>
    <row r="182" spans="2:56" x14ac:dyDescent="0.25">
      <c r="B182" s="18">
        <v>42120</v>
      </c>
      <c r="C182" s="5">
        <v>128.78</v>
      </c>
      <c r="D182" s="5">
        <v>164.31710832264676</v>
      </c>
      <c r="E182" s="5">
        <v>-35.537108322646759</v>
      </c>
      <c r="F182" s="5">
        <v>-0.54034092715937032</v>
      </c>
      <c r="G182" s="23">
        <f t="shared" si="2"/>
        <v>0.27595207580871844</v>
      </c>
      <c r="H182" s="23">
        <f t="shared" si="3"/>
        <v>1262.8860679355296</v>
      </c>
      <c r="BB182">
        <v>180</v>
      </c>
      <c r="BC182">
        <v>-1.1274155259202051E-2</v>
      </c>
      <c r="BD182">
        <v>1.9623059206600207E-2</v>
      </c>
    </row>
    <row r="183" spans="2:56" x14ac:dyDescent="0.25">
      <c r="B183" s="18">
        <v>42127</v>
      </c>
      <c r="C183" s="5">
        <v>98.29</v>
      </c>
      <c r="D183" s="5">
        <v>66.574193663585234</v>
      </c>
      <c r="E183" s="5">
        <v>31.715806336414772</v>
      </c>
      <c r="F183" s="5">
        <v>0.48223811700808134</v>
      </c>
      <c r="G183" s="23">
        <f t="shared" si="2"/>
        <v>0.32267581988416694</v>
      </c>
      <c r="H183" s="23">
        <f t="shared" si="3"/>
        <v>1005.8923715689674</v>
      </c>
      <c r="BB183">
        <v>181</v>
      </c>
      <c r="BC183">
        <v>-1.0799024777117018E-3</v>
      </c>
      <c r="BD183">
        <v>6.2670867511017317E-2</v>
      </c>
    </row>
    <row r="184" spans="2:56" x14ac:dyDescent="0.25">
      <c r="B184" s="18">
        <v>42134</v>
      </c>
      <c r="C184" s="5">
        <v>97.5</v>
      </c>
      <c r="D184" s="5">
        <v>93.757147239229326</v>
      </c>
      <c r="E184" s="5">
        <v>3.7428527607706741</v>
      </c>
      <c r="F184" s="5">
        <v>5.6909991454960555E-2</v>
      </c>
      <c r="G184" s="23">
        <f t="shared" si="2"/>
        <v>3.8388233443801788E-2</v>
      </c>
      <c r="H184" s="23">
        <f t="shared" si="3"/>
        <v>14.008946788808657</v>
      </c>
      <c r="BB184">
        <v>182</v>
      </c>
      <c r="BC184">
        <v>4.6498907235505919E-2</v>
      </c>
      <c r="BD184">
        <v>-2.3585868455546482E-3</v>
      </c>
    </row>
    <row r="185" spans="2:56" x14ac:dyDescent="0.25">
      <c r="B185" s="18">
        <v>42141</v>
      </c>
      <c r="C185" s="5">
        <v>77.33</v>
      </c>
      <c r="D185" s="5">
        <v>100.42142878100414</v>
      </c>
      <c r="E185" s="5">
        <v>-23.09142878100414</v>
      </c>
      <c r="F185" s="5">
        <v>-0.35110465161316917</v>
      </c>
      <c r="G185" s="23">
        <f t="shared" si="2"/>
        <v>0.29860893289802326</v>
      </c>
      <c r="H185" s="23">
        <f t="shared" si="3"/>
        <v>533.21408314818632</v>
      </c>
      <c r="BB185">
        <v>183</v>
      </c>
      <c r="BC185">
        <v>-1.1616397783579247E-2</v>
      </c>
      <c r="BD185">
        <v>1.3433685025717405E-2</v>
      </c>
    </row>
    <row r="186" spans="2:56" x14ac:dyDescent="0.25">
      <c r="B186" s="18">
        <v>42148</v>
      </c>
      <c r="C186" s="5">
        <v>74.61</v>
      </c>
      <c r="D186" s="5">
        <v>88.930962104243392</v>
      </c>
      <c r="E186" s="5">
        <v>-14.320962104243392</v>
      </c>
      <c r="F186" s="5">
        <v>-0.21774990443692774</v>
      </c>
      <c r="G186" s="23">
        <f t="shared" si="2"/>
        <v>0.19194427160224356</v>
      </c>
      <c r="H186" s="23">
        <f t="shared" si="3"/>
        <v>205.08995559117534</v>
      </c>
      <c r="BB186">
        <v>184</v>
      </c>
      <c r="BC186">
        <v>-1.1585587200534356E-2</v>
      </c>
      <c r="BD186">
        <v>-6.7327039535221705E-2</v>
      </c>
    </row>
    <row r="187" spans="2:56" x14ac:dyDescent="0.25">
      <c r="B187" s="18">
        <v>42155</v>
      </c>
      <c r="C187" s="5">
        <v>84.81</v>
      </c>
      <c r="D187" s="5">
        <v>88.252408729700022</v>
      </c>
      <c r="E187" s="5">
        <v>-3.4424087297000199</v>
      </c>
      <c r="F187" s="5">
        <v>-5.2341746767343135E-2</v>
      </c>
      <c r="G187" s="23">
        <f t="shared" si="2"/>
        <v>4.0589656051173442E-2</v>
      </c>
      <c r="H187" s="23">
        <f t="shared" si="3"/>
        <v>11.850177862314904</v>
      </c>
      <c r="BB187">
        <v>185</v>
      </c>
      <c r="BC187">
        <v>-9.4764684373356653E-4</v>
      </c>
      <c r="BD187">
        <v>-3.8691747019886685E-3</v>
      </c>
    </row>
    <row r="188" spans="2:56" x14ac:dyDescent="0.25">
      <c r="B188" s="18">
        <v>42162</v>
      </c>
      <c r="C188" s="5">
        <v>59.05</v>
      </c>
      <c r="D188" s="5">
        <v>90.623715368239928</v>
      </c>
      <c r="E188" s="5">
        <v>-31.573715368239931</v>
      </c>
      <c r="F188" s="5">
        <v>-0.48007762705522722</v>
      </c>
      <c r="G188" s="23">
        <f t="shared" si="2"/>
        <v>0.53469458709974482</v>
      </c>
      <c r="H188" s="23">
        <f t="shared" si="3"/>
        <v>996.89950215463045</v>
      </c>
      <c r="BB188">
        <v>186</v>
      </c>
      <c r="BC188">
        <v>1.3999182652747409E-2</v>
      </c>
      <c r="BD188">
        <v>1.2450579524320679E-2</v>
      </c>
    </row>
    <row r="189" spans="2:56" x14ac:dyDescent="0.25">
      <c r="B189" s="18">
        <v>42169</v>
      </c>
      <c r="C189" s="5">
        <v>67.040000000000006</v>
      </c>
      <c r="D189" s="5">
        <v>85.174195613442237</v>
      </c>
      <c r="E189" s="5">
        <v>-18.13419561344223</v>
      </c>
      <c r="F189" s="5">
        <v>-0.27573003357767206</v>
      </c>
      <c r="G189" s="23">
        <f t="shared" si="2"/>
        <v>0.27049814459191868</v>
      </c>
      <c r="H189" s="23">
        <f t="shared" si="3"/>
        <v>328.84905054658742</v>
      </c>
      <c r="BB189">
        <v>187</v>
      </c>
      <c r="BC189">
        <v>1.9163261369643293E-2</v>
      </c>
      <c r="BD189">
        <v>-2.2845844795795168E-3</v>
      </c>
    </row>
    <row r="190" spans="2:56" x14ac:dyDescent="0.25">
      <c r="B190" s="18">
        <v>42176</v>
      </c>
      <c r="C190" s="5">
        <v>67.25</v>
      </c>
      <c r="D190" s="5">
        <v>85.176503608826295</v>
      </c>
      <c r="E190" s="5">
        <v>-17.926503608826295</v>
      </c>
      <c r="F190" s="5">
        <v>-0.27257208135154098</v>
      </c>
      <c r="G190" s="23">
        <f t="shared" ref="G190:G253" si="4">ABS(E190/C190)</f>
        <v>0.26656510942492634</v>
      </c>
      <c r="H190" s="23">
        <f t="shared" ref="H190:H253" si="5">E190*E190</f>
        <v>321.35953163726214</v>
      </c>
      <c r="BB190">
        <v>188</v>
      </c>
      <c r="BC190">
        <v>-5.1577171146143463E-2</v>
      </c>
      <c r="BD190">
        <v>-5.0483447517982779E-3</v>
      </c>
    </row>
    <row r="191" spans="2:56" x14ac:dyDescent="0.25">
      <c r="B191" s="18">
        <v>42183</v>
      </c>
      <c r="C191" s="5">
        <v>61.4</v>
      </c>
      <c r="D191" s="5">
        <v>83.947349420176437</v>
      </c>
      <c r="E191" s="5">
        <v>-22.547349420176438</v>
      </c>
      <c r="F191" s="5">
        <v>-0.34283193725473704</v>
      </c>
      <c r="G191" s="23">
        <f t="shared" si="4"/>
        <v>0.36722067459570745</v>
      </c>
      <c r="H191" s="23">
        <f t="shared" si="5"/>
        <v>508.38296587553077</v>
      </c>
      <c r="BB191">
        <v>189</v>
      </c>
      <c r="BC191">
        <v>-2.070411968935806E-2</v>
      </c>
      <c r="BD191">
        <v>-3.6252977249312077E-2</v>
      </c>
    </row>
    <row r="192" spans="2:56" x14ac:dyDescent="0.25">
      <c r="B192" s="18">
        <v>42190</v>
      </c>
      <c r="C192" s="5">
        <v>64.94</v>
      </c>
      <c r="D192" s="5">
        <v>50.241417081862146</v>
      </c>
      <c r="E192" s="5">
        <v>14.698582918137852</v>
      </c>
      <c r="F192" s="5">
        <v>0.22349162035939002</v>
      </c>
      <c r="G192" s="23">
        <f t="shared" si="4"/>
        <v>0.22634097502522102</v>
      </c>
      <c r="H192" s="23">
        <f t="shared" si="5"/>
        <v>216.04833980137386</v>
      </c>
      <c r="BB192">
        <v>190</v>
      </c>
      <c r="BC192">
        <v>-0.16479426415867951</v>
      </c>
      <c r="BD192">
        <v>-0.10336117665554888</v>
      </c>
    </row>
    <row r="193" spans="2:56" x14ac:dyDescent="0.25">
      <c r="B193" s="18">
        <v>42197</v>
      </c>
      <c r="C193" s="5">
        <v>64.12</v>
      </c>
      <c r="D193" s="5">
        <v>33.22040991572571</v>
      </c>
      <c r="E193" s="5">
        <v>30.899590084274294</v>
      </c>
      <c r="F193" s="5">
        <v>0.46982756738091669</v>
      </c>
      <c r="G193" s="23">
        <f t="shared" si="4"/>
        <v>0.48190252782710996</v>
      </c>
      <c r="H193" s="23">
        <f t="shared" si="5"/>
        <v>954.78466737618226</v>
      </c>
      <c r="BB193">
        <v>191</v>
      </c>
      <c r="BC193">
        <v>4.4360445584509307E-2</v>
      </c>
      <c r="BD193">
        <v>6.7378084871624307E-3</v>
      </c>
    </row>
    <row r="194" spans="2:56" x14ac:dyDescent="0.25">
      <c r="B194" s="18">
        <v>42204</v>
      </c>
      <c r="C194" s="5">
        <v>67.7</v>
      </c>
      <c r="D194" s="5">
        <v>102.31558979415348</v>
      </c>
      <c r="E194" s="5">
        <v>-34.615589794153479</v>
      </c>
      <c r="F194" s="5">
        <v>-0.52632925880527182</v>
      </c>
      <c r="G194" s="23">
        <f t="shared" si="4"/>
        <v>0.51130856416770276</v>
      </c>
      <c r="H194" s="23">
        <f t="shared" si="5"/>
        <v>1198.2390567971024</v>
      </c>
      <c r="BB194">
        <v>192</v>
      </c>
      <c r="BC194">
        <v>-6.0216436088854595E-2</v>
      </c>
      <c r="BD194">
        <v>-6.2797593472873545E-2</v>
      </c>
    </row>
    <row r="195" spans="2:56" x14ac:dyDescent="0.25">
      <c r="B195" s="18">
        <v>42211</v>
      </c>
      <c r="C195" s="5">
        <v>66.58</v>
      </c>
      <c r="D195" s="5">
        <v>81.152966767788712</v>
      </c>
      <c r="E195" s="5">
        <v>-14.572966767788714</v>
      </c>
      <c r="F195" s="5">
        <v>-0.22158162963843456</v>
      </c>
      <c r="G195" s="23">
        <f t="shared" si="4"/>
        <v>0.21887904427438742</v>
      </c>
      <c r="H195" s="23">
        <f t="shared" si="5"/>
        <v>212.37136041507424</v>
      </c>
      <c r="BB195">
        <v>193</v>
      </c>
      <c r="BC195">
        <v>-6.2152392359134554E-3</v>
      </c>
      <c r="BD195">
        <v>-3.1279806116649905E-2</v>
      </c>
    </row>
    <row r="196" spans="2:56" x14ac:dyDescent="0.25">
      <c r="B196" s="18">
        <v>42218</v>
      </c>
      <c r="C196" s="5">
        <v>66.31</v>
      </c>
      <c r="D196" s="5">
        <v>65.748253566121676</v>
      </c>
      <c r="E196" s="5">
        <v>0.56174643387832646</v>
      </c>
      <c r="F196" s="5">
        <v>8.5413418040221102E-3</v>
      </c>
      <c r="G196" s="23">
        <f t="shared" si="4"/>
        <v>8.4715191355500888E-3</v>
      </c>
      <c r="H196" s="23">
        <f t="shared" si="5"/>
        <v>0.31555905597501699</v>
      </c>
      <c r="BB196">
        <v>194</v>
      </c>
      <c r="BC196">
        <v>-5.8889648431465595E-2</v>
      </c>
      <c r="BD196">
        <v>7.8538359996711115E-3</v>
      </c>
    </row>
    <row r="197" spans="2:56" x14ac:dyDescent="0.25">
      <c r="B197" s="18">
        <v>42225</v>
      </c>
      <c r="C197" s="5">
        <v>67.69</v>
      </c>
      <c r="D197" s="5">
        <v>80.581868200045633</v>
      </c>
      <c r="E197" s="5">
        <v>-12.891868200045636</v>
      </c>
      <c r="F197" s="5">
        <v>-0.19602056399141035</v>
      </c>
      <c r="G197" s="23">
        <f t="shared" si="4"/>
        <v>0.19045454572382384</v>
      </c>
      <c r="H197" s="23">
        <f t="shared" si="5"/>
        <v>166.20026568734789</v>
      </c>
      <c r="BB197">
        <v>195</v>
      </c>
      <c r="BC197">
        <v>-9.9763060706026477E-3</v>
      </c>
      <c r="BD197">
        <v>2.2931642322118365E-2</v>
      </c>
    </row>
    <row r="198" spans="2:56" x14ac:dyDescent="0.25">
      <c r="B198" s="18">
        <v>42232</v>
      </c>
      <c r="C198" s="5">
        <v>61.47</v>
      </c>
      <c r="D198" s="5">
        <v>97.13782580594345</v>
      </c>
      <c r="E198" s="5">
        <v>-35.667825805943451</v>
      </c>
      <c r="F198" s="5">
        <v>-0.54232848353225227</v>
      </c>
      <c r="G198" s="23">
        <f t="shared" si="4"/>
        <v>0.58024769490716532</v>
      </c>
      <c r="H198" s="23">
        <f t="shared" si="5"/>
        <v>1272.1937977231255</v>
      </c>
      <c r="BB198">
        <v>196</v>
      </c>
      <c r="BC198">
        <v>-3.7927817561680864E-2</v>
      </c>
      <c r="BD198">
        <v>-3.3714225418913946E-2</v>
      </c>
    </row>
    <row r="199" spans="2:56" x14ac:dyDescent="0.25">
      <c r="B199" s="18">
        <v>42239</v>
      </c>
      <c r="C199" s="5">
        <v>68.19</v>
      </c>
      <c r="D199" s="5">
        <v>76.432474823444394</v>
      </c>
      <c r="E199" s="5">
        <v>-8.2424748234443967</v>
      </c>
      <c r="F199" s="5">
        <v>-0.12532664300515048</v>
      </c>
      <c r="G199" s="23">
        <f t="shared" si="4"/>
        <v>0.1208751257287637</v>
      </c>
      <c r="H199" s="23">
        <f t="shared" si="5"/>
        <v>67.938391215114734</v>
      </c>
      <c r="BB199">
        <v>197</v>
      </c>
      <c r="BC199">
        <v>8.9386355953715423E-3</v>
      </c>
      <c r="BD199">
        <v>-1.97951341036296E-2</v>
      </c>
    </row>
    <row r="200" spans="2:56" x14ac:dyDescent="0.25">
      <c r="B200" s="18">
        <v>42246</v>
      </c>
      <c r="C200" s="5">
        <v>65.099999999999994</v>
      </c>
      <c r="D200" s="5">
        <v>72.025216428577664</v>
      </c>
      <c r="E200" s="5">
        <v>-6.9252164285776701</v>
      </c>
      <c r="F200" s="5">
        <v>-0.10529775894602848</v>
      </c>
      <c r="G200" s="23">
        <f t="shared" si="4"/>
        <v>0.1063781325434358</v>
      </c>
      <c r="H200" s="23">
        <f t="shared" si="5"/>
        <v>47.958622582642057</v>
      </c>
      <c r="BB200">
        <v>198</v>
      </c>
      <c r="BC200">
        <v>-6.9462215947717815E-2</v>
      </c>
      <c r="BD200">
        <v>-2.4944698917787793E-3</v>
      </c>
    </row>
    <row r="201" spans="2:56" x14ac:dyDescent="0.25">
      <c r="B201" s="18">
        <v>42253</v>
      </c>
      <c r="C201" s="5">
        <v>65.040000000000006</v>
      </c>
      <c r="D201" s="5">
        <v>79.855175602416836</v>
      </c>
      <c r="E201" s="5">
        <v>-14.815175602416829</v>
      </c>
      <c r="F201" s="5">
        <v>-0.22526440948312282</v>
      </c>
      <c r="G201" s="23">
        <f t="shared" si="4"/>
        <v>0.22778560274318616</v>
      </c>
      <c r="H201" s="23">
        <f t="shared" si="5"/>
        <v>219.48942813044687</v>
      </c>
      <c r="BB201">
        <v>199</v>
      </c>
      <c r="BC201">
        <v>9.3156109717612168E-3</v>
      </c>
      <c r="BD201">
        <v>-1.5747738073547853E-2</v>
      </c>
    </row>
    <row r="202" spans="2:56" x14ac:dyDescent="0.25">
      <c r="B202" s="18">
        <v>42260</v>
      </c>
      <c r="C202" s="5">
        <v>62.91</v>
      </c>
      <c r="D202" s="5">
        <v>129.07753803268199</v>
      </c>
      <c r="E202" s="5">
        <v>-66.167538032681989</v>
      </c>
      <c r="F202" s="5">
        <v>-1.0060759171462446</v>
      </c>
      <c r="G202" s="23">
        <f t="shared" si="4"/>
        <v>1.0517809256506436</v>
      </c>
      <c r="H202" s="23">
        <f t="shared" si="5"/>
        <v>4378.1430893064171</v>
      </c>
      <c r="BB202">
        <v>200</v>
      </c>
      <c r="BC202">
        <v>1.6635296683800569E-2</v>
      </c>
      <c r="BD202">
        <v>7.2556499348356532E-4</v>
      </c>
    </row>
    <row r="203" spans="2:56" x14ac:dyDescent="0.25">
      <c r="B203" s="18">
        <v>42267</v>
      </c>
      <c r="C203" s="5">
        <v>65.12</v>
      </c>
      <c r="D203" s="5">
        <v>130.92859768384253</v>
      </c>
      <c r="E203" s="5">
        <v>-65.808597683842521</v>
      </c>
      <c r="F203" s="5">
        <v>-1.0006182372718462</v>
      </c>
      <c r="G203" s="23">
        <f t="shared" si="4"/>
        <v>1.0105742887567954</v>
      </c>
      <c r="H203" s="23">
        <f t="shared" si="5"/>
        <v>4330.7715291138429</v>
      </c>
      <c r="BB203">
        <v>201</v>
      </c>
      <c r="BC203">
        <v>-3.9328900873020949E-3</v>
      </c>
      <c r="BD203">
        <v>-3.2981833704456967E-2</v>
      </c>
    </row>
    <row r="204" spans="2:56" x14ac:dyDescent="0.25">
      <c r="B204" s="18">
        <v>42274</v>
      </c>
      <c r="C204" s="5">
        <v>92</v>
      </c>
      <c r="D204" s="5">
        <v>131.94005401830546</v>
      </c>
      <c r="E204" s="5">
        <v>-39.94005401830546</v>
      </c>
      <c r="F204" s="5">
        <v>-0.60728761673873755</v>
      </c>
      <c r="G204" s="23">
        <f t="shared" si="4"/>
        <v>0.43413102193810282</v>
      </c>
      <c r="H204" s="23">
        <f t="shared" si="5"/>
        <v>1595.2079149851581</v>
      </c>
      <c r="BB204">
        <v>202</v>
      </c>
      <c r="BC204">
        <v>2.8429685488301814E-3</v>
      </c>
      <c r="BD204">
        <v>-7.0833786539542115E-2</v>
      </c>
    </row>
    <row r="205" spans="2:56" x14ac:dyDescent="0.25">
      <c r="B205" s="18">
        <v>42281</v>
      </c>
      <c r="C205" s="5">
        <v>97.11</v>
      </c>
      <c r="D205" s="5">
        <v>132.38601942363124</v>
      </c>
      <c r="E205" s="5">
        <v>-35.27601942363124</v>
      </c>
      <c r="F205" s="5">
        <v>-0.53637107636328962</v>
      </c>
      <c r="G205" s="23">
        <f t="shared" si="4"/>
        <v>0.36325836086532015</v>
      </c>
      <c r="H205" s="23">
        <f t="shared" si="5"/>
        <v>1244.3975463764086</v>
      </c>
      <c r="BB205">
        <v>203</v>
      </c>
      <c r="BC205">
        <v>6.4118865333962095E-3</v>
      </c>
      <c r="BD205">
        <v>1.1464978732849332E-2</v>
      </c>
    </row>
    <row r="206" spans="2:56" x14ac:dyDescent="0.25">
      <c r="B206" s="18">
        <v>42288</v>
      </c>
      <c r="C206" s="5">
        <v>101.46</v>
      </c>
      <c r="D206" s="5">
        <v>157.63973321831114</v>
      </c>
      <c r="E206" s="5">
        <v>-56.179733218311142</v>
      </c>
      <c r="F206" s="5">
        <v>-0.85421157115935598</v>
      </c>
      <c r="G206" s="23">
        <f t="shared" si="4"/>
        <v>0.55371312062202982</v>
      </c>
      <c r="H206" s="23">
        <f t="shared" si="5"/>
        <v>3156.1624244806126</v>
      </c>
      <c r="BB206">
        <v>204</v>
      </c>
      <c r="BC206">
        <v>1.084151029056578E-4</v>
      </c>
      <c r="BD206">
        <v>-2.9557788497509799E-2</v>
      </c>
    </row>
    <row r="207" spans="2:56" x14ac:dyDescent="0.25">
      <c r="B207" s="18">
        <v>42295</v>
      </c>
      <c r="C207" s="5">
        <v>125.28</v>
      </c>
      <c r="D207" s="5">
        <v>139.04223563549303</v>
      </c>
      <c r="E207" s="5">
        <v>-13.762235635493028</v>
      </c>
      <c r="F207" s="5">
        <v>-0.20925448113427653</v>
      </c>
      <c r="G207" s="23">
        <f t="shared" si="4"/>
        <v>0.10985181701383323</v>
      </c>
      <c r="H207" s="23">
        <f t="shared" si="5"/>
        <v>189.39912968683419</v>
      </c>
      <c r="BB207">
        <v>205</v>
      </c>
      <c r="BC207">
        <v>1.176269824640408E-3</v>
      </c>
      <c r="BD207">
        <v>-8.1793442080035795E-3</v>
      </c>
    </row>
    <row r="208" spans="2:56" x14ac:dyDescent="0.25">
      <c r="B208" s="18">
        <v>42302</v>
      </c>
      <c r="C208" s="5">
        <v>143.38</v>
      </c>
      <c r="D208" s="5">
        <v>147.08433755021599</v>
      </c>
      <c r="E208" s="5">
        <v>-3.7043375502159961</v>
      </c>
      <c r="F208" s="5">
        <v>-5.6324368550814734E-2</v>
      </c>
      <c r="G208" s="23">
        <f t="shared" si="4"/>
        <v>2.5835803809568951E-2</v>
      </c>
      <c r="H208" s="23">
        <f t="shared" si="5"/>
        <v>13.722116685940247</v>
      </c>
      <c r="BB208">
        <v>206</v>
      </c>
      <c r="BC208">
        <v>-6.2316746517259466E-4</v>
      </c>
      <c r="BD208">
        <v>-1.3739587450628768E-2</v>
      </c>
    </row>
    <row r="209" spans="2:56" x14ac:dyDescent="0.25">
      <c r="B209" s="18">
        <v>42309</v>
      </c>
      <c r="C209" s="5">
        <v>84.04</v>
      </c>
      <c r="D209" s="5">
        <v>169.85931520741792</v>
      </c>
      <c r="E209" s="5">
        <v>-85.819315207417915</v>
      </c>
      <c r="F209" s="5">
        <v>-1.3048807439914047</v>
      </c>
      <c r="G209" s="23">
        <f t="shared" si="4"/>
        <v>1.0211722418778904</v>
      </c>
      <c r="H209" s="23">
        <f t="shared" si="5"/>
        <v>7364.9548626701517</v>
      </c>
      <c r="BB209">
        <v>207</v>
      </c>
      <c r="BC209">
        <v>2.593574141457521E-3</v>
      </c>
      <c r="BD209">
        <v>5.6302589123928617E-2</v>
      </c>
    </row>
    <row r="210" spans="2:56" x14ac:dyDescent="0.25">
      <c r="B210" s="18">
        <v>42316</v>
      </c>
      <c r="C210" s="5">
        <v>183.72</v>
      </c>
      <c r="D210" s="5">
        <v>151.99107093372686</v>
      </c>
      <c r="E210" s="5">
        <v>31.728929066273139</v>
      </c>
      <c r="F210" s="5">
        <v>0.48243764781835868</v>
      </c>
      <c r="G210" s="23">
        <f t="shared" si="4"/>
        <v>0.17270264024751328</v>
      </c>
      <c r="H210" s="23">
        <f t="shared" si="5"/>
        <v>1006.7249396925924</v>
      </c>
      <c r="BB210">
        <v>208</v>
      </c>
      <c r="BC210">
        <v>8.8614043885562183E-3</v>
      </c>
      <c r="BD210">
        <v>-3.4668544818062141E-2</v>
      </c>
    </row>
    <row r="211" spans="2:56" x14ac:dyDescent="0.25">
      <c r="B211" s="18">
        <v>42323</v>
      </c>
      <c r="C211" s="5">
        <v>144.94999999999999</v>
      </c>
      <c r="D211" s="5">
        <v>177.25992187109543</v>
      </c>
      <c r="E211" s="5">
        <v>-32.30992187109544</v>
      </c>
      <c r="F211" s="5">
        <v>-0.49127163025666937</v>
      </c>
      <c r="G211" s="23">
        <f t="shared" si="4"/>
        <v>0.22290391080438388</v>
      </c>
      <c r="H211" s="23">
        <f t="shared" si="5"/>
        <v>1043.9310513162916</v>
      </c>
      <c r="BB211">
        <v>209</v>
      </c>
      <c r="BC211">
        <v>1.8343478989733587E-3</v>
      </c>
      <c r="BD211">
        <v>4.0339504300640254E-2</v>
      </c>
    </row>
    <row r="212" spans="2:56" x14ac:dyDescent="0.25">
      <c r="B212" s="18">
        <v>42330</v>
      </c>
      <c r="C212" s="5">
        <v>177.52</v>
      </c>
      <c r="D212" s="5">
        <v>206.39826522498495</v>
      </c>
      <c r="E212" s="5">
        <v>-28.878265224984943</v>
      </c>
      <c r="F212" s="5">
        <v>-0.43909336867677901</v>
      </c>
      <c r="G212" s="23">
        <f t="shared" si="4"/>
        <v>0.16267612226782865</v>
      </c>
      <c r="H212" s="23">
        <f t="shared" si="5"/>
        <v>833.95420240457463</v>
      </c>
      <c r="BB212">
        <v>210</v>
      </c>
      <c r="BC212">
        <v>-2.0234976259781023E-4</v>
      </c>
      <c r="BD212">
        <v>-7.5100316676048828E-2</v>
      </c>
    </row>
    <row r="213" spans="2:56" x14ac:dyDescent="0.25">
      <c r="B213" s="18">
        <v>42337</v>
      </c>
      <c r="C213" s="5">
        <v>168.94</v>
      </c>
      <c r="D213" s="5">
        <v>162.52173012270717</v>
      </c>
      <c r="E213" s="5">
        <v>6.4182698772928291</v>
      </c>
      <c r="F213" s="5">
        <v>9.7589648115667754E-2</v>
      </c>
      <c r="G213" s="23">
        <f t="shared" si="4"/>
        <v>3.7991416344813712E-2</v>
      </c>
      <c r="H213" s="23">
        <f t="shared" si="5"/>
        <v>41.194188217764506</v>
      </c>
      <c r="BB213">
        <v>211</v>
      </c>
      <c r="BC213">
        <v>-1.8929692167714114E-4</v>
      </c>
      <c r="BD213">
        <v>-2.0850953682102158E-2</v>
      </c>
    </row>
    <row r="214" spans="2:56" x14ac:dyDescent="0.25">
      <c r="B214" s="18">
        <v>42344</v>
      </c>
      <c r="C214" s="5">
        <v>145.16</v>
      </c>
      <c r="D214" s="5">
        <v>196.38474784223865</v>
      </c>
      <c r="E214" s="5">
        <v>-51.224747842238656</v>
      </c>
      <c r="F214" s="5">
        <v>-0.77887113074254499</v>
      </c>
      <c r="G214" s="23">
        <f t="shared" si="4"/>
        <v>0.35288473299971518</v>
      </c>
      <c r="H214" s="23">
        <f t="shared" si="5"/>
        <v>2623.9747915009339</v>
      </c>
      <c r="BB214">
        <v>212</v>
      </c>
      <c r="BC214">
        <v>-1.8657238719099086E-4</v>
      </c>
      <c r="BD214">
        <v>8.5930613792252215E-3</v>
      </c>
    </row>
    <row r="215" spans="2:56" x14ac:dyDescent="0.25">
      <c r="B215" s="18">
        <v>42351</v>
      </c>
      <c r="C215" s="5">
        <v>173.12</v>
      </c>
      <c r="D215" s="5">
        <v>93.536511367975564</v>
      </c>
      <c r="E215" s="5">
        <v>79.583488632024441</v>
      </c>
      <c r="F215" s="5">
        <v>1.2100651421489248</v>
      </c>
      <c r="G215" s="23">
        <f t="shared" si="4"/>
        <v>0.45970129755097294</v>
      </c>
      <c r="H215" s="23">
        <f t="shared" si="5"/>
        <v>6333.531662843563</v>
      </c>
      <c r="BB215">
        <v>213</v>
      </c>
      <c r="BC215">
        <v>-1.8840059995962037E-4</v>
      </c>
      <c r="BD215">
        <v>-1.750398818848279E-2</v>
      </c>
    </row>
    <row r="216" spans="2:56" x14ac:dyDescent="0.25">
      <c r="B216" s="18">
        <v>42358</v>
      </c>
      <c r="C216" s="5">
        <v>213.98</v>
      </c>
      <c r="D216" s="5">
        <v>177.90909360845825</v>
      </c>
      <c r="E216" s="5">
        <v>36.07090639154174</v>
      </c>
      <c r="F216" s="5">
        <v>0.54845731470682824</v>
      </c>
      <c r="G216" s="23">
        <f t="shared" si="4"/>
        <v>0.16857139167932397</v>
      </c>
      <c r="H216" s="23">
        <f t="shared" si="5"/>
        <v>1301.1102879073667</v>
      </c>
      <c r="BB216">
        <v>214</v>
      </c>
      <c r="BC216">
        <v>-1.7030320082874132E-4</v>
      </c>
      <c r="BD216">
        <v>3.1091924724183827E-2</v>
      </c>
    </row>
    <row r="217" spans="2:56" x14ac:dyDescent="0.25">
      <c r="B217" s="18">
        <v>42365</v>
      </c>
      <c r="C217" s="5">
        <v>195.58</v>
      </c>
      <c r="D217" s="5">
        <v>152.27125576735457</v>
      </c>
      <c r="E217" s="5">
        <v>43.308744232645438</v>
      </c>
      <c r="F217" s="5">
        <v>0.65850847514969535</v>
      </c>
      <c r="G217" s="23">
        <f t="shared" si="4"/>
        <v>0.22143748968527169</v>
      </c>
      <c r="H217" s="23">
        <f t="shared" si="5"/>
        <v>1875.6473270086994</v>
      </c>
      <c r="BB217">
        <v>215</v>
      </c>
      <c r="BC217">
        <v>-1.7251025257077242E-4</v>
      </c>
      <c r="BD217">
        <v>1.4183113470383939E-2</v>
      </c>
    </row>
    <row r="218" spans="2:56" x14ac:dyDescent="0.25">
      <c r="B218" s="18">
        <v>42372</v>
      </c>
      <c r="C218" s="5">
        <v>238.5</v>
      </c>
      <c r="D218" s="5">
        <v>140.45064134452781</v>
      </c>
      <c r="E218" s="5">
        <v>98.04935865547219</v>
      </c>
      <c r="F218" s="5">
        <v>1.4908382776185765</v>
      </c>
      <c r="G218" s="23">
        <f t="shared" si="4"/>
        <v>0.41110842203552284</v>
      </c>
      <c r="H218" s="23">
        <f t="shared" si="5"/>
        <v>9613.6767327494199</v>
      </c>
      <c r="BB218">
        <v>216</v>
      </c>
      <c r="BC218">
        <v>-1.7588238079376743E-4</v>
      </c>
      <c r="BD218">
        <v>5.5476672769765138E-2</v>
      </c>
    </row>
    <row r="219" spans="2:56" x14ac:dyDescent="0.25">
      <c r="B219" s="18">
        <v>42379</v>
      </c>
      <c r="C219" s="5">
        <v>198.98</v>
      </c>
      <c r="D219" s="5">
        <v>178.39539931234836</v>
      </c>
      <c r="E219" s="5">
        <v>20.58460068765163</v>
      </c>
      <c r="F219" s="5">
        <v>0.31298838723135275</v>
      </c>
      <c r="G219" s="23">
        <f t="shared" si="4"/>
        <v>0.10345060150593845</v>
      </c>
      <c r="H219" s="23">
        <f t="shared" si="5"/>
        <v>423.72578547006793</v>
      </c>
      <c r="BB219">
        <v>217</v>
      </c>
      <c r="BC219">
        <v>-1.7466801494537762E-4</v>
      </c>
      <c r="BD219">
        <v>5.0465637251396016E-2</v>
      </c>
    </row>
    <row r="220" spans="2:56" x14ac:dyDescent="0.25">
      <c r="B220" s="18">
        <v>42386</v>
      </c>
      <c r="C220" s="5">
        <v>134.66999999999999</v>
      </c>
      <c r="D220" s="5">
        <v>148.23208796998443</v>
      </c>
      <c r="E220" s="5">
        <v>-13.562087969984447</v>
      </c>
      <c r="F220" s="5">
        <v>-0.20621124041339969</v>
      </c>
      <c r="G220" s="23">
        <f t="shared" si="4"/>
        <v>0.10070608130975309</v>
      </c>
      <c r="H220" s="23">
        <f t="shared" si="5"/>
        <v>183.93023010559685</v>
      </c>
      <c r="BB220">
        <v>218</v>
      </c>
      <c r="BC220">
        <v>-1.6379937946933072E-4</v>
      </c>
      <c r="BD220">
        <v>-3.4420694542224878E-2</v>
      </c>
    </row>
    <row r="221" spans="2:56" x14ac:dyDescent="0.25">
      <c r="B221" s="18">
        <v>42393</v>
      </c>
      <c r="C221" s="5">
        <v>255.2</v>
      </c>
      <c r="D221" s="5">
        <v>119.31525339530322</v>
      </c>
      <c r="E221" s="5">
        <v>135.88474660469677</v>
      </c>
      <c r="F221" s="5">
        <v>2.0661244944459063</v>
      </c>
      <c r="G221" s="23">
        <f t="shared" si="4"/>
        <v>0.53246374061401558</v>
      </c>
      <c r="H221" s="23">
        <f t="shared" si="5"/>
        <v>18464.664359822651</v>
      </c>
      <c r="BB221">
        <v>219</v>
      </c>
      <c r="BC221">
        <v>-1.68799414007006E-4</v>
      </c>
      <c r="BD221">
        <v>-3.7501346056942443E-3</v>
      </c>
    </row>
    <row r="222" spans="2:56" x14ac:dyDescent="0.25">
      <c r="B222" s="18">
        <v>42400</v>
      </c>
      <c r="C222" s="5">
        <v>168.59</v>
      </c>
      <c r="D222" s="5">
        <v>184.99347049183243</v>
      </c>
      <c r="E222" s="5">
        <v>-16.403470491832422</v>
      </c>
      <c r="F222" s="5">
        <v>-0.24941439730310513</v>
      </c>
      <c r="G222" s="23">
        <f t="shared" si="4"/>
        <v>9.7298003985007542E-2</v>
      </c>
      <c r="H222" s="23">
        <f t="shared" si="5"/>
        <v>269.07384417641703</v>
      </c>
      <c r="BB222">
        <v>220</v>
      </c>
      <c r="BC222">
        <v>-1.687198356397483E-4</v>
      </c>
      <c r="BD222">
        <v>-2.3636155399189107E-3</v>
      </c>
    </row>
    <row r="223" spans="2:56" x14ac:dyDescent="0.25">
      <c r="B223" s="18">
        <v>42407</v>
      </c>
      <c r="C223" s="5">
        <v>105.18</v>
      </c>
      <c r="D223" s="5">
        <v>130.32182156459251</v>
      </c>
      <c r="E223" s="5">
        <v>-25.141821564592505</v>
      </c>
      <c r="F223" s="5">
        <v>-0.38228082744790864</v>
      </c>
      <c r="G223" s="23">
        <f t="shared" si="4"/>
        <v>0.23903614341692814</v>
      </c>
      <c r="H223" s="23">
        <f t="shared" si="5"/>
        <v>632.11119158580868</v>
      </c>
      <c r="BB223">
        <v>221</v>
      </c>
      <c r="BC223">
        <v>-1.6468524461301593E-4</v>
      </c>
      <c r="BD223">
        <v>2.1903534923578397E-3</v>
      </c>
    </row>
    <row r="224" spans="2:56" x14ac:dyDescent="0.25">
      <c r="B224" s="18">
        <v>42414</v>
      </c>
      <c r="C224" s="5">
        <v>130.66999999999999</v>
      </c>
      <c r="D224" s="5">
        <v>121.41202374553964</v>
      </c>
      <c r="E224" s="5">
        <v>9.2579762544603454</v>
      </c>
      <c r="F224" s="5">
        <v>0.14076731926347011</v>
      </c>
      <c r="G224" s="23">
        <f t="shared" si="4"/>
        <v>7.0850051690979923E-2</v>
      </c>
      <c r="H224" s="23">
        <f t="shared" si="5"/>
        <v>85.710124328151608</v>
      </c>
      <c r="BB224">
        <v>222</v>
      </c>
      <c r="BC224">
        <v>-1.5476279207044061E-4</v>
      </c>
      <c r="BD224">
        <v>-3.060610982713167E-3</v>
      </c>
    </row>
    <row r="225" spans="2:56" x14ac:dyDescent="0.25">
      <c r="B225" s="18">
        <v>42421</v>
      </c>
      <c r="C225" s="5">
        <v>214.7</v>
      </c>
      <c r="D225" s="5">
        <v>133.03270235253251</v>
      </c>
      <c r="E225" s="5">
        <v>81.667297647467478</v>
      </c>
      <c r="F225" s="5">
        <v>1.2417494110321643</v>
      </c>
      <c r="G225" s="23">
        <f t="shared" si="4"/>
        <v>0.38037865695140888</v>
      </c>
      <c r="H225" s="23">
        <f t="shared" si="5"/>
        <v>6669.5475050400473</v>
      </c>
      <c r="BB225">
        <v>223</v>
      </c>
      <c r="BC225">
        <v>-1.5522310453498431E-4</v>
      </c>
      <c r="BD225">
        <v>1.9840218676563704E-2</v>
      </c>
    </row>
    <row r="226" spans="2:56" x14ac:dyDescent="0.25">
      <c r="B226" s="18">
        <v>42428</v>
      </c>
      <c r="C226" s="5">
        <v>187.69</v>
      </c>
      <c r="D226" s="5">
        <v>225.04150661416921</v>
      </c>
      <c r="E226" s="5">
        <v>-37.35150661416921</v>
      </c>
      <c r="F226" s="5">
        <v>-0.56792881208733004</v>
      </c>
      <c r="G226" s="23">
        <f t="shared" si="4"/>
        <v>0.19900637548174763</v>
      </c>
      <c r="H226" s="23">
        <f t="shared" si="5"/>
        <v>1395.1350463483263</v>
      </c>
      <c r="BB226">
        <v>224</v>
      </c>
      <c r="BC226">
        <v>-1.660356954392967E-4</v>
      </c>
      <c r="BD226">
        <v>-5.4568361224450093E-2</v>
      </c>
    </row>
    <row r="227" spans="2:56" x14ac:dyDescent="0.25">
      <c r="B227" s="18">
        <v>42435</v>
      </c>
      <c r="C227" s="5">
        <v>124.49</v>
      </c>
      <c r="D227" s="5">
        <v>123.74320010616908</v>
      </c>
      <c r="E227" s="5">
        <v>0.74679989383091083</v>
      </c>
      <c r="F227" s="5">
        <v>1.1355075471291455E-2</v>
      </c>
      <c r="G227" s="23">
        <f t="shared" si="4"/>
        <v>5.9988745588473846E-3</v>
      </c>
      <c r="H227" s="23">
        <f t="shared" si="5"/>
        <v>0.55771008142585965</v>
      </c>
      <c r="BB227">
        <v>225</v>
      </c>
      <c r="BC227">
        <v>-1.6152816744917798E-4</v>
      </c>
      <c r="BD227">
        <v>-5.2848649372467339E-2</v>
      </c>
    </row>
    <row r="228" spans="2:56" x14ac:dyDescent="0.25">
      <c r="B228" s="18">
        <v>42442</v>
      </c>
      <c r="C228" s="5">
        <v>148.15</v>
      </c>
      <c r="D228" s="5">
        <v>117.73966326513143</v>
      </c>
      <c r="E228" s="5">
        <v>30.410336734868579</v>
      </c>
      <c r="F228" s="5">
        <v>0.46238848128439153</v>
      </c>
      <c r="G228" s="23">
        <f t="shared" si="4"/>
        <v>0.20526720712027391</v>
      </c>
      <c r="H228" s="23">
        <f t="shared" si="5"/>
        <v>924.7885803280974</v>
      </c>
      <c r="BB228">
        <v>226</v>
      </c>
      <c r="BC228">
        <v>-1.6549396273495129E-4</v>
      </c>
      <c r="BD228">
        <v>3.1763391151094253E-3</v>
      </c>
    </row>
    <row r="229" spans="2:56" x14ac:dyDescent="0.25">
      <c r="B229" s="18">
        <v>42449</v>
      </c>
      <c r="C229" s="5">
        <v>201.19</v>
      </c>
      <c r="D229" s="5">
        <v>126.61929968911937</v>
      </c>
      <c r="E229" s="5">
        <v>74.570700310880625</v>
      </c>
      <c r="F229" s="5">
        <v>1.1338458092614938</v>
      </c>
      <c r="G229" s="23">
        <f t="shared" si="4"/>
        <v>0.37064814509111099</v>
      </c>
      <c r="H229" s="23">
        <f t="shared" si="5"/>
        <v>5560.7893448551713</v>
      </c>
      <c r="BB229">
        <v>227</v>
      </c>
      <c r="BC229">
        <v>-1.6971747152657611E-4</v>
      </c>
      <c r="BD229">
        <v>-7.9037544107167963E-3</v>
      </c>
    </row>
    <row r="230" spans="2:56" x14ac:dyDescent="0.25">
      <c r="B230" s="18">
        <v>42456</v>
      </c>
      <c r="C230" s="5">
        <v>136.02000000000001</v>
      </c>
      <c r="D230" s="5">
        <v>139.32250992087037</v>
      </c>
      <c r="E230" s="5">
        <v>-3.3025099208703637</v>
      </c>
      <c r="F230" s="5">
        <v>-5.0214588547681953E-2</v>
      </c>
      <c r="G230" s="23">
        <f t="shared" si="4"/>
        <v>2.4279590654832844E-2</v>
      </c>
      <c r="H230" s="23">
        <f t="shared" si="5"/>
        <v>10.906571777447176</v>
      </c>
      <c r="BB230">
        <v>228</v>
      </c>
      <c r="BC230">
        <v>-1.6750984302888516E-4</v>
      </c>
      <c r="BD230">
        <v>-4.2543278337854578E-3</v>
      </c>
    </row>
    <row r="231" spans="2:56" x14ac:dyDescent="0.25">
      <c r="B231" s="18">
        <v>42463</v>
      </c>
      <c r="C231" s="5">
        <v>84.2</v>
      </c>
      <c r="D231" s="5">
        <v>165.14706363705068</v>
      </c>
      <c r="E231" s="5">
        <v>-80.947063637050675</v>
      </c>
      <c r="F231" s="5">
        <v>-1.2307982692164887</v>
      </c>
      <c r="G231" s="23">
        <f t="shared" si="4"/>
        <v>0.96136655150891537</v>
      </c>
      <c r="H231" s="23">
        <f t="shared" si="5"/>
        <v>6552.4271114607318</v>
      </c>
      <c r="BB231">
        <v>229</v>
      </c>
      <c r="BC231">
        <v>-1.6586313625388351E-4</v>
      </c>
      <c r="BD231">
        <v>-1.9368023135553591E-2</v>
      </c>
    </row>
    <row r="232" spans="2:56" x14ac:dyDescent="0.25">
      <c r="B232" s="18">
        <v>42470</v>
      </c>
      <c r="C232" s="5">
        <v>101.41</v>
      </c>
      <c r="D232" s="5">
        <v>67.452523408754502</v>
      </c>
      <c r="E232" s="5">
        <v>33.957476591245495</v>
      </c>
      <c r="F232" s="5">
        <v>0.5163226624607824</v>
      </c>
      <c r="G232" s="23">
        <f t="shared" si="4"/>
        <v>0.33485333390440286</v>
      </c>
      <c r="H232" s="23">
        <f t="shared" si="5"/>
        <v>1153.1102164449858</v>
      </c>
      <c r="BB232">
        <v>230</v>
      </c>
      <c r="BC232">
        <v>-1.5552559027293421E-4</v>
      </c>
      <c r="BD232">
        <v>1.9546063335803582E-2</v>
      </c>
    </row>
    <row r="233" spans="2:56" x14ac:dyDescent="0.25">
      <c r="B233" s="18">
        <v>42477</v>
      </c>
      <c r="C233" s="5">
        <v>115.88</v>
      </c>
      <c r="D233" s="5">
        <v>145.47446591854816</v>
      </c>
      <c r="E233" s="5">
        <v>-29.594465918548167</v>
      </c>
      <c r="F233" s="5">
        <v>-0.44998318400104714</v>
      </c>
      <c r="G233" s="23">
        <f t="shared" si="4"/>
        <v>0.25538890160983924</v>
      </c>
      <c r="H233" s="23">
        <f t="shared" si="5"/>
        <v>875.83241300410896</v>
      </c>
      <c r="BB233">
        <v>231</v>
      </c>
      <c r="BC233">
        <v>-1.5079291759121036E-4</v>
      </c>
      <c r="BD233">
        <v>8.4914034416584978E-3</v>
      </c>
    </row>
    <row r="234" spans="2:56" x14ac:dyDescent="0.25">
      <c r="B234" s="18">
        <v>42484</v>
      </c>
      <c r="C234" s="5">
        <v>81.52</v>
      </c>
      <c r="D234" s="5">
        <v>113.04737858747399</v>
      </c>
      <c r="E234" s="5">
        <v>-31.52737858747399</v>
      </c>
      <c r="F234" s="5">
        <v>-0.47937307735317131</v>
      </c>
      <c r="G234" s="23">
        <f t="shared" si="4"/>
        <v>0.38674409454703129</v>
      </c>
      <c r="H234" s="23">
        <f t="shared" si="5"/>
        <v>993.9756005979134</v>
      </c>
      <c r="BB234">
        <v>232</v>
      </c>
      <c r="BC234">
        <v>-1.5589403129458043E-4</v>
      </c>
      <c r="BD234">
        <v>-8.0229159923007609E-3</v>
      </c>
    </row>
    <row r="235" spans="2:56" x14ac:dyDescent="0.25">
      <c r="B235" s="18">
        <v>42491</v>
      </c>
      <c r="C235" s="5">
        <v>94.42</v>
      </c>
      <c r="D235" s="5">
        <v>77.712317328093405</v>
      </c>
      <c r="E235" s="5">
        <v>16.707682671906596</v>
      </c>
      <c r="F235" s="5">
        <v>0.25403993661097557</v>
      </c>
      <c r="G235" s="23">
        <f t="shared" si="4"/>
        <v>0.1769506743476657</v>
      </c>
      <c r="H235" s="23">
        <f t="shared" si="5"/>
        <v>279.14666026512793</v>
      </c>
      <c r="BB235">
        <v>233</v>
      </c>
      <c r="BC235">
        <v>-1.573685981454749E-4</v>
      </c>
      <c r="BD235">
        <v>4.5922134302860844E-2</v>
      </c>
    </row>
    <row r="236" spans="2:56" x14ac:dyDescent="0.25">
      <c r="B236" s="18">
        <v>42498</v>
      </c>
      <c r="C236" s="5">
        <v>104.28</v>
      </c>
      <c r="D236" s="5">
        <v>91.779363833006741</v>
      </c>
      <c r="E236" s="5">
        <v>12.50063616699326</v>
      </c>
      <c r="F236" s="5">
        <v>0.19007188978993494</v>
      </c>
      <c r="G236" s="23">
        <f t="shared" si="4"/>
        <v>0.11987568246061814</v>
      </c>
      <c r="H236" s="23">
        <f t="shared" si="5"/>
        <v>156.26590457953995</v>
      </c>
      <c r="BB236">
        <v>234</v>
      </c>
      <c r="BC236">
        <v>-1.6006374896182125E-4</v>
      </c>
      <c r="BD236">
        <v>4.1040170827002988E-2</v>
      </c>
    </row>
    <row r="237" spans="2:56" x14ac:dyDescent="0.25">
      <c r="B237" s="18">
        <v>42505</v>
      </c>
      <c r="C237" s="5">
        <v>152.94</v>
      </c>
      <c r="D237" s="5">
        <v>75.256000045897437</v>
      </c>
      <c r="E237" s="5">
        <v>77.683999954102561</v>
      </c>
      <c r="F237" s="5">
        <v>1.1811834598229896</v>
      </c>
      <c r="G237" s="23">
        <f t="shared" si="4"/>
        <v>0.50793775306723266</v>
      </c>
      <c r="H237" s="23">
        <f t="shared" si="5"/>
        <v>6034.8038488690063</v>
      </c>
      <c r="BB237">
        <v>235</v>
      </c>
      <c r="BC237">
        <v>-1.6227485940804873E-4</v>
      </c>
      <c r="BD237">
        <v>1.5971751611904686E-2</v>
      </c>
    </row>
    <row r="238" spans="2:56" x14ac:dyDescent="0.25">
      <c r="B238" s="18">
        <v>42512</v>
      </c>
      <c r="C238" s="5">
        <v>131.75</v>
      </c>
      <c r="D238" s="5">
        <v>96.103884603011636</v>
      </c>
      <c r="E238" s="5">
        <v>35.646115396988364</v>
      </c>
      <c r="F238" s="5">
        <v>0.54199837725581324</v>
      </c>
      <c r="G238" s="23">
        <f t="shared" si="4"/>
        <v>0.27055875064127788</v>
      </c>
      <c r="H238" s="23">
        <f t="shared" si="5"/>
        <v>1270.6455428954109</v>
      </c>
      <c r="BB238">
        <v>236</v>
      </c>
      <c r="BC238">
        <v>-1.2249142751509656E-4</v>
      </c>
      <c r="BD238">
        <v>1.4828290589851967E-2</v>
      </c>
    </row>
    <row r="239" spans="2:56" x14ac:dyDescent="0.25">
      <c r="B239" s="18">
        <v>42519</v>
      </c>
      <c r="C239" s="5">
        <v>61.87</v>
      </c>
      <c r="D239" s="5">
        <v>99.97962442910638</v>
      </c>
      <c r="E239" s="5">
        <v>-38.109624429106383</v>
      </c>
      <c r="F239" s="5">
        <v>-0.57945597629270051</v>
      </c>
      <c r="G239" s="23">
        <f t="shared" si="4"/>
        <v>0.61596289686611261</v>
      </c>
      <c r="H239" s="23">
        <f t="shared" si="5"/>
        <v>1452.3434741275419</v>
      </c>
      <c r="BB239">
        <v>237</v>
      </c>
      <c r="BC239">
        <v>-1.0082912249255861E-4</v>
      </c>
      <c r="BD239">
        <v>2.7823724695454553E-2</v>
      </c>
    </row>
    <row r="240" spans="2:56" x14ac:dyDescent="0.25">
      <c r="B240" s="18">
        <v>42526</v>
      </c>
      <c r="C240" s="5">
        <v>35.89</v>
      </c>
      <c r="D240" s="5">
        <v>46.799659365417483</v>
      </c>
      <c r="E240" s="5">
        <v>-10.909659365417482</v>
      </c>
      <c r="F240" s="5">
        <v>-0.16588112355630016</v>
      </c>
      <c r="G240" s="23">
        <f t="shared" si="4"/>
        <v>0.30397490569566682</v>
      </c>
      <c r="H240" s="23">
        <f t="shared" si="5"/>
        <v>119.02066746944139</v>
      </c>
      <c r="BB240">
        <v>238</v>
      </c>
      <c r="BC240">
        <v>-1.1652152139688613E-4</v>
      </c>
      <c r="BD240">
        <v>-2.6063727664037025E-2</v>
      </c>
    </row>
    <row r="241" spans="2:56" x14ac:dyDescent="0.25">
      <c r="B241" s="18">
        <v>42533</v>
      </c>
      <c r="C241" s="5">
        <v>34.65</v>
      </c>
      <c r="D241" s="5">
        <v>54.714329791066703</v>
      </c>
      <c r="E241" s="5">
        <v>-20.064329791066704</v>
      </c>
      <c r="F241" s="5">
        <v>-0.30507768003248975</v>
      </c>
      <c r="G241" s="23">
        <f t="shared" si="4"/>
        <v>0.57905713682732196</v>
      </c>
      <c r="H241" s="23">
        <f t="shared" si="5"/>
        <v>402.57732996468684</v>
      </c>
      <c r="BB241">
        <v>239</v>
      </c>
      <c r="BC241">
        <v>-1.2068283344662937E-4</v>
      </c>
      <c r="BD241">
        <v>1.3688813884271508E-2</v>
      </c>
    </row>
    <row r="242" spans="2:56" x14ac:dyDescent="0.25">
      <c r="B242" s="18">
        <v>42540</v>
      </c>
      <c r="C242" s="5">
        <v>35.33</v>
      </c>
      <c r="D242" s="5">
        <v>51.763911739894759</v>
      </c>
      <c r="E242" s="5">
        <v>-16.433911739894761</v>
      </c>
      <c r="F242" s="5">
        <v>-0.24987725579042358</v>
      </c>
      <c r="G242" s="23">
        <f t="shared" si="4"/>
        <v>0.46515459212835442</v>
      </c>
      <c r="H242" s="23">
        <f t="shared" si="5"/>
        <v>270.07345507465084</v>
      </c>
      <c r="BB242">
        <v>240</v>
      </c>
      <c r="BC242">
        <v>-1.1783918884946524E-4</v>
      </c>
      <c r="BD242">
        <v>-1.0515047152834529E-2</v>
      </c>
    </row>
    <row r="243" spans="2:56" x14ac:dyDescent="0.25">
      <c r="B243" s="18">
        <v>42547</v>
      </c>
      <c r="C243" s="5">
        <v>344.61</v>
      </c>
      <c r="D243" s="5">
        <v>46.07484310328055</v>
      </c>
      <c r="E243" s="5">
        <v>298.53515689671946</v>
      </c>
      <c r="F243" s="5">
        <v>4.5392202990371855</v>
      </c>
      <c r="G243" s="23">
        <f t="shared" si="4"/>
        <v>0.86629858941040438</v>
      </c>
      <c r="H243" s="23">
        <f t="shared" si="5"/>
        <v>89123.239903348906</v>
      </c>
      <c r="BB243">
        <v>241</v>
      </c>
      <c r="BC243">
        <v>-1.0076895290255353E-4</v>
      </c>
      <c r="BD243">
        <v>-2.5550994601772348E-2</v>
      </c>
    </row>
    <row r="244" spans="2:56" x14ac:dyDescent="0.25">
      <c r="B244" s="18">
        <v>42554</v>
      </c>
      <c r="C244" s="5">
        <v>320.14</v>
      </c>
      <c r="D244" s="5">
        <v>157.51761021766967</v>
      </c>
      <c r="E244" s="5">
        <v>162.62238978233032</v>
      </c>
      <c r="F244" s="5">
        <v>2.472669753376048</v>
      </c>
      <c r="G244" s="23">
        <f t="shared" si="4"/>
        <v>0.5079727300004071</v>
      </c>
      <c r="H244" s="23">
        <f t="shared" si="5"/>
        <v>26446.041658516173</v>
      </c>
      <c r="BB244">
        <v>242</v>
      </c>
      <c r="BC244">
        <v>-1.0650393435879953E-4</v>
      </c>
      <c r="BD244">
        <v>-3.7399675045414908E-2</v>
      </c>
    </row>
    <row r="245" spans="2:56" x14ac:dyDescent="0.25">
      <c r="B245" s="18">
        <v>42561</v>
      </c>
      <c r="C245" s="5">
        <v>29.56</v>
      </c>
      <c r="D245" s="5">
        <v>147.10678577418906</v>
      </c>
      <c r="E245" s="5">
        <v>-117.54678577418906</v>
      </c>
      <c r="F245" s="5">
        <v>-1.7872962153578693</v>
      </c>
      <c r="G245" s="23">
        <f t="shared" si="4"/>
        <v>3.9765489098169509</v>
      </c>
      <c r="H245" s="23">
        <f t="shared" si="5"/>
        <v>13817.246845843096</v>
      </c>
      <c r="BB245">
        <v>243</v>
      </c>
      <c r="BC245">
        <v>-1.0519212809075528E-4</v>
      </c>
      <c r="BD245">
        <v>-1.3309180408959516E-2</v>
      </c>
    </row>
    <row r="246" spans="2:56" x14ac:dyDescent="0.25">
      <c r="B246" s="18">
        <v>42568</v>
      </c>
      <c r="C246" s="5">
        <v>20.41</v>
      </c>
      <c r="D246" s="5">
        <v>51.470888211071028</v>
      </c>
      <c r="E246" s="5">
        <v>-31.060888211071028</v>
      </c>
      <c r="F246" s="5">
        <v>-0.47228010174559021</v>
      </c>
      <c r="G246" s="23">
        <f t="shared" si="4"/>
        <v>1.5218465561524266</v>
      </c>
      <c r="H246" s="23">
        <f t="shared" si="5"/>
        <v>964.7787764606511</v>
      </c>
      <c r="BB246">
        <v>244</v>
      </c>
      <c r="BC246">
        <v>-1.0551483185083612E-4</v>
      </c>
      <c r="BD246">
        <v>-3.1530524472868776E-3</v>
      </c>
    </row>
    <row r="247" spans="2:56" x14ac:dyDescent="0.25">
      <c r="B247" s="18">
        <v>42575</v>
      </c>
      <c r="C247" s="5">
        <v>67.47</v>
      </c>
      <c r="D247" s="5">
        <v>45.992045113409191</v>
      </c>
      <c r="E247" s="5">
        <v>21.477954886590808</v>
      </c>
      <c r="F247" s="5">
        <v>0.32657181759248011</v>
      </c>
      <c r="G247" s="23">
        <f t="shared" si="4"/>
        <v>0.31833340575946062</v>
      </c>
      <c r="H247" s="23">
        <f t="shared" si="5"/>
        <v>461.30254611043</v>
      </c>
      <c r="BB247">
        <v>245</v>
      </c>
      <c r="BC247">
        <v>-1.032117370778886E-4</v>
      </c>
      <c r="BD247">
        <v>-1.6744724462597199E-2</v>
      </c>
    </row>
    <row r="248" spans="2:56" x14ac:dyDescent="0.25">
      <c r="B248" s="18">
        <v>42582</v>
      </c>
      <c r="C248" s="5">
        <v>190.4</v>
      </c>
      <c r="D248" s="5">
        <v>62.219221896233009</v>
      </c>
      <c r="E248" s="5">
        <v>128.18077810376701</v>
      </c>
      <c r="F248" s="5">
        <v>1.9489858278778627</v>
      </c>
      <c r="G248" s="23">
        <f t="shared" si="4"/>
        <v>0.67321837239373428</v>
      </c>
      <c r="H248" s="23">
        <f t="shared" si="5"/>
        <v>16430.311875287156</v>
      </c>
      <c r="BB248">
        <v>246</v>
      </c>
      <c r="BC248">
        <v>-9.9457563877868599E-5</v>
      </c>
      <c r="BD248">
        <v>-1.4029741944231421E-3</v>
      </c>
    </row>
    <row r="249" spans="2:56" x14ac:dyDescent="0.25">
      <c r="B249" s="18">
        <v>42589</v>
      </c>
      <c r="C249" s="5">
        <v>62.92</v>
      </c>
      <c r="D249" s="5">
        <v>105.78378353267746</v>
      </c>
      <c r="E249" s="5">
        <v>-42.863783532677459</v>
      </c>
      <c r="F249" s="5">
        <v>-0.65174285778467866</v>
      </c>
      <c r="G249" s="23">
        <f t="shared" si="4"/>
        <v>0.68124258634261692</v>
      </c>
      <c r="H249" s="23">
        <f t="shared" si="5"/>
        <v>1837.3039387362314</v>
      </c>
      <c r="BB249">
        <v>247</v>
      </c>
      <c r="BC249">
        <v>-9.7378459403348345E-5</v>
      </c>
      <c r="BD249">
        <v>7.9351576299688809E-3</v>
      </c>
    </row>
    <row r="250" spans="2:56" x14ac:dyDescent="0.25">
      <c r="B250" s="18">
        <v>42596</v>
      </c>
      <c r="C250" s="5">
        <v>65.430000000000007</v>
      </c>
      <c r="D250" s="5">
        <v>55.441197392480753</v>
      </c>
      <c r="E250" s="5">
        <v>9.9888026075192542</v>
      </c>
      <c r="F250" s="5">
        <v>0.15187951740911093</v>
      </c>
      <c r="G250" s="23">
        <f t="shared" si="4"/>
        <v>0.15266395548707401</v>
      </c>
      <c r="H250" s="23">
        <f t="shared" si="5"/>
        <v>99.77617753198345</v>
      </c>
      <c r="BB250">
        <v>248</v>
      </c>
      <c r="BC250">
        <v>-1.0049884190927557E-4</v>
      </c>
      <c r="BD250">
        <v>7.3504690553896374E-3</v>
      </c>
    </row>
    <row r="251" spans="2:56" x14ac:dyDescent="0.25">
      <c r="B251" s="18">
        <v>42603</v>
      </c>
      <c r="C251" s="5">
        <v>62.88</v>
      </c>
      <c r="D251" s="5">
        <v>65.150411865582711</v>
      </c>
      <c r="E251" s="5">
        <v>-2.2704118655827088</v>
      </c>
      <c r="F251" s="5">
        <v>-3.4521560993210999E-2</v>
      </c>
      <c r="G251" s="23">
        <f t="shared" si="4"/>
        <v>3.6107058931022722E-2</v>
      </c>
      <c r="H251" s="23">
        <f t="shared" si="5"/>
        <v>5.1547700393787563</v>
      </c>
      <c r="BB251">
        <v>249</v>
      </c>
      <c r="BC251">
        <v>-1.0190701745359082E-4</v>
      </c>
      <c r="BD251">
        <v>3.4162975004290849E-3</v>
      </c>
    </row>
    <row r="252" spans="2:56" x14ac:dyDescent="0.25">
      <c r="B252" s="18">
        <v>42610</v>
      </c>
      <c r="C252" s="5">
        <v>76.31</v>
      </c>
      <c r="D252" s="5">
        <v>58.88629752816518</v>
      </c>
      <c r="E252" s="5">
        <v>17.423702471834822</v>
      </c>
      <c r="F252" s="5">
        <v>0.26492700145162068</v>
      </c>
      <c r="G252" s="23">
        <f t="shared" si="4"/>
        <v>0.22832790554101456</v>
      </c>
      <c r="H252" s="23">
        <f t="shared" si="5"/>
        <v>303.58540782702289</v>
      </c>
      <c r="BB252">
        <v>250</v>
      </c>
      <c r="BC252">
        <v>-1.0370825019076729E-4</v>
      </c>
      <c r="BD252">
        <v>-1.3206887766317975E-2</v>
      </c>
    </row>
    <row r="253" spans="2:56" x14ac:dyDescent="0.25">
      <c r="B253" s="18">
        <v>42617</v>
      </c>
      <c r="C253" s="5">
        <v>92.79</v>
      </c>
      <c r="D253" s="5">
        <v>64.48286374759752</v>
      </c>
      <c r="E253" s="5">
        <v>28.307136252402486</v>
      </c>
      <c r="F253" s="5">
        <v>0.4304093655842674</v>
      </c>
      <c r="G253" s="23">
        <f t="shared" si="4"/>
        <v>0.30506666938681415</v>
      </c>
      <c r="H253" s="23">
        <f t="shared" si="5"/>
        <v>801.29396281207903</v>
      </c>
      <c r="BB253">
        <v>251</v>
      </c>
      <c r="BC253">
        <v>-9.5510575852059829E-5</v>
      </c>
      <c r="BD253">
        <v>-4.8708478894349079E-3</v>
      </c>
    </row>
    <row r="254" spans="2:56" x14ac:dyDescent="0.25">
      <c r="B254" s="18">
        <v>42624</v>
      </c>
      <c r="C254" s="5">
        <v>83.76</v>
      </c>
      <c r="D254" s="5">
        <v>68.016278110152626</v>
      </c>
      <c r="E254" s="5">
        <v>15.743721889847379</v>
      </c>
      <c r="F254" s="5">
        <v>0.23938293475268943</v>
      </c>
      <c r="G254" s="23">
        <f t="shared" ref="G254:G269" si="6">ABS(E254/C254)</f>
        <v>0.18796229572406134</v>
      </c>
      <c r="H254" s="23">
        <f t="shared" ref="H254:H269" si="7">E254*E254</f>
        <v>247.86477894485952</v>
      </c>
      <c r="BB254">
        <v>252</v>
      </c>
      <c r="BC254">
        <v>-8.9904808589276954E-5</v>
      </c>
      <c r="BD254">
        <v>-4.7074288664147633E-3</v>
      </c>
    </row>
    <row r="255" spans="2:56" x14ac:dyDescent="0.25">
      <c r="B255" s="18">
        <v>42631</v>
      </c>
      <c r="C255" s="5">
        <v>44.61</v>
      </c>
      <c r="D255" s="5">
        <v>67.863668732786834</v>
      </c>
      <c r="E255" s="5">
        <v>-23.253668732786835</v>
      </c>
      <c r="F255" s="5">
        <v>-0.35357150640542268</v>
      </c>
      <c r="G255" s="23">
        <f t="shared" si="6"/>
        <v>0.52126583126623705</v>
      </c>
      <c r="H255" s="23">
        <f t="shared" si="7"/>
        <v>540.73310953418809</v>
      </c>
      <c r="BB255">
        <v>253</v>
      </c>
      <c r="BC255">
        <v>-7.7404547957246207E-5</v>
      </c>
      <c r="BD255">
        <v>2.0955098001295348E-2</v>
      </c>
    </row>
    <row r="256" spans="2:56" x14ac:dyDescent="0.25">
      <c r="B256" s="18">
        <v>42638</v>
      </c>
      <c r="C256" s="5">
        <v>70.17</v>
      </c>
      <c r="D256" s="5">
        <v>80.581708754837621</v>
      </c>
      <c r="E256" s="5">
        <v>-10.411708754837619</v>
      </c>
      <c r="F256" s="5">
        <v>-0.15830979580060789</v>
      </c>
      <c r="G256" s="23">
        <f t="shared" si="6"/>
        <v>0.14837834907848965</v>
      </c>
      <c r="H256" s="23">
        <f t="shared" si="7"/>
        <v>108.40367919556232</v>
      </c>
      <c r="BB256">
        <v>254</v>
      </c>
      <c r="BC256">
        <v>-4.232642936826703E-5</v>
      </c>
      <c r="BD256">
        <v>1.0561916866479233E-2</v>
      </c>
    </row>
    <row r="257" spans="2:56" x14ac:dyDescent="0.25">
      <c r="B257" s="18">
        <v>42645</v>
      </c>
      <c r="C257" s="5">
        <v>71.88</v>
      </c>
      <c r="D257" s="5">
        <v>85.239731308732857</v>
      </c>
      <c r="E257" s="5">
        <v>-13.359731308732862</v>
      </c>
      <c r="F257" s="5">
        <v>-0.20313441196228241</v>
      </c>
      <c r="G257" s="23">
        <f t="shared" si="6"/>
        <v>0.18586159305415781</v>
      </c>
      <c r="H257" s="23">
        <f t="shared" si="7"/>
        <v>178.48242064153706</v>
      </c>
      <c r="BB257">
        <v>255</v>
      </c>
      <c r="BC257">
        <v>-4.8751005641147828E-5</v>
      </c>
      <c r="BD257">
        <v>1.405225122339568E-2</v>
      </c>
    </row>
    <row r="258" spans="2:56" x14ac:dyDescent="0.25">
      <c r="B258" s="18">
        <v>42652</v>
      </c>
      <c r="C258" s="5">
        <v>150.06</v>
      </c>
      <c r="D258" s="5">
        <v>88.425546977856953</v>
      </c>
      <c r="E258" s="5">
        <v>61.634453022143049</v>
      </c>
      <c r="F258" s="5">
        <v>0.93715046223167253</v>
      </c>
      <c r="G258" s="23">
        <f t="shared" si="6"/>
        <v>0.41073206065669099</v>
      </c>
      <c r="H258" s="23">
        <f t="shared" si="7"/>
        <v>3798.8057993387583</v>
      </c>
      <c r="BB258">
        <v>256</v>
      </c>
      <c r="BC258">
        <v>-3.3816984451423744E-5</v>
      </c>
      <c r="BD258">
        <v>1.3824305059893519E-2</v>
      </c>
    </row>
    <row r="259" spans="2:56" x14ac:dyDescent="0.25">
      <c r="B259" s="18">
        <v>42659</v>
      </c>
      <c r="C259" s="5">
        <v>179.72</v>
      </c>
      <c r="D259" s="5">
        <v>137.52546731567102</v>
      </c>
      <c r="E259" s="5">
        <v>42.194532684328976</v>
      </c>
      <c r="F259" s="5">
        <v>0.64156691379352493</v>
      </c>
      <c r="G259" s="23">
        <f t="shared" si="6"/>
        <v>0.23477928268600587</v>
      </c>
      <c r="H259" s="23">
        <f t="shared" si="7"/>
        <v>1780.3785884489062</v>
      </c>
      <c r="BB259">
        <v>257</v>
      </c>
      <c r="BC259">
        <v>-3.3524208902019977E-5</v>
      </c>
      <c r="BD259">
        <v>2.9630892798096192E-2</v>
      </c>
    </row>
    <row r="260" spans="2:56" x14ac:dyDescent="0.25">
      <c r="B260" s="18">
        <v>42666</v>
      </c>
      <c r="C260" s="5">
        <v>251.53</v>
      </c>
      <c r="D260" s="5">
        <v>157.62512510752845</v>
      </c>
      <c r="E260" s="5">
        <v>93.904874892471554</v>
      </c>
      <c r="F260" s="5">
        <v>1.4278214958713233</v>
      </c>
      <c r="G260" s="23">
        <f t="shared" si="6"/>
        <v>0.37333469125937879</v>
      </c>
      <c r="H260" s="23">
        <f t="shared" si="7"/>
        <v>8818.1255285707339</v>
      </c>
      <c r="BB260">
        <v>258</v>
      </c>
      <c r="BC260">
        <v>-2.1381835147902783E-5</v>
      </c>
      <c r="BD260">
        <v>1.286211220693839E-2</v>
      </c>
    </row>
    <row r="261" spans="2:56" x14ac:dyDescent="0.25">
      <c r="B261" s="18">
        <v>42673</v>
      </c>
      <c r="C261" s="5">
        <v>379.92</v>
      </c>
      <c r="D261" s="5">
        <v>116.67581346380632</v>
      </c>
      <c r="E261" s="5">
        <v>263.24418653619369</v>
      </c>
      <c r="F261" s="5">
        <v>4.0026218940170413</v>
      </c>
      <c r="G261" s="23">
        <f t="shared" si="6"/>
        <v>0.69289373167033508</v>
      </c>
      <c r="H261" s="23">
        <f t="shared" si="7"/>
        <v>69297.501745102345</v>
      </c>
      <c r="BB261">
        <v>259</v>
      </c>
      <c r="BC261">
        <v>-1.7492848168187768E-5</v>
      </c>
      <c r="BD261">
        <v>1.8996852237485352E-2</v>
      </c>
    </row>
    <row r="262" spans="2:56" x14ac:dyDescent="0.25">
      <c r="B262" s="18">
        <v>42680</v>
      </c>
      <c r="C262" s="5">
        <v>232.6</v>
      </c>
      <c r="D262" s="5">
        <v>280.63590888596309</v>
      </c>
      <c r="E262" s="5">
        <v>-48.035908885963096</v>
      </c>
      <c r="F262" s="5">
        <v>-0.73038490663697253</v>
      </c>
      <c r="G262" s="23">
        <f t="shared" si="6"/>
        <v>0.20651723510732201</v>
      </c>
      <c r="H262" s="23">
        <f t="shared" si="7"/>
        <v>2307.4485425005482</v>
      </c>
      <c r="BB262">
        <v>260</v>
      </c>
      <c r="BC262">
        <v>-1.4925840594812753E-5</v>
      </c>
      <c r="BD262">
        <v>-1.1442068883945942E-2</v>
      </c>
    </row>
    <row r="263" spans="2:56" x14ac:dyDescent="0.25">
      <c r="B263" s="18">
        <v>42687</v>
      </c>
      <c r="C263" s="5">
        <v>269.45</v>
      </c>
      <c r="D263" s="5">
        <v>157.2913413193902</v>
      </c>
      <c r="E263" s="5">
        <v>112.15865868060979</v>
      </c>
      <c r="F263" s="5">
        <v>1.7053698649366738</v>
      </c>
      <c r="G263" s="23">
        <f t="shared" si="6"/>
        <v>0.41625035695160434</v>
      </c>
      <c r="H263" s="23">
        <f t="shared" si="7"/>
        <v>12579.564717033525</v>
      </c>
      <c r="BB263">
        <v>261</v>
      </c>
      <c r="BC263">
        <v>-1.4361660600834038E-5</v>
      </c>
      <c r="BD263">
        <v>1.9460474228381913E-2</v>
      </c>
    </row>
    <row r="264" spans="2:56" x14ac:dyDescent="0.25">
      <c r="B264" s="18">
        <v>42694</v>
      </c>
      <c r="C264" s="5">
        <v>218.1</v>
      </c>
      <c r="D264" s="5">
        <v>215.75417046669486</v>
      </c>
      <c r="E264" s="5">
        <v>2.3458295333051353</v>
      </c>
      <c r="F264" s="5">
        <v>3.5668284922781929E-2</v>
      </c>
      <c r="G264" s="23">
        <f t="shared" si="6"/>
        <v>1.0755752101353211E-2</v>
      </c>
      <c r="H264" s="23">
        <f t="shared" si="7"/>
        <v>5.5029161993265889</v>
      </c>
    </row>
    <row r="265" spans="2:56" x14ac:dyDescent="0.25">
      <c r="B265" s="18">
        <v>42701</v>
      </c>
      <c r="C265" s="5">
        <v>269.66000000000003</v>
      </c>
      <c r="D265" s="5">
        <v>178.43936192342844</v>
      </c>
      <c r="E265" s="5">
        <v>91.220638076571589</v>
      </c>
      <c r="F265" s="5">
        <v>1.3870077358813355</v>
      </c>
      <c r="G265" s="23">
        <f t="shared" si="6"/>
        <v>0.33828019756942662</v>
      </c>
      <c r="H265" s="23">
        <f t="shared" si="7"/>
        <v>8321.2048110968626</v>
      </c>
    </row>
    <row r="266" spans="2:56" x14ac:dyDescent="0.25">
      <c r="B266" s="18">
        <v>42708</v>
      </c>
      <c r="C266" s="5">
        <v>204.57</v>
      </c>
      <c r="D266" s="5">
        <v>175.25172829368631</v>
      </c>
      <c r="E266" s="5">
        <v>29.318271706313681</v>
      </c>
      <c r="F266" s="5">
        <v>0.44578365725959507</v>
      </c>
      <c r="G266" s="23">
        <f t="shared" si="6"/>
        <v>0.14331657479744675</v>
      </c>
      <c r="H266" s="23">
        <f t="shared" si="7"/>
        <v>859.56105584523334</v>
      </c>
    </row>
    <row r="267" spans="2:56" x14ac:dyDescent="0.25">
      <c r="B267" s="18">
        <v>42715</v>
      </c>
      <c r="C267" s="5">
        <v>208.47</v>
      </c>
      <c r="D267" s="5">
        <v>189.06688867354413</v>
      </c>
      <c r="E267" s="5">
        <v>19.403111326455871</v>
      </c>
      <c r="F267" s="5">
        <v>0.29502386825414012</v>
      </c>
      <c r="G267" s="23">
        <f t="shared" si="6"/>
        <v>9.307387790308376E-2</v>
      </c>
      <c r="H267" s="23">
        <f t="shared" si="7"/>
        <v>376.48072914684013</v>
      </c>
    </row>
    <row r="268" spans="2:56" x14ac:dyDescent="0.25">
      <c r="B268" s="18">
        <v>42722</v>
      </c>
      <c r="C268" s="5">
        <v>226.07</v>
      </c>
      <c r="D268" s="5">
        <v>221.68857249681639</v>
      </c>
      <c r="E268" s="5">
        <v>4.3814275031836019</v>
      </c>
      <c r="F268" s="5">
        <v>6.6619505950152855E-2</v>
      </c>
      <c r="G268" s="23">
        <f t="shared" si="6"/>
        <v>1.9380844442799142E-2</v>
      </c>
      <c r="H268" s="23">
        <f t="shared" si="7"/>
        <v>19.196906965653692</v>
      </c>
    </row>
    <row r="269" spans="2:56" x14ac:dyDescent="0.25">
      <c r="B269" s="18">
        <v>42729</v>
      </c>
      <c r="C269" s="5">
        <v>303.19</v>
      </c>
      <c r="D269" s="5">
        <v>195.3241820450007</v>
      </c>
      <c r="E269" s="5">
        <v>107.8658179549993</v>
      </c>
      <c r="F269" s="5">
        <v>1.6400973189331018</v>
      </c>
      <c r="G269" s="23">
        <f t="shared" si="6"/>
        <v>0.35576970861505758</v>
      </c>
      <c r="H269" s="23">
        <f t="shared" si="7"/>
        <v>11635.03468310105</v>
      </c>
    </row>
    <row r="271" spans="2:56" x14ac:dyDescent="0.25">
      <c r="G271">
        <f>SUM(G61:G269)/209</f>
        <v>0.37365476566003786</v>
      </c>
      <c r="H271">
        <f>SUM(H61:H269)/209</f>
        <v>5380.9353330827007</v>
      </c>
    </row>
    <row r="272" spans="2:56" x14ac:dyDescent="0.25">
      <c r="H272">
        <f>SQRT(H271)</f>
        <v>73.354858960280879</v>
      </c>
    </row>
  </sheetData>
  <mergeCells count="7">
    <mergeCell ref="P4:R4"/>
    <mergeCell ref="B5:C5"/>
    <mergeCell ref="D5:E5"/>
    <mergeCell ref="F5:I5"/>
    <mergeCell ref="J5:K5"/>
    <mergeCell ref="L5:M5"/>
    <mergeCell ref="B4:M4"/>
  </mergeCells>
  <hyperlinks>
    <hyperlink ref="B5" location="'ARIMA_Output1'!$A$8:$A$8" display="Inputs"/>
    <hyperlink ref="D5" location="'ARIMA_Output1'!$A$33:$A$33" display="Arima Model"/>
    <hyperlink ref="F5" location="'ARIMA_Output1'!$A$52:$A$52" display="Var Covar"/>
    <hyperlink ref="J5" location="'ARIMA_Output1'!$A$57:$A$57" display="Forecast"/>
    <hyperlink ref="L5" location="'ARIMA_Residuals1'!$B$8:$B$8" display="Residuals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1"/>
  <sheetViews>
    <sheetView showGridLines="0" topLeftCell="C17" workbookViewId="0">
      <selection activeCell="P30" sqref="P30"/>
    </sheetView>
  </sheetViews>
  <sheetFormatPr defaultRowHeight="15" x14ac:dyDescent="0.25"/>
  <cols>
    <col min="2" max="2" width="10.42578125" bestFit="1" customWidth="1"/>
    <col min="12" max="12" width="13.85546875" bestFit="1" customWidth="1"/>
  </cols>
  <sheetData>
    <row r="2" spans="1:14" ht="18.75" x14ac:dyDescent="0.3">
      <c r="B2" s="4" t="s">
        <v>182</v>
      </c>
      <c r="N2" t="s">
        <v>188</v>
      </c>
    </row>
    <row r="4" spans="1:14" ht="15.75" x14ac:dyDescent="0.25">
      <c r="B4" s="32" t="s">
        <v>58</v>
      </c>
      <c r="C4" s="33"/>
      <c r="D4" s="33"/>
      <c r="E4" s="33"/>
      <c r="F4" s="33"/>
      <c r="G4" s="33"/>
      <c r="H4" s="33"/>
      <c r="I4" s="34"/>
      <c r="L4" s="32" t="s">
        <v>59</v>
      </c>
      <c r="M4" s="33"/>
      <c r="N4" s="34"/>
    </row>
    <row r="5" spans="1:14" x14ac:dyDescent="0.25">
      <c r="B5" s="38" t="s">
        <v>93</v>
      </c>
      <c r="C5" s="31"/>
      <c r="D5" s="38" t="s">
        <v>178</v>
      </c>
      <c r="E5" s="31"/>
      <c r="F5" s="38" t="s">
        <v>172</v>
      </c>
      <c r="G5" s="31"/>
      <c r="H5" s="38" t="s">
        <v>170</v>
      </c>
      <c r="I5" s="31"/>
      <c r="L5" s="8" t="s">
        <v>157</v>
      </c>
      <c r="M5" s="8" t="s">
        <v>61</v>
      </c>
      <c r="N5" s="8" t="s">
        <v>62</v>
      </c>
    </row>
    <row r="6" spans="1:14" x14ac:dyDescent="0.25">
      <c r="L6" s="5">
        <v>18</v>
      </c>
      <c r="M6" s="5">
        <v>7</v>
      </c>
      <c r="N6" s="5">
        <v>25</v>
      </c>
    </row>
    <row r="8" spans="1:14" ht="18.75" x14ac:dyDescent="0.3">
      <c r="A8" s="12" t="s">
        <v>93</v>
      </c>
      <c r="I8" s="12" t="s">
        <v>158</v>
      </c>
    </row>
    <row r="10" spans="1:14" ht="15.75" x14ac:dyDescent="0.25">
      <c r="B10" s="32" t="s">
        <v>63</v>
      </c>
      <c r="C10" s="33"/>
      <c r="D10" s="33"/>
      <c r="E10" s="33"/>
      <c r="F10" s="33"/>
      <c r="G10" s="34"/>
      <c r="J10" s="26" t="s">
        <v>159</v>
      </c>
      <c r="K10" s="27"/>
      <c r="L10" s="27"/>
      <c r="M10" s="28"/>
      <c r="N10" s="5">
        <v>28.824362147050145</v>
      </c>
    </row>
    <row r="11" spans="1:14" x14ac:dyDescent="0.25">
      <c r="B11" s="26" t="s">
        <v>64</v>
      </c>
      <c r="C11" s="27"/>
      <c r="D11" s="28"/>
      <c r="E11" s="29" t="s">
        <v>65</v>
      </c>
      <c r="F11" s="30"/>
      <c r="G11" s="31"/>
      <c r="J11" s="26" t="s">
        <v>160</v>
      </c>
      <c r="K11" s="27"/>
      <c r="L11" s="27"/>
      <c r="M11" s="28"/>
      <c r="N11" s="5">
        <v>35.716323603629235</v>
      </c>
    </row>
    <row r="12" spans="1:14" x14ac:dyDescent="0.25">
      <c r="B12" s="26" t="s">
        <v>66</v>
      </c>
      <c r="C12" s="27"/>
      <c r="D12" s="28"/>
      <c r="E12" s="29" t="s">
        <v>63</v>
      </c>
      <c r="F12" s="30"/>
      <c r="G12" s="31"/>
      <c r="J12" s="26" t="s">
        <v>161</v>
      </c>
      <c r="K12" s="27"/>
      <c r="L12" s="27"/>
      <c r="M12" s="28"/>
      <c r="N12" s="5">
        <v>3257.2323421014339</v>
      </c>
    </row>
    <row r="13" spans="1:14" x14ac:dyDescent="0.25">
      <c r="B13" s="26" t="s">
        <v>67</v>
      </c>
      <c r="C13" s="27"/>
      <c r="D13" s="28"/>
      <c r="E13" s="29" t="s">
        <v>68</v>
      </c>
      <c r="F13" s="30"/>
      <c r="G13" s="31"/>
      <c r="J13" s="26" t="s">
        <v>163</v>
      </c>
      <c r="K13" s="27"/>
      <c r="L13" s="27"/>
      <c r="M13" s="28"/>
      <c r="N13" s="5">
        <v>13.372861540740526</v>
      </c>
    </row>
    <row r="14" spans="1:14" x14ac:dyDescent="0.25">
      <c r="B14" s="26" t="s">
        <v>164</v>
      </c>
      <c r="C14" s="27"/>
      <c r="D14" s="28"/>
      <c r="E14" s="29" t="s">
        <v>1</v>
      </c>
      <c r="F14" s="30"/>
      <c r="G14" s="31"/>
      <c r="J14" s="26" t="s">
        <v>165</v>
      </c>
      <c r="K14" s="27"/>
      <c r="L14" s="27"/>
      <c r="M14" s="28"/>
      <c r="N14" s="5">
        <v>477.62945029561649</v>
      </c>
    </row>
    <row r="15" spans="1:14" x14ac:dyDescent="0.25">
      <c r="B15" s="26" t="s">
        <v>189</v>
      </c>
      <c r="C15" s="27"/>
      <c r="D15" s="28"/>
      <c r="E15" s="35">
        <v>261</v>
      </c>
      <c r="F15" s="36"/>
      <c r="G15" s="37"/>
      <c r="J15" s="26" t="s">
        <v>167</v>
      </c>
      <c r="K15" s="27"/>
      <c r="L15" s="27"/>
      <c r="M15" s="28"/>
      <c r="N15" s="5">
        <v>1.8299978938529367</v>
      </c>
    </row>
    <row r="18" spans="1:19" ht="15.75" x14ac:dyDescent="0.25">
      <c r="B18" s="32" t="s">
        <v>109</v>
      </c>
      <c r="C18" s="33"/>
      <c r="D18" s="33"/>
      <c r="E18" s="33"/>
      <c r="F18" s="33"/>
      <c r="G18" s="34"/>
    </row>
    <row r="19" spans="1:19" x14ac:dyDescent="0.25">
      <c r="B19" s="26" t="s">
        <v>183</v>
      </c>
      <c r="C19" s="27"/>
      <c r="D19" s="28"/>
      <c r="E19" s="29" t="s">
        <v>171</v>
      </c>
      <c r="F19" s="30"/>
      <c r="G19" s="31"/>
    </row>
    <row r="20" spans="1:19" x14ac:dyDescent="0.25">
      <c r="B20" s="26" t="s">
        <v>184</v>
      </c>
      <c r="C20" s="27"/>
      <c r="D20" s="28"/>
      <c r="E20" s="35">
        <v>0.1326334421826838</v>
      </c>
      <c r="F20" s="36"/>
      <c r="G20" s="37"/>
    </row>
    <row r="21" spans="1:19" x14ac:dyDescent="0.25">
      <c r="B21" s="26" t="s">
        <v>185</v>
      </c>
      <c r="C21" s="27"/>
      <c r="D21" s="28"/>
      <c r="E21" s="35">
        <v>4.4251838740195929E-3</v>
      </c>
      <c r="F21" s="36"/>
      <c r="G21" s="37"/>
    </row>
    <row r="22" spans="1:19" x14ac:dyDescent="0.25">
      <c r="B22" s="26" t="s">
        <v>186</v>
      </c>
      <c r="C22" s="27"/>
      <c r="D22" s="28"/>
      <c r="E22" s="35">
        <v>52</v>
      </c>
      <c r="F22" s="36"/>
      <c r="G22" s="37"/>
    </row>
    <row r="23" spans="1:19" x14ac:dyDescent="0.25">
      <c r="B23" s="26" t="s">
        <v>187</v>
      </c>
      <c r="C23" s="27"/>
      <c r="D23" s="28"/>
      <c r="E23" s="35">
        <v>5</v>
      </c>
      <c r="F23" s="36"/>
      <c r="G23" s="37"/>
    </row>
    <row r="24" spans="1:19" x14ac:dyDescent="0.25">
      <c r="B24" s="26" t="s">
        <v>170</v>
      </c>
      <c r="C24" s="27"/>
      <c r="D24" s="28"/>
      <c r="E24" s="29" t="s">
        <v>171</v>
      </c>
      <c r="F24" s="30"/>
      <c r="G24" s="31"/>
    </row>
    <row r="25" spans="1:19" x14ac:dyDescent="0.25">
      <c r="B25" s="26" t="s">
        <v>156</v>
      </c>
      <c r="C25" s="27"/>
      <c r="D25" s="28"/>
      <c r="E25" s="35">
        <v>4</v>
      </c>
      <c r="F25" s="36"/>
      <c r="G25" s="37"/>
    </row>
    <row r="26" spans="1:19" x14ac:dyDescent="0.25">
      <c r="B26" s="26" t="s">
        <v>190</v>
      </c>
      <c r="C26" s="27"/>
      <c r="D26" s="28"/>
      <c r="E26" s="35" t="s">
        <v>171</v>
      </c>
      <c r="F26" s="36"/>
      <c r="G26" s="37"/>
    </row>
    <row r="28" spans="1:19" ht="18.75" x14ac:dyDescent="0.3">
      <c r="A28" s="12" t="s">
        <v>172</v>
      </c>
      <c r="O28" s="12" t="s">
        <v>170</v>
      </c>
    </row>
    <row r="30" spans="1:19" x14ac:dyDescent="0.25">
      <c r="B30" s="8" t="s">
        <v>0</v>
      </c>
      <c r="C30" s="8" t="s">
        <v>173</v>
      </c>
      <c r="D30" s="8" t="s">
        <v>170</v>
      </c>
      <c r="E30" s="8" t="s">
        <v>174</v>
      </c>
      <c r="P30" s="8" t="s">
        <v>0</v>
      </c>
      <c r="Q30" s="8" t="s">
        <v>170</v>
      </c>
      <c r="R30" s="8" t="s">
        <v>176</v>
      </c>
      <c r="S30" s="8" t="s">
        <v>177</v>
      </c>
    </row>
    <row r="31" spans="1:19" x14ac:dyDescent="0.25">
      <c r="B31" s="9">
        <v>40909</v>
      </c>
      <c r="C31" s="5">
        <v>234.23</v>
      </c>
      <c r="D31" s="5">
        <v>193.57375000000002</v>
      </c>
      <c r="E31" s="5">
        <f t="shared" ref="E31:E94" si="0">C31 - D31</f>
        <v>40.656249999999972</v>
      </c>
      <c r="P31" s="5">
        <v>1</v>
      </c>
      <c r="Q31" s="5">
        <v>250.22775957174701</v>
      </c>
      <c r="R31" s="5">
        <v>138.3683660832441</v>
      </c>
      <c r="S31" s="5">
        <v>362.08715306024993</v>
      </c>
    </row>
    <row r="32" spans="1:19" x14ac:dyDescent="0.25">
      <c r="B32" s="9">
        <v>40916</v>
      </c>
      <c r="C32" s="5">
        <v>190.54</v>
      </c>
      <c r="D32" s="5">
        <v>192.16300338373975</v>
      </c>
      <c r="E32" s="5">
        <f t="shared" si="0"/>
        <v>-1.6230033837397571</v>
      </c>
      <c r="P32" s="5">
        <v>2</v>
      </c>
      <c r="Q32" s="5">
        <v>264.42287732396539</v>
      </c>
      <c r="R32" s="5">
        <v>151.03640341239969</v>
      </c>
      <c r="S32" s="5">
        <v>377.8093512355311</v>
      </c>
    </row>
    <row r="33" spans="2:19" x14ac:dyDescent="0.25">
      <c r="B33" s="9">
        <v>40923</v>
      </c>
      <c r="C33" s="5">
        <v>235.91</v>
      </c>
      <c r="D33" s="5">
        <v>206.44773885828016</v>
      </c>
      <c r="E33" s="5">
        <f t="shared" si="0"/>
        <v>29.462261141719836</v>
      </c>
      <c r="P33" s="5">
        <v>3</v>
      </c>
      <c r="Q33" s="5">
        <v>249.12857396669676</v>
      </c>
      <c r="R33" s="5">
        <v>133.57839671774178</v>
      </c>
      <c r="S33" s="5">
        <v>364.67875121565174</v>
      </c>
    </row>
    <row r="34" spans="2:19" x14ac:dyDescent="0.25">
      <c r="B34" s="9">
        <v>40930</v>
      </c>
      <c r="C34" s="5">
        <v>245.49</v>
      </c>
      <c r="D34" s="5">
        <v>195.19916996799159</v>
      </c>
      <c r="E34" s="5">
        <f t="shared" si="0"/>
        <v>50.290830032008415</v>
      </c>
      <c r="P34" s="5">
        <v>4</v>
      </c>
      <c r="Q34" s="5">
        <v>250.87479823118102</v>
      </c>
      <c r="R34" s="5">
        <v>132.44293394562516</v>
      </c>
      <c r="S34" s="5">
        <v>369.30666251673688</v>
      </c>
    </row>
    <row r="35" spans="2:19" x14ac:dyDescent="0.25">
      <c r="B35" s="9">
        <v>40937</v>
      </c>
      <c r="C35" s="5">
        <v>262.64</v>
      </c>
      <c r="D35" s="5">
        <v>203.04754086536116</v>
      </c>
      <c r="E35" s="5">
        <f t="shared" si="0"/>
        <v>59.59245913463883</v>
      </c>
    </row>
    <row r="36" spans="2:19" x14ac:dyDescent="0.25">
      <c r="B36" s="9">
        <v>40944</v>
      </c>
      <c r="C36" s="5">
        <v>265.57</v>
      </c>
      <c r="D36" s="5">
        <v>208.31711884851927</v>
      </c>
      <c r="E36" s="5">
        <f t="shared" si="0"/>
        <v>57.252881151480722</v>
      </c>
    </row>
    <row r="37" spans="2:19" x14ac:dyDescent="0.25">
      <c r="B37" s="9">
        <v>40951</v>
      </c>
      <c r="C37" s="5">
        <v>255.32</v>
      </c>
      <c r="D37" s="5">
        <v>224.14514055051626</v>
      </c>
      <c r="E37" s="5">
        <f t="shared" si="0"/>
        <v>31.174859449483733</v>
      </c>
    </row>
    <row r="38" spans="2:19" x14ac:dyDescent="0.25">
      <c r="B38" s="9">
        <v>40958</v>
      </c>
      <c r="C38" s="5">
        <v>207.95</v>
      </c>
      <c r="D38" s="5">
        <v>209.01746946886263</v>
      </c>
      <c r="E38" s="5">
        <f t="shared" si="0"/>
        <v>-1.0674694688626403</v>
      </c>
    </row>
    <row r="39" spans="2:19" x14ac:dyDescent="0.25">
      <c r="B39" s="9">
        <v>40965</v>
      </c>
      <c r="C39" s="5">
        <v>231.67</v>
      </c>
      <c r="D39" s="5">
        <v>217.59151231878246</v>
      </c>
      <c r="E39" s="5">
        <f t="shared" si="0"/>
        <v>14.078487681217524</v>
      </c>
    </row>
    <row r="40" spans="2:19" x14ac:dyDescent="0.25">
      <c r="B40" s="9">
        <v>40972</v>
      </c>
      <c r="C40" s="5">
        <v>229.34</v>
      </c>
      <c r="D40" s="5">
        <v>234.99941560066884</v>
      </c>
      <c r="E40" s="5">
        <f t="shared" si="0"/>
        <v>-5.6594156006688365</v>
      </c>
    </row>
    <row r="41" spans="2:19" x14ac:dyDescent="0.25">
      <c r="B41" s="9">
        <v>40979</v>
      </c>
      <c r="C41" s="5">
        <v>205.63</v>
      </c>
      <c r="D41" s="5">
        <v>195.72691282880973</v>
      </c>
      <c r="E41" s="5">
        <f t="shared" si="0"/>
        <v>9.9030871711902648</v>
      </c>
    </row>
    <row r="42" spans="2:19" x14ac:dyDescent="0.25">
      <c r="B42" s="9">
        <v>40986</v>
      </c>
      <c r="C42" s="5">
        <v>793.1</v>
      </c>
      <c r="D42" s="5">
        <v>359.00914336855988</v>
      </c>
      <c r="E42" s="5">
        <f t="shared" si="0"/>
        <v>434.09085663144015</v>
      </c>
    </row>
    <row r="43" spans="2:19" x14ac:dyDescent="0.25">
      <c r="B43" s="9">
        <v>40993</v>
      </c>
      <c r="C43" s="5">
        <v>249.75</v>
      </c>
      <c r="D43" s="5">
        <v>240.94035790361767</v>
      </c>
      <c r="E43" s="5">
        <f t="shared" si="0"/>
        <v>8.8096420963823334</v>
      </c>
    </row>
    <row r="44" spans="2:19" x14ac:dyDescent="0.25">
      <c r="B44" s="9">
        <v>41000</v>
      </c>
      <c r="C44" s="5">
        <v>183.7</v>
      </c>
      <c r="D44" s="5">
        <v>221.91506105925828</v>
      </c>
      <c r="E44" s="5">
        <f t="shared" si="0"/>
        <v>-38.215061059258289</v>
      </c>
    </row>
    <row r="45" spans="2:19" x14ac:dyDescent="0.25">
      <c r="B45" s="9">
        <v>41007</v>
      </c>
      <c r="C45" s="5">
        <v>154.55000000000001</v>
      </c>
      <c r="D45" s="5">
        <v>273.55584096774749</v>
      </c>
      <c r="E45" s="5">
        <f t="shared" si="0"/>
        <v>-119.00584096774747</v>
      </c>
    </row>
    <row r="46" spans="2:19" x14ac:dyDescent="0.25">
      <c r="B46" s="9">
        <v>41014</v>
      </c>
      <c r="C46" s="5">
        <v>188.7</v>
      </c>
      <c r="D46" s="5">
        <v>195.15606164035006</v>
      </c>
      <c r="E46" s="5">
        <f t="shared" si="0"/>
        <v>-6.4560616403500717</v>
      </c>
    </row>
    <row r="47" spans="2:19" x14ac:dyDescent="0.25">
      <c r="B47" s="9">
        <v>41021</v>
      </c>
      <c r="C47" s="5">
        <v>176.96</v>
      </c>
      <c r="D47" s="5">
        <v>220.57789696204688</v>
      </c>
      <c r="E47" s="5">
        <f t="shared" si="0"/>
        <v>-43.617896962046871</v>
      </c>
    </row>
    <row r="48" spans="2:19" x14ac:dyDescent="0.25">
      <c r="B48" s="9">
        <v>41028</v>
      </c>
      <c r="C48" s="5">
        <v>222.3</v>
      </c>
      <c r="D48" s="5">
        <v>217.00208014720096</v>
      </c>
      <c r="E48" s="5">
        <f t="shared" si="0"/>
        <v>5.2979198527990548</v>
      </c>
    </row>
    <row r="49" spans="2:5" x14ac:dyDescent="0.25">
      <c r="B49" s="9">
        <v>41035</v>
      </c>
      <c r="C49" s="5">
        <v>97.3</v>
      </c>
      <c r="D49" s="5">
        <v>141.89226149368568</v>
      </c>
      <c r="E49" s="5">
        <f t="shared" si="0"/>
        <v>-44.592261493685683</v>
      </c>
    </row>
    <row r="50" spans="2:5" x14ac:dyDescent="0.25">
      <c r="B50" s="9">
        <v>41042</v>
      </c>
      <c r="C50" s="5">
        <v>105.49</v>
      </c>
      <c r="D50" s="5">
        <v>151.28096135706775</v>
      </c>
      <c r="E50" s="5">
        <f t="shared" si="0"/>
        <v>-45.790961357067758</v>
      </c>
    </row>
    <row r="51" spans="2:5" x14ac:dyDescent="0.25">
      <c r="B51" s="9">
        <v>41049</v>
      </c>
      <c r="C51" s="5">
        <v>120.33</v>
      </c>
      <c r="D51" s="5">
        <v>125.50754853142561</v>
      </c>
      <c r="E51" s="5">
        <f t="shared" si="0"/>
        <v>-5.1775485314256144</v>
      </c>
    </row>
    <row r="52" spans="2:5" x14ac:dyDescent="0.25">
      <c r="B52" s="9">
        <v>41056</v>
      </c>
      <c r="C52" s="5">
        <v>234.23</v>
      </c>
      <c r="D52" s="5">
        <v>172.55833244763471</v>
      </c>
      <c r="E52" s="5">
        <f t="shared" si="0"/>
        <v>61.671667552365278</v>
      </c>
    </row>
    <row r="53" spans="2:5" x14ac:dyDescent="0.25">
      <c r="B53" s="9">
        <v>41063</v>
      </c>
      <c r="C53" s="5">
        <v>82.56</v>
      </c>
      <c r="D53" s="5">
        <v>114.12555800025106</v>
      </c>
      <c r="E53" s="5">
        <f t="shared" si="0"/>
        <v>-31.565558000251059</v>
      </c>
    </row>
    <row r="54" spans="2:5" x14ac:dyDescent="0.25">
      <c r="B54" s="9">
        <v>41070</v>
      </c>
      <c r="C54" s="5">
        <v>73.62</v>
      </c>
      <c r="D54" s="5">
        <v>128.42328438826064</v>
      </c>
      <c r="E54" s="5">
        <f t="shared" si="0"/>
        <v>-54.803284388260636</v>
      </c>
    </row>
    <row r="55" spans="2:5" x14ac:dyDescent="0.25">
      <c r="B55" s="9">
        <v>41077</v>
      </c>
      <c r="C55" s="5">
        <v>70.239999999999995</v>
      </c>
      <c r="D55" s="5">
        <v>96.804536136929016</v>
      </c>
      <c r="E55" s="5">
        <f t="shared" si="0"/>
        <v>-26.564536136929021</v>
      </c>
    </row>
    <row r="56" spans="2:5" x14ac:dyDescent="0.25">
      <c r="B56" s="9">
        <v>41084</v>
      </c>
      <c r="C56" s="5">
        <v>63.41</v>
      </c>
      <c r="D56" s="5">
        <v>85.649940269101876</v>
      </c>
      <c r="E56" s="5">
        <f t="shared" si="0"/>
        <v>-22.239940269101879</v>
      </c>
    </row>
    <row r="57" spans="2:5" x14ac:dyDescent="0.25">
      <c r="B57" s="9">
        <v>41091</v>
      </c>
      <c r="C57" s="5">
        <v>189.48</v>
      </c>
      <c r="D57" s="5">
        <v>125.30330543727365</v>
      </c>
      <c r="E57" s="5">
        <f t="shared" si="0"/>
        <v>64.17669456272634</v>
      </c>
    </row>
    <row r="58" spans="2:5" x14ac:dyDescent="0.25">
      <c r="B58" s="9">
        <v>41098</v>
      </c>
      <c r="C58" s="5">
        <v>49.48</v>
      </c>
      <c r="D58" s="5">
        <v>85.75278134503472</v>
      </c>
      <c r="E58" s="5">
        <f t="shared" si="0"/>
        <v>-36.272781345034723</v>
      </c>
    </row>
    <row r="59" spans="2:5" x14ac:dyDescent="0.25">
      <c r="B59" s="9">
        <v>41105</v>
      </c>
      <c r="C59" s="5">
        <v>57.71</v>
      </c>
      <c r="D59" s="5">
        <v>75.541797497702959</v>
      </c>
      <c r="E59" s="5">
        <f t="shared" si="0"/>
        <v>-17.831797497702958</v>
      </c>
    </row>
    <row r="60" spans="2:5" x14ac:dyDescent="0.25">
      <c r="B60" s="9">
        <v>41112</v>
      </c>
      <c r="C60" s="5">
        <v>51.83</v>
      </c>
      <c r="D60" s="5">
        <v>81.473579815278015</v>
      </c>
      <c r="E60" s="5">
        <f t="shared" si="0"/>
        <v>-29.643579815278017</v>
      </c>
    </row>
    <row r="61" spans="2:5" x14ac:dyDescent="0.25">
      <c r="B61" s="9">
        <v>41119</v>
      </c>
      <c r="C61" s="5">
        <v>140.87</v>
      </c>
      <c r="D61" s="5">
        <v>105.61372478576058</v>
      </c>
      <c r="E61" s="5">
        <f t="shared" si="0"/>
        <v>35.256275214239423</v>
      </c>
    </row>
    <row r="62" spans="2:5" x14ac:dyDescent="0.25">
      <c r="B62" s="9">
        <v>41126</v>
      </c>
      <c r="C62" s="5">
        <v>74.28</v>
      </c>
      <c r="D62" s="5">
        <v>85.671135925965217</v>
      </c>
      <c r="E62" s="5">
        <f t="shared" si="0"/>
        <v>-11.391135925965216</v>
      </c>
    </row>
    <row r="63" spans="2:5" x14ac:dyDescent="0.25">
      <c r="B63" s="9">
        <v>41133</v>
      </c>
      <c r="C63" s="5">
        <v>89.61</v>
      </c>
      <c r="D63" s="5">
        <v>93.225915357733584</v>
      </c>
      <c r="E63" s="5">
        <f t="shared" si="0"/>
        <v>-3.6159153577335843</v>
      </c>
    </row>
    <row r="64" spans="2:5" x14ac:dyDescent="0.25">
      <c r="B64" s="9">
        <v>41140</v>
      </c>
      <c r="C64" s="5">
        <v>37.880000000000003</v>
      </c>
      <c r="D64" s="5">
        <v>85.868199057196136</v>
      </c>
      <c r="E64" s="5">
        <f t="shared" si="0"/>
        <v>-47.988199057196134</v>
      </c>
    </row>
    <row r="65" spans="2:5" x14ac:dyDescent="0.25">
      <c r="B65" s="9">
        <v>41147</v>
      </c>
      <c r="C65" s="5">
        <v>156.52000000000001</v>
      </c>
      <c r="D65" s="5">
        <v>108.42210903209238</v>
      </c>
      <c r="E65" s="5">
        <f t="shared" si="0"/>
        <v>48.097890967907631</v>
      </c>
    </row>
    <row r="66" spans="2:5" x14ac:dyDescent="0.25">
      <c r="B66" s="9">
        <v>41154</v>
      </c>
      <c r="C66" s="5">
        <v>55.81</v>
      </c>
      <c r="D66" s="5">
        <v>76.001497872893395</v>
      </c>
      <c r="E66" s="5">
        <f t="shared" si="0"/>
        <v>-20.191497872893393</v>
      </c>
    </row>
    <row r="67" spans="2:5" x14ac:dyDescent="0.25">
      <c r="B67" s="9">
        <v>41161</v>
      </c>
      <c r="C67" s="5">
        <v>70.650000000000006</v>
      </c>
      <c r="D67" s="5">
        <v>83.864055007187233</v>
      </c>
      <c r="E67" s="5">
        <f t="shared" si="0"/>
        <v>-13.214055007187227</v>
      </c>
    </row>
    <row r="68" spans="2:5" x14ac:dyDescent="0.25">
      <c r="B68" s="9">
        <v>41168</v>
      </c>
      <c r="C68" s="5">
        <v>138.28</v>
      </c>
      <c r="D68" s="5">
        <v>111.45517940639269</v>
      </c>
      <c r="E68" s="5">
        <f t="shared" si="0"/>
        <v>26.824820593607313</v>
      </c>
    </row>
    <row r="69" spans="2:5" x14ac:dyDescent="0.25">
      <c r="B69" s="9">
        <v>41175</v>
      </c>
      <c r="C69" s="5">
        <v>122.63</v>
      </c>
      <c r="D69" s="5">
        <v>113.45679769765579</v>
      </c>
      <c r="E69" s="5">
        <f t="shared" si="0"/>
        <v>9.1732023023442082</v>
      </c>
    </row>
    <row r="70" spans="2:5" x14ac:dyDescent="0.25">
      <c r="B70" s="9">
        <v>41182</v>
      </c>
      <c r="C70" s="5">
        <v>179.64</v>
      </c>
      <c r="D70" s="5">
        <v>150.42659609485381</v>
      </c>
      <c r="E70" s="5">
        <f t="shared" si="0"/>
        <v>29.21340390514618</v>
      </c>
    </row>
    <row r="71" spans="2:5" x14ac:dyDescent="0.25">
      <c r="B71" s="9">
        <v>41189</v>
      </c>
      <c r="C71" s="5">
        <v>134.51</v>
      </c>
      <c r="D71" s="5">
        <v>143.06064541266639</v>
      </c>
      <c r="E71" s="5">
        <f t="shared" si="0"/>
        <v>-8.5506454126663982</v>
      </c>
    </row>
    <row r="72" spans="2:5" x14ac:dyDescent="0.25">
      <c r="B72" s="9">
        <v>41196</v>
      </c>
      <c r="C72" s="5">
        <v>141.63</v>
      </c>
      <c r="D72" s="5">
        <v>157.95154387870087</v>
      </c>
      <c r="E72" s="5">
        <f t="shared" si="0"/>
        <v>-16.321543878700879</v>
      </c>
    </row>
    <row r="73" spans="2:5" x14ac:dyDescent="0.25">
      <c r="B73" s="9">
        <v>41203</v>
      </c>
      <c r="C73" s="5">
        <v>155.55000000000001</v>
      </c>
      <c r="D73" s="5">
        <v>165.24926133233311</v>
      </c>
      <c r="E73" s="5">
        <f t="shared" si="0"/>
        <v>-9.6992613323330943</v>
      </c>
    </row>
    <row r="74" spans="2:5" x14ac:dyDescent="0.25">
      <c r="B74" s="9">
        <v>41210</v>
      </c>
      <c r="C74" s="5">
        <v>166.08</v>
      </c>
      <c r="D74" s="5">
        <v>193.52843991519634</v>
      </c>
      <c r="E74" s="5">
        <f t="shared" si="0"/>
        <v>-27.448439915196332</v>
      </c>
    </row>
    <row r="75" spans="2:5" x14ac:dyDescent="0.25">
      <c r="B75" s="9">
        <v>41217</v>
      </c>
      <c r="C75" s="5">
        <v>160.13</v>
      </c>
      <c r="D75" s="5">
        <v>172.36910884669928</v>
      </c>
      <c r="E75" s="5">
        <f t="shared" si="0"/>
        <v>-12.239108846699281</v>
      </c>
    </row>
    <row r="76" spans="2:5" x14ac:dyDescent="0.25">
      <c r="B76" s="9">
        <v>41224</v>
      </c>
      <c r="C76" s="5">
        <v>321.22000000000003</v>
      </c>
      <c r="D76" s="5">
        <v>259.03016871111305</v>
      </c>
      <c r="E76" s="5">
        <f t="shared" si="0"/>
        <v>62.189831288886978</v>
      </c>
    </row>
    <row r="77" spans="2:5" x14ac:dyDescent="0.25">
      <c r="B77" s="9">
        <v>41231</v>
      </c>
      <c r="C77" s="5">
        <v>199.4</v>
      </c>
      <c r="D77" s="5">
        <v>211.44424510371846</v>
      </c>
      <c r="E77" s="5">
        <f t="shared" si="0"/>
        <v>-12.044245103718453</v>
      </c>
    </row>
    <row r="78" spans="2:5" x14ac:dyDescent="0.25">
      <c r="B78" s="9">
        <v>41238</v>
      </c>
      <c r="C78" s="5">
        <v>229.54</v>
      </c>
      <c r="D78" s="5">
        <v>237.30615041712034</v>
      </c>
      <c r="E78" s="5">
        <f t="shared" si="0"/>
        <v>-7.7661504171203433</v>
      </c>
    </row>
    <row r="79" spans="2:5" x14ac:dyDescent="0.25">
      <c r="B79" s="9">
        <v>41245</v>
      </c>
      <c r="C79" s="5">
        <v>224.82</v>
      </c>
      <c r="D79" s="5">
        <v>214.11984915478919</v>
      </c>
      <c r="E79" s="5">
        <f t="shared" si="0"/>
        <v>10.7001508452108</v>
      </c>
    </row>
    <row r="80" spans="2:5" x14ac:dyDescent="0.25">
      <c r="B80" s="9">
        <v>41252</v>
      </c>
      <c r="C80" s="5">
        <v>187.75</v>
      </c>
      <c r="D80" s="5">
        <v>214.71092199326344</v>
      </c>
      <c r="E80" s="5">
        <f t="shared" si="0"/>
        <v>-26.96092199326344</v>
      </c>
    </row>
    <row r="81" spans="2:5" x14ac:dyDescent="0.25">
      <c r="B81" s="9">
        <v>41259</v>
      </c>
      <c r="C81" s="5">
        <v>225.06</v>
      </c>
      <c r="D81" s="5">
        <v>211.6006271048781</v>
      </c>
      <c r="E81" s="5">
        <f t="shared" si="0"/>
        <v>13.459372895121902</v>
      </c>
    </row>
    <row r="82" spans="2:5" x14ac:dyDescent="0.25">
      <c r="B82" s="9">
        <v>41266</v>
      </c>
      <c r="C82" s="5">
        <v>230.97</v>
      </c>
      <c r="D82" s="5">
        <v>240.21079006157845</v>
      </c>
      <c r="E82" s="5">
        <f t="shared" si="0"/>
        <v>-9.2407900615784513</v>
      </c>
    </row>
    <row r="83" spans="2:5" x14ac:dyDescent="0.25">
      <c r="B83" s="9">
        <v>41273</v>
      </c>
      <c r="C83" s="5">
        <v>248.87</v>
      </c>
      <c r="D83" s="5">
        <v>239.45568864910189</v>
      </c>
      <c r="E83" s="5">
        <f t="shared" si="0"/>
        <v>9.4143113508981173</v>
      </c>
    </row>
    <row r="84" spans="2:5" x14ac:dyDescent="0.25">
      <c r="B84" s="9">
        <v>41280</v>
      </c>
      <c r="C84" s="5">
        <v>285.06</v>
      </c>
      <c r="D84" s="5">
        <v>233.71412269907171</v>
      </c>
      <c r="E84" s="5">
        <f t="shared" si="0"/>
        <v>51.345877300928294</v>
      </c>
    </row>
    <row r="85" spans="2:5" x14ac:dyDescent="0.25">
      <c r="B85" s="9">
        <v>41287</v>
      </c>
      <c r="C85" s="5">
        <v>285.79000000000002</v>
      </c>
      <c r="D85" s="5">
        <v>255.16186115868129</v>
      </c>
      <c r="E85" s="5">
        <f t="shared" si="0"/>
        <v>30.62813884131873</v>
      </c>
    </row>
    <row r="86" spans="2:5" x14ac:dyDescent="0.25">
      <c r="B86" s="9">
        <v>41294</v>
      </c>
      <c r="C86" s="5">
        <v>230.51</v>
      </c>
      <c r="D86" s="5">
        <v>244.1600968880268</v>
      </c>
      <c r="E86" s="5">
        <f t="shared" si="0"/>
        <v>-13.650096888026809</v>
      </c>
    </row>
    <row r="87" spans="2:5" x14ac:dyDescent="0.25">
      <c r="B87" s="9">
        <v>41301</v>
      </c>
      <c r="C87" s="5">
        <v>221.38</v>
      </c>
      <c r="D87" s="5">
        <v>243.56892397074773</v>
      </c>
      <c r="E87" s="5">
        <f t="shared" si="0"/>
        <v>-22.188923970747737</v>
      </c>
    </row>
    <row r="88" spans="2:5" x14ac:dyDescent="0.25">
      <c r="B88" s="9">
        <v>41308</v>
      </c>
      <c r="C88" s="5">
        <v>170.84</v>
      </c>
      <c r="D88" s="5">
        <v>237.98120254341455</v>
      </c>
      <c r="E88" s="5">
        <f t="shared" si="0"/>
        <v>-67.141202543414551</v>
      </c>
    </row>
    <row r="89" spans="2:5" x14ac:dyDescent="0.25">
      <c r="B89" s="9">
        <v>41315</v>
      </c>
      <c r="C89" s="5">
        <v>261.16000000000003</v>
      </c>
      <c r="D89" s="5">
        <v>237.19500869669469</v>
      </c>
      <c r="E89" s="5">
        <f t="shared" si="0"/>
        <v>23.964991303305339</v>
      </c>
    </row>
    <row r="90" spans="2:5" x14ac:dyDescent="0.25">
      <c r="B90" s="9">
        <v>41322</v>
      </c>
      <c r="C90" s="5">
        <v>192.84</v>
      </c>
      <c r="D90" s="5">
        <v>220.96838975113982</v>
      </c>
      <c r="E90" s="5">
        <f t="shared" si="0"/>
        <v>-28.128389751139821</v>
      </c>
    </row>
    <row r="91" spans="2:5" x14ac:dyDescent="0.25">
      <c r="B91" s="9">
        <v>41329</v>
      </c>
      <c r="C91" s="5">
        <v>191.19</v>
      </c>
      <c r="D91" s="5">
        <v>226.02027324072716</v>
      </c>
      <c r="E91" s="5">
        <f t="shared" si="0"/>
        <v>-34.830273240727166</v>
      </c>
    </row>
    <row r="92" spans="2:5" x14ac:dyDescent="0.25">
      <c r="B92" s="9">
        <v>41336</v>
      </c>
      <c r="C92" s="5">
        <v>234.53</v>
      </c>
      <c r="D92" s="5">
        <v>236.85389535733614</v>
      </c>
      <c r="E92" s="5">
        <f t="shared" si="0"/>
        <v>-2.3238953573361414</v>
      </c>
    </row>
    <row r="93" spans="2:5" x14ac:dyDescent="0.25">
      <c r="B93" s="9">
        <v>41343</v>
      </c>
      <c r="C93" s="5">
        <v>152.93</v>
      </c>
      <c r="D93" s="5">
        <v>198.09266105312568</v>
      </c>
      <c r="E93" s="5">
        <f t="shared" si="0"/>
        <v>-45.162661053125674</v>
      </c>
    </row>
    <row r="94" spans="2:5" x14ac:dyDescent="0.25">
      <c r="B94" s="9">
        <v>41350</v>
      </c>
      <c r="C94" s="5">
        <v>128.19</v>
      </c>
      <c r="D94" s="5">
        <v>355.94844073649165</v>
      </c>
      <c r="E94" s="5">
        <f t="shared" si="0"/>
        <v>-227.75844073649165</v>
      </c>
    </row>
    <row r="95" spans="2:5" x14ac:dyDescent="0.25">
      <c r="B95" s="9">
        <v>41357</v>
      </c>
      <c r="C95" s="5">
        <v>130.85</v>
      </c>
      <c r="D95" s="5">
        <v>148.21435718296595</v>
      </c>
      <c r="E95" s="5">
        <f t="shared" ref="E95:E158" si="1">C95 - D95</f>
        <v>-17.364357182965961</v>
      </c>
    </row>
    <row r="96" spans="2:5" x14ac:dyDescent="0.25">
      <c r="B96" s="9">
        <v>41364</v>
      </c>
      <c r="C96" s="5">
        <v>107.49</v>
      </c>
      <c r="D96" s="5">
        <v>125.50941976041464</v>
      </c>
      <c r="E96" s="5">
        <f t="shared" si="1"/>
        <v>-18.01941976041465</v>
      </c>
    </row>
    <row r="97" spans="2:5" x14ac:dyDescent="0.25">
      <c r="B97" s="9">
        <v>41371</v>
      </c>
      <c r="C97" s="5">
        <v>251.87</v>
      </c>
      <c r="D97" s="5">
        <v>179.47130303503567</v>
      </c>
      <c r="E97" s="5">
        <f t="shared" si="1"/>
        <v>72.39869696496433</v>
      </c>
    </row>
    <row r="98" spans="2:5" x14ac:dyDescent="0.25">
      <c r="B98" s="9">
        <v>41378</v>
      </c>
      <c r="C98" s="5">
        <v>138.16999999999999</v>
      </c>
      <c r="D98" s="5">
        <v>126.95621989154398</v>
      </c>
      <c r="E98" s="5">
        <f t="shared" si="1"/>
        <v>11.213780108456007</v>
      </c>
    </row>
    <row r="99" spans="2:5" x14ac:dyDescent="0.25">
      <c r="B99" s="9">
        <v>41385</v>
      </c>
      <c r="C99" s="5">
        <v>153.06</v>
      </c>
      <c r="D99" s="5">
        <v>154.55721919281368</v>
      </c>
      <c r="E99" s="5">
        <f t="shared" si="1"/>
        <v>-1.4972191928136738</v>
      </c>
    </row>
    <row r="100" spans="2:5" x14ac:dyDescent="0.25">
      <c r="B100" s="9">
        <v>41392</v>
      </c>
      <c r="C100" s="5">
        <v>132.47999999999999</v>
      </c>
      <c r="D100" s="5">
        <v>156.78447434132232</v>
      </c>
      <c r="E100" s="5">
        <f t="shared" si="1"/>
        <v>-24.304474341322333</v>
      </c>
    </row>
    <row r="101" spans="2:5" x14ac:dyDescent="0.25">
      <c r="B101" s="9">
        <v>41399</v>
      </c>
      <c r="C101" s="5">
        <v>135.33000000000001</v>
      </c>
      <c r="D101" s="5">
        <v>77.527615023025675</v>
      </c>
      <c r="E101" s="5">
        <f t="shared" si="1"/>
        <v>57.802384976974338</v>
      </c>
    </row>
    <row r="102" spans="2:5" x14ac:dyDescent="0.25">
      <c r="B102" s="9">
        <v>41406</v>
      </c>
      <c r="C102" s="5">
        <v>170.08</v>
      </c>
      <c r="D102" s="5">
        <v>100.4919648415852</v>
      </c>
      <c r="E102" s="5">
        <f t="shared" si="1"/>
        <v>69.588035158414812</v>
      </c>
    </row>
    <row r="103" spans="2:5" x14ac:dyDescent="0.25">
      <c r="B103" s="9">
        <v>41413</v>
      </c>
      <c r="C103" s="5">
        <v>103.1</v>
      </c>
      <c r="D103" s="5">
        <v>90.20138729888032</v>
      </c>
      <c r="E103" s="5">
        <f t="shared" si="1"/>
        <v>12.898612701119674</v>
      </c>
    </row>
    <row r="104" spans="2:5" x14ac:dyDescent="0.25">
      <c r="B104" s="9">
        <v>41420</v>
      </c>
      <c r="C104" s="5">
        <v>146.09</v>
      </c>
      <c r="D104" s="5">
        <v>139.94549477381597</v>
      </c>
      <c r="E104" s="5">
        <f t="shared" si="1"/>
        <v>6.1445052261840374</v>
      </c>
    </row>
    <row r="105" spans="2:5" x14ac:dyDescent="0.25">
      <c r="B105" s="9">
        <v>41427</v>
      </c>
      <c r="C105" s="5">
        <v>74.63</v>
      </c>
      <c r="D105" s="5">
        <v>73.735369785500524</v>
      </c>
      <c r="E105" s="5">
        <f t="shared" si="1"/>
        <v>0.89463021449947178</v>
      </c>
    </row>
    <row r="106" spans="2:5" x14ac:dyDescent="0.25">
      <c r="B106" s="9">
        <v>41434</v>
      </c>
      <c r="C106" s="5">
        <v>169.68</v>
      </c>
      <c r="D106" s="5">
        <v>92.235571458249154</v>
      </c>
      <c r="E106" s="5">
        <f t="shared" si="1"/>
        <v>77.444428541750852</v>
      </c>
    </row>
    <row r="107" spans="2:5" x14ac:dyDescent="0.25">
      <c r="B107" s="9">
        <v>41441</v>
      </c>
      <c r="C107" s="5">
        <v>84.19</v>
      </c>
      <c r="D107" s="5">
        <v>78.282254246996672</v>
      </c>
      <c r="E107" s="5">
        <f t="shared" si="1"/>
        <v>5.9077457530033257</v>
      </c>
    </row>
    <row r="108" spans="2:5" x14ac:dyDescent="0.25">
      <c r="B108" s="9">
        <v>41448</v>
      </c>
      <c r="C108" s="5">
        <v>68.11</v>
      </c>
      <c r="D108" s="5">
        <v>71.453706033653646</v>
      </c>
      <c r="E108" s="5">
        <f t="shared" si="1"/>
        <v>-3.3437060336536462</v>
      </c>
    </row>
    <row r="109" spans="2:5" x14ac:dyDescent="0.25">
      <c r="B109" s="9">
        <v>41455</v>
      </c>
      <c r="C109" s="5">
        <v>86.11</v>
      </c>
      <c r="D109" s="5">
        <v>113.99575329166805</v>
      </c>
      <c r="E109" s="5">
        <f t="shared" si="1"/>
        <v>-27.885753291668053</v>
      </c>
    </row>
    <row r="110" spans="2:5" x14ac:dyDescent="0.25">
      <c r="B110" s="9">
        <v>41462</v>
      </c>
      <c r="C110" s="5">
        <v>101.12</v>
      </c>
      <c r="D110" s="5">
        <v>61.790162443796248</v>
      </c>
      <c r="E110" s="5">
        <f t="shared" si="1"/>
        <v>39.329837556203756</v>
      </c>
    </row>
    <row r="111" spans="2:5" x14ac:dyDescent="0.25">
      <c r="B111" s="9">
        <v>41469</v>
      </c>
      <c r="C111" s="5">
        <v>105.74</v>
      </c>
      <c r="D111" s="5">
        <v>61.688218923703658</v>
      </c>
      <c r="E111" s="5">
        <f t="shared" si="1"/>
        <v>44.051781076296336</v>
      </c>
    </row>
    <row r="112" spans="2:5" x14ac:dyDescent="0.25">
      <c r="B112" s="9">
        <v>41476</v>
      </c>
      <c r="C112" s="5">
        <v>75.25</v>
      </c>
      <c r="D112" s="5">
        <v>75.77556397349565</v>
      </c>
      <c r="E112" s="5">
        <f t="shared" si="1"/>
        <v>-0.52556397349565032</v>
      </c>
    </row>
    <row r="113" spans="2:5" x14ac:dyDescent="0.25">
      <c r="B113" s="9">
        <v>41483</v>
      </c>
      <c r="C113" s="5">
        <v>79.23</v>
      </c>
      <c r="D113" s="5">
        <v>104.06492540650652</v>
      </c>
      <c r="E113" s="5">
        <f t="shared" si="1"/>
        <v>-24.834925406506514</v>
      </c>
    </row>
    <row r="114" spans="2:5" x14ac:dyDescent="0.25">
      <c r="B114" s="9">
        <v>41490</v>
      </c>
      <c r="C114" s="5">
        <v>83.04</v>
      </c>
      <c r="D114" s="5">
        <v>75.94581039194901</v>
      </c>
      <c r="E114" s="5">
        <f t="shared" si="1"/>
        <v>7.0941896080509963</v>
      </c>
    </row>
    <row r="115" spans="2:5" x14ac:dyDescent="0.25">
      <c r="B115" s="9">
        <v>41497</v>
      </c>
      <c r="C115" s="5">
        <v>85.8</v>
      </c>
      <c r="D115" s="5">
        <v>85.986768959836922</v>
      </c>
      <c r="E115" s="5">
        <f t="shared" si="1"/>
        <v>-0.18676895983692532</v>
      </c>
    </row>
    <row r="116" spans="2:5" x14ac:dyDescent="0.25">
      <c r="B116" s="9">
        <v>41504</v>
      </c>
      <c r="C116" s="5">
        <v>102.39</v>
      </c>
      <c r="D116" s="5">
        <v>78.887516635520569</v>
      </c>
      <c r="E116" s="5">
        <f t="shared" si="1"/>
        <v>23.502483364479431</v>
      </c>
    </row>
    <row r="117" spans="2:5" x14ac:dyDescent="0.25">
      <c r="B117" s="9">
        <v>41511</v>
      </c>
      <c r="C117" s="5">
        <v>81.52</v>
      </c>
      <c r="D117" s="5">
        <v>111.34868052008943</v>
      </c>
      <c r="E117" s="5">
        <f t="shared" si="1"/>
        <v>-29.828680520089435</v>
      </c>
    </row>
    <row r="118" spans="2:5" x14ac:dyDescent="0.25">
      <c r="B118" s="9">
        <v>41518</v>
      </c>
      <c r="C118" s="5">
        <v>71.959999999999994</v>
      </c>
      <c r="D118" s="5">
        <v>68.290206844677442</v>
      </c>
      <c r="E118" s="5">
        <f t="shared" si="1"/>
        <v>3.6697931553225516</v>
      </c>
    </row>
    <row r="119" spans="2:5" x14ac:dyDescent="0.25">
      <c r="B119" s="9">
        <v>41525</v>
      </c>
      <c r="C119" s="5">
        <v>85.72</v>
      </c>
      <c r="D119" s="5">
        <v>79.348445610617546</v>
      </c>
      <c r="E119" s="5">
        <f t="shared" si="1"/>
        <v>6.3715543893824531</v>
      </c>
    </row>
    <row r="120" spans="2:5" x14ac:dyDescent="0.25">
      <c r="B120" s="9">
        <v>41532</v>
      </c>
      <c r="C120" s="5">
        <v>63.1</v>
      </c>
      <c r="D120" s="5">
        <v>109.71445618797802</v>
      </c>
      <c r="E120" s="5">
        <f t="shared" si="1"/>
        <v>-46.614456187978014</v>
      </c>
    </row>
    <row r="121" spans="2:5" x14ac:dyDescent="0.25">
      <c r="B121" s="9">
        <v>41539</v>
      </c>
      <c r="C121" s="5">
        <v>51.51</v>
      </c>
      <c r="D121" s="5">
        <v>101.89745875167975</v>
      </c>
      <c r="E121" s="5">
        <f t="shared" si="1"/>
        <v>-50.387458751679752</v>
      </c>
    </row>
    <row r="122" spans="2:5" x14ac:dyDescent="0.25">
      <c r="B122" s="9">
        <v>41546</v>
      </c>
      <c r="C122" s="5">
        <v>74.91</v>
      </c>
      <c r="D122" s="5">
        <v>131.05620323157132</v>
      </c>
      <c r="E122" s="5">
        <f t="shared" si="1"/>
        <v>-56.14620323157132</v>
      </c>
    </row>
    <row r="123" spans="2:5" x14ac:dyDescent="0.25">
      <c r="B123" s="9">
        <v>41553</v>
      </c>
      <c r="C123" s="5">
        <v>85.28</v>
      </c>
      <c r="D123" s="5">
        <v>112.2016011694206</v>
      </c>
      <c r="E123" s="5">
        <f t="shared" si="1"/>
        <v>-26.921601169420597</v>
      </c>
    </row>
    <row r="124" spans="2:5" x14ac:dyDescent="0.25">
      <c r="B124" s="9">
        <v>41560</v>
      </c>
      <c r="C124" s="5">
        <v>103.75</v>
      </c>
      <c r="D124" s="5">
        <v>124.62150888267243</v>
      </c>
      <c r="E124" s="5">
        <f t="shared" si="1"/>
        <v>-20.87150888267243</v>
      </c>
    </row>
    <row r="125" spans="2:5" x14ac:dyDescent="0.25">
      <c r="B125" s="9">
        <v>41567</v>
      </c>
      <c r="C125" s="5">
        <v>109.07</v>
      </c>
      <c r="D125" s="5">
        <v>131.34505363395053</v>
      </c>
      <c r="E125" s="5">
        <f t="shared" si="1"/>
        <v>-22.275053633950535</v>
      </c>
    </row>
    <row r="126" spans="2:5" x14ac:dyDescent="0.25">
      <c r="B126" s="9">
        <v>41574</v>
      </c>
      <c r="C126" s="5">
        <v>179.54</v>
      </c>
      <c r="D126" s="5">
        <v>157.87771821683378</v>
      </c>
      <c r="E126" s="5">
        <f t="shared" si="1"/>
        <v>21.662281783166208</v>
      </c>
    </row>
    <row r="127" spans="2:5" x14ac:dyDescent="0.25">
      <c r="B127" s="9">
        <v>41581</v>
      </c>
      <c r="C127" s="5">
        <v>173.73</v>
      </c>
      <c r="D127" s="5">
        <v>143.29941530184533</v>
      </c>
      <c r="E127" s="5">
        <f t="shared" si="1"/>
        <v>30.430584698154661</v>
      </c>
    </row>
    <row r="128" spans="2:5" x14ac:dyDescent="0.25">
      <c r="B128" s="9">
        <v>41588</v>
      </c>
      <c r="C128" s="5">
        <v>187.87</v>
      </c>
      <c r="D128" s="5">
        <v>235.94926524364166</v>
      </c>
      <c r="E128" s="5">
        <f t="shared" si="1"/>
        <v>-48.079265243641657</v>
      </c>
    </row>
    <row r="129" spans="2:5" x14ac:dyDescent="0.25">
      <c r="B129" s="9">
        <v>41595</v>
      </c>
      <c r="C129" s="5">
        <v>176.05</v>
      </c>
      <c r="D129" s="5">
        <v>173.40947235900791</v>
      </c>
      <c r="E129" s="5">
        <f t="shared" si="1"/>
        <v>2.6405276409921044</v>
      </c>
    </row>
    <row r="130" spans="2:5" x14ac:dyDescent="0.25">
      <c r="B130" s="9">
        <v>41602</v>
      </c>
      <c r="C130" s="5">
        <v>160.94</v>
      </c>
      <c r="D130" s="5">
        <v>201.23800098482988</v>
      </c>
      <c r="E130" s="5">
        <f t="shared" si="1"/>
        <v>-40.298000984829883</v>
      </c>
    </row>
    <row r="131" spans="2:5" x14ac:dyDescent="0.25">
      <c r="B131" s="9">
        <v>41609</v>
      </c>
      <c r="C131" s="5">
        <v>144.58000000000001</v>
      </c>
      <c r="D131" s="5">
        <v>173.81860517968954</v>
      </c>
      <c r="E131" s="5">
        <f t="shared" si="1"/>
        <v>-29.238605179689529</v>
      </c>
    </row>
    <row r="132" spans="2:5" x14ac:dyDescent="0.25">
      <c r="B132" s="9">
        <v>41616</v>
      </c>
      <c r="C132" s="5">
        <v>180.1</v>
      </c>
      <c r="D132" s="5">
        <v>168.94580615788379</v>
      </c>
      <c r="E132" s="5">
        <f t="shared" si="1"/>
        <v>11.1541938421162</v>
      </c>
    </row>
    <row r="133" spans="2:5" x14ac:dyDescent="0.25">
      <c r="B133" s="9">
        <v>41623</v>
      </c>
      <c r="C133" s="5">
        <v>203.26</v>
      </c>
      <c r="D133" s="5">
        <v>171.06971751905974</v>
      </c>
      <c r="E133" s="5">
        <f t="shared" si="1"/>
        <v>32.190282480940255</v>
      </c>
    </row>
    <row r="134" spans="2:5" x14ac:dyDescent="0.25">
      <c r="B134" s="9">
        <v>41630</v>
      </c>
      <c r="C134" s="5">
        <v>197.3</v>
      </c>
      <c r="D134" s="5">
        <v>202.0637730942862</v>
      </c>
      <c r="E134" s="5">
        <f t="shared" si="1"/>
        <v>-4.7637730942861936</v>
      </c>
    </row>
    <row r="135" spans="2:5" x14ac:dyDescent="0.25">
      <c r="B135" s="9">
        <v>41637</v>
      </c>
      <c r="C135" s="5">
        <v>184.29</v>
      </c>
      <c r="D135" s="5">
        <v>201.98502610683059</v>
      </c>
      <c r="E135" s="5">
        <f t="shared" si="1"/>
        <v>-17.695026106830596</v>
      </c>
    </row>
    <row r="136" spans="2:5" x14ac:dyDescent="0.25">
      <c r="B136" s="9">
        <v>41644</v>
      </c>
      <c r="C136" s="5">
        <v>183.83</v>
      </c>
      <c r="D136" s="5">
        <v>192.83341030394433</v>
      </c>
      <c r="E136" s="5">
        <f t="shared" si="1"/>
        <v>-9.003410303944321</v>
      </c>
    </row>
    <row r="137" spans="2:5" x14ac:dyDescent="0.25">
      <c r="B137" s="9">
        <v>41651</v>
      </c>
      <c r="C137" s="5">
        <v>165.61</v>
      </c>
      <c r="D137" s="5">
        <v>206.18513521310925</v>
      </c>
      <c r="E137" s="5">
        <f t="shared" si="1"/>
        <v>-40.575135213109235</v>
      </c>
    </row>
    <row r="138" spans="2:5" x14ac:dyDescent="0.25">
      <c r="B138" s="9">
        <v>41658</v>
      </c>
      <c r="C138" s="5">
        <v>173.1</v>
      </c>
      <c r="D138" s="5">
        <v>185.54349627521941</v>
      </c>
      <c r="E138" s="5">
        <f t="shared" si="1"/>
        <v>-12.443496275219417</v>
      </c>
    </row>
    <row r="139" spans="2:5" x14ac:dyDescent="0.25">
      <c r="B139" s="9">
        <v>41665</v>
      </c>
      <c r="C139" s="5">
        <v>179.27</v>
      </c>
      <c r="D139" s="5">
        <v>185.07457307064723</v>
      </c>
      <c r="E139" s="5">
        <f t="shared" si="1"/>
        <v>-5.8045730706472227</v>
      </c>
    </row>
    <row r="140" spans="2:5" x14ac:dyDescent="0.25">
      <c r="B140" s="9">
        <v>41672</v>
      </c>
      <c r="C140" s="5">
        <v>197.61</v>
      </c>
      <c r="D140" s="5">
        <v>181.46104240288309</v>
      </c>
      <c r="E140" s="5">
        <f t="shared" si="1"/>
        <v>16.148957597116919</v>
      </c>
    </row>
    <row r="141" spans="2:5" x14ac:dyDescent="0.25">
      <c r="B141" s="9">
        <v>41679</v>
      </c>
      <c r="C141" s="5">
        <v>161.77000000000001</v>
      </c>
      <c r="D141" s="5">
        <v>192.12507085538269</v>
      </c>
      <c r="E141" s="5">
        <f t="shared" si="1"/>
        <v>-30.355070855382678</v>
      </c>
    </row>
    <row r="142" spans="2:5" x14ac:dyDescent="0.25">
      <c r="B142" s="9">
        <v>41686</v>
      </c>
      <c r="C142" s="5">
        <v>209.14</v>
      </c>
      <c r="D142" s="5">
        <v>168.46327229635841</v>
      </c>
      <c r="E142" s="5">
        <f t="shared" si="1"/>
        <v>40.676727703641575</v>
      </c>
    </row>
    <row r="143" spans="2:5" x14ac:dyDescent="0.25">
      <c r="B143" s="9">
        <v>41693</v>
      </c>
      <c r="C143" s="5">
        <v>209.78</v>
      </c>
      <c r="D143" s="5">
        <v>182.61135828701356</v>
      </c>
      <c r="E143" s="5">
        <f t="shared" si="1"/>
        <v>27.168641712986442</v>
      </c>
    </row>
    <row r="144" spans="2:5" x14ac:dyDescent="0.25">
      <c r="B144" s="9">
        <v>41700</v>
      </c>
      <c r="C144" s="5">
        <v>153.49</v>
      </c>
      <c r="D144" s="5">
        <v>201.81195660473742</v>
      </c>
      <c r="E144" s="5">
        <f t="shared" si="1"/>
        <v>-48.321956604737409</v>
      </c>
    </row>
    <row r="145" spans="2:5" x14ac:dyDescent="0.25">
      <c r="B145" s="9">
        <v>41707</v>
      </c>
      <c r="C145" s="5">
        <v>205.32</v>
      </c>
      <c r="D145" s="5">
        <v>156.76027168841435</v>
      </c>
      <c r="E145" s="5">
        <f t="shared" si="1"/>
        <v>48.559728311585644</v>
      </c>
    </row>
    <row r="146" spans="2:5" x14ac:dyDescent="0.25">
      <c r="B146" s="9">
        <v>41714</v>
      </c>
      <c r="C146" s="5">
        <v>169.15</v>
      </c>
      <c r="D146" s="5">
        <v>326.23875458308885</v>
      </c>
      <c r="E146" s="5">
        <f t="shared" si="1"/>
        <v>-157.08875458308884</v>
      </c>
    </row>
    <row r="147" spans="2:5" x14ac:dyDescent="0.25">
      <c r="B147" s="9">
        <v>41721</v>
      </c>
      <c r="C147" s="5">
        <v>149.83000000000001</v>
      </c>
      <c r="D147" s="5">
        <v>128.80886726778914</v>
      </c>
      <c r="E147" s="5">
        <f t="shared" si="1"/>
        <v>21.021132732210873</v>
      </c>
    </row>
    <row r="148" spans="2:5" x14ac:dyDescent="0.25">
      <c r="B148" s="9">
        <v>41728</v>
      </c>
      <c r="C148" s="5">
        <v>180.78</v>
      </c>
      <c r="D148" s="5">
        <v>111.19223073020225</v>
      </c>
      <c r="E148" s="5">
        <f t="shared" si="1"/>
        <v>69.587769269797747</v>
      </c>
    </row>
    <row r="149" spans="2:5" x14ac:dyDescent="0.25">
      <c r="B149" s="9">
        <v>41735</v>
      </c>
      <c r="C149" s="5">
        <v>200.99</v>
      </c>
      <c r="D149" s="5">
        <v>177.17387383790179</v>
      </c>
      <c r="E149" s="5">
        <f t="shared" si="1"/>
        <v>23.816126162098215</v>
      </c>
    </row>
    <row r="150" spans="2:5" x14ac:dyDescent="0.25">
      <c r="B150" s="9">
        <v>41742</v>
      </c>
      <c r="C150" s="5">
        <v>144.36000000000001</v>
      </c>
      <c r="D150" s="5">
        <v>117.94436259133536</v>
      </c>
      <c r="E150" s="5">
        <f t="shared" si="1"/>
        <v>26.415637408664651</v>
      </c>
    </row>
    <row r="151" spans="2:5" x14ac:dyDescent="0.25">
      <c r="B151" s="9">
        <v>41749</v>
      </c>
      <c r="C151" s="5">
        <v>175.15</v>
      </c>
      <c r="D151" s="5">
        <v>147.50538804477105</v>
      </c>
      <c r="E151" s="5">
        <f t="shared" si="1"/>
        <v>27.644611955228953</v>
      </c>
    </row>
    <row r="152" spans="2:5" x14ac:dyDescent="0.25">
      <c r="B152" s="9">
        <v>41756</v>
      </c>
      <c r="C152" s="5">
        <v>177.67</v>
      </c>
      <c r="D152" s="5">
        <v>153.49689827225734</v>
      </c>
      <c r="E152" s="5">
        <f t="shared" si="1"/>
        <v>24.173101727742647</v>
      </c>
    </row>
    <row r="153" spans="2:5" x14ac:dyDescent="0.25">
      <c r="B153" s="9">
        <v>41763</v>
      </c>
      <c r="C153" s="5">
        <v>87.71</v>
      </c>
      <c r="D153" s="5">
        <v>81.033124686475389</v>
      </c>
      <c r="E153" s="5">
        <f t="shared" si="1"/>
        <v>6.6768753135246044</v>
      </c>
    </row>
    <row r="154" spans="2:5" x14ac:dyDescent="0.25">
      <c r="B154" s="9">
        <v>41770</v>
      </c>
      <c r="C154" s="5">
        <v>94.53</v>
      </c>
      <c r="D154" s="5">
        <v>97.268675844155268</v>
      </c>
      <c r="E154" s="5">
        <f t="shared" si="1"/>
        <v>-2.7386758441552672</v>
      </c>
    </row>
    <row r="155" spans="2:5" x14ac:dyDescent="0.25">
      <c r="B155" s="9">
        <v>41777</v>
      </c>
      <c r="C155" s="5">
        <v>103.8</v>
      </c>
      <c r="D155" s="5">
        <v>77.134296541341826</v>
      </c>
      <c r="E155" s="5">
        <f t="shared" si="1"/>
        <v>26.665703458658172</v>
      </c>
    </row>
    <row r="156" spans="2:5" x14ac:dyDescent="0.25">
      <c r="B156" s="9">
        <v>41784</v>
      </c>
      <c r="C156" s="5">
        <v>102.39</v>
      </c>
      <c r="D156" s="5">
        <v>128.67449248480972</v>
      </c>
      <c r="E156" s="5">
        <f t="shared" si="1"/>
        <v>-26.284492484809718</v>
      </c>
    </row>
    <row r="157" spans="2:5" x14ac:dyDescent="0.25">
      <c r="B157" s="9">
        <v>41791</v>
      </c>
      <c r="C157" s="5">
        <v>102.16</v>
      </c>
      <c r="D157" s="5">
        <v>58.139966241308429</v>
      </c>
      <c r="E157" s="5">
        <f t="shared" si="1"/>
        <v>44.020033758691568</v>
      </c>
    </row>
    <row r="158" spans="2:5" x14ac:dyDescent="0.25">
      <c r="B158" s="9">
        <v>41798</v>
      </c>
      <c r="C158" s="5">
        <v>100.96</v>
      </c>
      <c r="D158" s="5">
        <v>82.69878556475777</v>
      </c>
      <c r="E158" s="5">
        <f t="shared" si="1"/>
        <v>18.261214435242223</v>
      </c>
    </row>
    <row r="159" spans="2:5" x14ac:dyDescent="0.25">
      <c r="B159" s="9">
        <v>41805</v>
      </c>
      <c r="C159" s="5">
        <v>103.92</v>
      </c>
      <c r="D159" s="5">
        <v>60.579231972046642</v>
      </c>
      <c r="E159" s="5">
        <f t="shared" ref="E159:E222" si="2">C159 - D159</f>
        <v>43.340768027953359</v>
      </c>
    </row>
    <row r="160" spans="2:5" x14ac:dyDescent="0.25">
      <c r="B160" s="9">
        <v>41812</v>
      </c>
      <c r="C160" s="5">
        <v>102.2</v>
      </c>
      <c r="D160" s="5">
        <v>58.674614979073709</v>
      </c>
      <c r="E160" s="5">
        <f t="shared" si="2"/>
        <v>43.525385020926294</v>
      </c>
    </row>
    <row r="161" spans="2:5" x14ac:dyDescent="0.25">
      <c r="B161" s="9">
        <v>41819</v>
      </c>
      <c r="C161" s="5">
        <v>100.31</v>
      </c>
      <c r="D161" s="5">
        <v>107.32446804386908</v>
      </c>
      <c r="E161" s="5">
        <f t="shared" si="2"/>
        <v>-7.0144680438690727</v>
      </c>
    </row>
    <row r="162" spans="2:5" x14ac:dyDescent="0.25">
      <c r="B162" s="9">
        <v>41826</v>
      </c>
      <c r="C162" s="5">
        <v>67.959999999999994</v>
      </c>
      <c r="D162" s="5">
        <v>58.184548949892218</v>
      </c>
      <c r="E162" s="5">
        <f t="shared" si="2"/>
        <v>9.775451050107776</v>
      </c>
    </row>
    <row r="163" spans="2:5" x14ac:dyDescent="0.25">
      <c r="B163" s="9">
        <v>41833</v>
      </c>
      <c r="C163" s="5">
        <v>38.65</v>
      </c>
      <c r="D163" s="5">
        <v>54.183600884217782</v>
      </c>
      <c r="E163" s="5">
        <f t="shared" si="2"/>
        <v>-15.533600884217783</v>
      </c>
    </row>
    <row r="164" spans="2:5" x14ac:dyDescent="0.25">
      <c r="B164" s="9">
        <v>41840</v>
      </c>
      <c r="C164" s="5">
        <v>97.99</v>
      </c>
      <c r="D164" s="5">
        <v>60.170668672355873</v>
      </c>
      <c r="E164" s="5">
        <f t="shared" si="2"/>
        <v>37.819331327644122</v>
      </c>
    </row>
    <row r="165" spans="2:5" x14ac:dyDescent="0.25">
      <c r="B165" s="9">
        <v>41847</v>
      </c>
      <c r="C165" s="5">
        <v>95.92</v>
      </c>
      <c r="D165" s="5">
        <v>93.438272165090467</v>
      </c>
      <c r="E165" s="5">
        <f t="shared" si="2"/>
        <v>2.4817278349095346</v>
      </c>
    </row>
    <row r="166" spans="2:5" x14ac:dyDescent="0.25">
      <c r="B166" s="9">
        <v>41854</v>
      </c>
      <c r="C166" s="5">
        <v>80.19</v>
      </c>
      <c r="D166" s="5">
        <v>69.083551103726847</v>
      </c>
      <c r="E166" s="5">
        <f t="shared" si="2"/>
        <v>11.10644889627315</v>
      </c>
    </row>
    <row r="167" spans="2:5" x14ac:dyDescent="0.25">
      <c r="B167" s="9">
        <v>41861</v>
      </c>
      <c r="C167" s="5">
        <v>89.73</v>
      </c>
      <c r="D167" s="5">
        <v>79.624449851499094</v>
      </c>
      <c r="E167" s="5">
        <f t="shared" si="2"/>
        <v>10.10555014850091</v>
      </c>
    </row>
    <row r="168" spans="2:5" x14ac:dyDescent="0.25">
      <c r="B168" s="9">
        <v>41868</v>
      </c>
      <c r="C168" s="5">
        <v>109.08</v>
      </c>
      <c r="D168" s="5">
        <v>73.99513253593733</v>
      </c>
      <c r="E168" s="5">
        <f t="shared" si="2"/>
        <v>35.084867464062668</v>
      </c>
    </row>
    <row r="169" spans="2:5" x14ac:dyDescent="0.25">
      <c r="B169" s="9">
        <v>41875</v>
      </c>
      <c r="C169" s="5">
        <v>97.13</v>
      </c>
      <c r="D169" s="5">
        <v>107.7565076859112</v>
      </c>
      <c r="E169" s="5">
        <f t="shared" si="2"/>
        <v>-10.626507685911207</v>
      </c>
    </row>
    <row r="170" spans="2:5" x14ac:dyDescent="0.25">
      <c r="B170" s="9">
        <v>41882</v>
      </c>
      <c r="C170" s="5">
        <v>86.33</v>
      </c>
      <c r="D170" s="5">
        <v>67.393121196395782</v>
      </c>
      <c r="E170" s="5">
        <f t="shared" si="2"/>
        <v>18.936878803604216</v>
      </c>
    </row>
    <row r="171" spans="2:5" x14ac:dyDescent="0.25">
      <c r="B171" s="9">
        <v>41889</v>
      </c>
      <c r="C171" s="5">
        <v>91.52</v>
      </c>
      <c r="D171" s="5">
        <v>80.488241874209734</v>
      </c>
      <c r="E171" s="5">
        <f t="shared" si="2"/>
        <v>11.031758125790262</v>
      </c>
    </row>
    <row r="172" spans="2:5" x14ac:dyDescent="0.25">
      <c r="B172" s="9">
        <v>41896</v>
      </c>
      <c r="C172" s="5">
        <v>142.54</v>
      </c>
      <c r="D172" s="5">
        <v>111.23787847484701</v>
      </c>
      <c r="E172" s="5">
        <f t="shared" si="2"/>
        <v>31.302121525152984</v>
      </c>
    </row>
    <row r="173" spans="2:5" x14ac:dyDescent="0.25">
      <c r="B173" s="9">
        <v>41903</v>
      </c>
      <c r="C173" s="5">
        <v>162.59</v>
      </c>
      <c r="D173" s="5">
        <v>113.73852871363434</v>
      </c>
      <c r="E173" s="5">
        <f t="shared" si="2"/>
        <v>48.851471286365665</v>
      </c>
    </row>
    <row r="174" spans="2:5" x14ac:dyDescent="0.25">
      <c r="B174" s="9">
        <v>41910</v>
      </c>
      <c r="C174" s="5">
        <v>169.71</v>
      </c>
      <c r="D174" s="5">
        <v>156.03419057979141</v>
      </c>
      <c r="E174" s="5">
        <f t="shared" si="2"/>
        <v>13.675809420208594</v>
      </c>
    </row>
    <row r="175" spans="2:5" x14ac:dyDescent="0.25">
      <c r="B175" s="9">
        <v>41917</v>
      </c>
      <c r="C175" s="5">
        <v>163.38999999999999</v>
      </c>
      <c r="D175" s="5">
        <v>146.56964663353926</v>
      </c>
      <c r="E175" s="5">
        <f t="shared" si="2"/>
        <v>16.820353366460722</v>
      </c>
    </row>
    <row r="176" spans="2:5" x14ac:dyDescent="0.25">
      <c r="B176" s="9">
        <v>41924</v>
      </c>
      <c r="C176" s="5">
        <v>184.73</v>
      </c>
      <c r="D176" s="5">
        <v>164.81797311550719</v>
      </c>
      <c r="E176" s="5">
        <f t="shared" si="2"/>
        <v>19.912026884492803</v>
      </c>
    </row>
    <row r="177" spans="2:5" x14ac:dyDescent="0.25">
      <c r="B177" s="9">
        <v>41931</v>
      </c>
      <c r="C177" s="5">
        <v>171.95</v>
      </c>
      <c r="D177" s="5">
        <v>176.94456765636517</v>
      </c>
      <c r="E177" s="5">
        <f t="shared" si="2"/>
        <v>-4.9945676563651773</v>
      </c>
    </row>
    <row r="178" spans="2:5" x14ac:dyDescent="0.25">
      <c r="B178" s="9">
        <v>41938</v>
      </c>
      <c r="C178" s="5">
        <v>167.46</v>
      </c>
      <c r="D178" s="5">
        <v>205.96363336520042</v>
      </c>
      <c r="E178" s="5">
        <f t="shared" si="2"/>
        <v>-38.503633365200415</v>
      </c>
    </row>
    <row r="179" spans="2:5" x14ac:dyDescent="0.25">
      <c r="B179" s="9">
        <v>41945</v>
      </c>
      <c r="C179" s="5">
        <v>182.5</v>
      </c>
      <c r="D179" s="5">
        <v>183.4441193746747</v>
      </c>
      <c r="E179" s="5">
        <f t="shared" si="2"/>
        <v>-0.94411937467469897</v>
      </c>
    </row>
    <row r="180" spans="2:5" x14ac:dyDescent="0.25">
      <c r="B180" s="9">
        <v>41952</v>
      </c>
      <c r="C180" s="5">
        <v>190.1</v>
      </c>
      <c r="D180" s="5">
        <v>271.58521379591446</v>
      </c>
      <c r="E180" s="5">
        <f t="shared" si="2"/>
        <v>-81.485213795914461</v>
      </c>
    </row>
    <row r="181" spans="2:5" x14ac:dyDescent="0.25">
      <c r="B181" s="9">
        <v>41959</v>
      </c>
      <c r="C181" s="5">
        <v>183.84</v>
      </c>
      <c r="D181" s="5">
        <v>204.83911937498181</v>
      </c>
      <c r="E181" s="5">
        <f t="shared" si="2"/>
        <v>-20.999119374981802</v>
      </c>
    </row>
    <row r="182" spans="2:5" x14ac:dyDescent="0.25">
      <c r="B182" s="9">
        <v>41966</v>
      </c>
      <c r="C182" s="5">
        <v>224.11</v>
      </c>
      <c r="D182" s="5">
        <v>229.34222936064242</v>
      </c>
      <c r="E182" s="5">
        <f t="shared" si="2"/>
        <v>-5.2322293606424068</v>
      </c>
    </row>
    <row r="183" spans="2:5" x14ac:dyDescent="0.25">
      <c r="B183" s="9">
        <v>41973</v>
      </c>
      <c r="C183" s="5">
        <v>182.87</v>
      </c>
      <c r="D183" s="5">
        <v>206.62266740878329</v>
      </c>
      <c r="E183" s="5">
        <f t="shared" si="2"/>
        <v>-23.752667408783282</v>
      </c>
    </row>
    <row r="184" spans="2:5" x14ac:dyDescent="0.25">
      <c r="B184" s="9">
        <v>41980</v>
      </c>
      <c r="C184" s="5">
        <v>205.55</v>
      </c>
      <c r="D184" s="5">
        <v>202.65623275999059</v>
      </c>
      <c r="E184" s="5">
        <f t="shared" si="2"/>
        <v>2.8937672400094243</v>
      </c>
    </row>
    <row r="185" spans="2:5" x14ac:dyDescent="0.25">
      <c r="B185" s="9">
        <v>41987</v>
      </c>
      <c r="C185" s="5">
        <v>118.61</v>
      </c>
      <c r="D185" s="5">
        <v>203.77762386724868</v>
      </c>
      <c r="E185" s="5">
        <f t="shared" si="2"/>
        <v>-85.167623867248679</v>
      </c>
    </row>
    <row r="186" spans="2:5" x14ac:dyDescent="0.25">
      <c r="B186" s="9">
        <v>41994</v>
      </c>
      <c r="C186" s="5">
        <v>163.63999999999999</v>
      </c>
      <c r="D186" s="5">
        <v>219.04256786535066</v>
      </c>
      <c r="E186" s="5">
        <f t="shared" si="2"/>
        <v>-55.402567865350676</v>
      </c>
    </row>
    <row r="187" spans="2:5" x14ac:dyDescent="0.25">
      <c r="B187" s="9">
        <v>42001</v>
      </c>
      <c r="C187" s="5">
        <v>139.43</v>
      </c>
      <c r="D187" s="5">
        <v>212.19020004712428</v>
      </c>
      <c r="E187" s="5">
        <f t="shared" si="2"/>
        <v>-72.760200047124272</v>
      </c>
    </row>
    <row r="188" spans="2:5" x14ac:dyDescent="0.25">
      <c r="B188" s="9">
        <v>42008</v>
      </c>
      <c r="C188" s="5">
        <v>125.62</v>
      </c>
      <c r="D188" s="5">
        <v>195.77356267823876</v>
      </c>
      <c r="E188" s="5">
        <f t="shared" si="2"/>
        <v>-70.153562678238757</v>
      </c>
    </row>
    <row r="189" spans="2:5" x14ac:dyDescent="0.25">
      <c r="B189" s="9">
        <v>42015</v>
      </c>
      <c r="C189" s="5">
        <v>144.13999999999999</v>
      </c>
      <c r="D189" s="5">
        <v>200.87502170006238</v>
      </c>
      <c r="E189" s="5">
        <f t="shared" si="2"/>
        <v>-56.73502170006239</v>
      </c>
    </row>
    <row r="190" spans="2:5" x14ac:dyDescent="0.25">
      <c r="B190" s="9">
        <v>42022</v>
      </c>
      <c r="C190" s="5">
        <v>133.85</v>
      </c>
      <c r="D190" s="5">
        <v>178.21452906710419</v>
      </c>
      <c r="E190" s="5">
        <f t="shared" si="2"/>
        <v>-44.364529067104201</v>
      </c>
    </row>
    <row r="191" spans="2:5" x14ac:dyDescent="0.25">
      <c r="B191" s="9">
        <v>42029</v>
      </c>
      <c r="C191" s="5">
        <v>123.43</v>
      </c>
      <c r="D191" s="5">
        <v>173.54118786122376</v>
      </c>
      <c r="E191" s="5">
        <f t="shared" si="2"/>
        <v>-50.111187861223755</v>
      </c>
    </row>
    <row r="192" spans="2:5" x14ac:dyDescent="0.25">
      <c r="B192" s="9">
        <v>42036</v>
      </c>
      <c r="C192" s="5">
        <v>144.27000000000001</v>
      </c>
      <c r="D192" s="5">
        <v>164.14826677221203</v>
      </c>
      <c r="E192" s="5">
        <f t="shared" si="2"/>
        <v>-19.878266772212015</v>
      </c>
    </row>
    <row r="193" spans="2:5" x14ac:dyDescent="0.25">
      <c r="B193" s="9">
        <v>42043</v>
      </c>
      <c r="C193" s="5">
        <v>126.39</v>
      </c>
      <c r="D193" s="5">
        <v>169.82809156753473</v>
      </c>
      <c r="E193" s="5">
        <f t="shared" si="2"/>
        <v>-43.438091567534727</v>
      </c>
    </row>
    <row r="194" spans="2:5" x14ac:dyDescent="0.25">
      <c r="B194" s="9">
        <v>42050</v>
      </c>
      <c r="C194" s="5">
        <v>133.07</v>
      </c>
      <c r="D194" s="5">
        <v>144.74537570683637</v>
      </c>
      <c r="E194" s="5">
        <f t="shared" si="2"/>
        <v>-11.675375706836377</v>
      </c>
    </row>
    <row r="195" spans="2:5" x14ac:dyDescent="0.25">
      <c r="B195" s="9">
        <v>42057</v>
      </c>
      <c r="C195" s="5">
        <v>138.25</v>
      </c>
      <c r="D195" s="5">
        <v>151.89004625236134</v>
      </c>
      <c r="E195" s="5">
        <f t="shared" si="2"/>
        <v>-13.640046252361344</v>
      </c>
    </row>
    <row r="196" spans="2:5" x14ac:dyDescent="0.25">
      <c r="B196" s="9">
        <v>42064</v>
      </c>
      <c r="C196" s="5">
        <v>203.26</v>
      </c>
      <c r="D196" s="5">
        <v>165.34398803596636</v>
      </c>
      <c r="E196" s="5">
        <f t="shared" si="2"/>
        <v>37.916011964033629</v>
      </c>
    </row>
    <row r="197" spans="2:5" x14ac:dyDescent="0.25">
      <c r="B197" s="9">
        <v>42071</v>
      </c>
      <c r="C197" s="5">
        <v>133.47</v>
      </c>
      <c r="D197" s="5">
        <v>132.15906100754103</v>
      </c>
      <c r="E197" s="5">
        <f t="shared" si="2"/>
        <v>1.3109389924589721</v>
      </c>
    </row>
    <row r="198" spans="2:5" x14ac:dyDescent="0.25">
      <c r="B198" s="9">
        <v>42078</v>
      </c>
      <c r="C198" s="5">
        <v>125.21</v>
      </c>
      <c r="D198" s="5">
        <v>294.46074198563321</v>
      </c>
      <c r="E198" s="5">
        <f t="shared" si="2"/>
        <v>-169.25074198563323</v>
      </c>
    </row>
    <row r="199" spans="2:5" x14ac:dyDescent="0.25">
      <c r="B199" s="9">
        <v>42085</v>
      </c>
      <c r="C199" s="5">
        <v>123.16</v>
      </c>
      <c r="D199" s="5">
        <v>96.2059374185027</v>
      </c>
      <c r="E199" s="5">
        <f t="shared" si="2"/>
        <v>26.954062581497297</v>
      </c>
    </row>
    <row r="200" spans="2:5" x14ac:dyDescent="0.25">
      <c r="B200" s="9">
        <v>42092</v>
      </c>
      <c r="C200" s="5">
        <v>117</v>
      </c>
      <c r="D200" s="5">
        <v>79.591122085876577</v>
      </c>
      <c r="E200" s="5">
        <f t="shared" si="2"/>
        <v>37.408877914123423</v>
      </c>
    </row>
    <row r="201" spans="2:5" x14ac:dyDescent="0.25">
      <c r="B201" s="9">
        <v>42099</v>
      </c>
      <c r="C201" s="5">
        <v>163.03</v>
      </c>
      <c r="D201" s="5">
        <v>141.10222013048286</v>
      </c>
      <c r="E201" s="5">
        <f t="shared" si="2"/>
        <v>21.927779869517138</v>
      </c>
    </row>
    <row r="202" spans="2:5" x14ac:dyDescent="0.25">
      <c r="B202" s="9">
        <v>42106</v>
      </c>
      <c r="C202" s="5">
        <v>98.84</v>
      </c>
      <c r="D202" s="5">
        <v>81.633754330347131</v>
      </c>
      <c r="E202" s="5">
        <f t="shared" si="2"/>
        <v>17.206245669652873</v>
      </c>
    </row>
    <row r="203" spans="2:5" x14ac:dyDescent="0.25">
      <c r="B203" s="9">
        <v>42113</v>
      </c>
      <c r="C203" s="5">
        <v>148.99</v>
      </c>
      <c r="D203" s="5">
        <v>109.97874489537395</v>
      </c>
      <c r="E203" s="5">
        <f t="shared" si="2"/>
        <v>39.011255104626059</v>
      </c>
    </row>
    <row r="204" spans="2:5" x14ac:dyDescent="0.25">
      <c r="B204" s="9">
        <v>42120</v>
      </c>
      <c r="C204" s="5">
        <v>128.78</v>
      </c>
      <c r="D204" s="5">
        <v>117.46249005874985</v>
      </c>
      <c r="E204" s="5">
        <f t="shared" si="2"/>
        <v>11.317509941250151</v>
      </c>
    </row>
    <row r="205" spans="2:5" x14ac:dyDescent="0.25">
      <c r="B205" s="9">
        <v>42127</v>
      </c>
      <c r="C205" s="5">
        <v>98.29</v>
      </c>
      <c r="D205" s="5">
        <v>43.216211064045552</v>
      </c>
      <c r="E205" s="5">
        <f t="shared" si="2"/>
        <v>55.073788935954454</v>
      </c>
    </row>
    <row r="206" spans="2:5" x14ac:dyDescent="0.25">
      <c r="B206" s="9">
        <v>42134</v>
      </c>
      <c r="C206" s="5">
        <v>97.5</v>
      </c>
      <c r="D206" s="5">
        <v>65.829145921338323</v>
      </c>
      <c r="E206" s="5">
        <f t="shared" si="2"/>
        <v>31.670854078661677</v>
      </c>
    </row>
    <row r="207" spans="2:5" x14ac:dyDescent="0.25">
      <c r="B207" s="9">
        <v>42141</v>
      </c>
      <c r="C207" s="5">
        <v>77.33</v>
      </c>
      <c r="D207" s="5">
        <v>50.388740801192512</v>
      </c>
      <c r="E207" s="5">
        <f t="shared" si="2"/>
        <v>26.941259198807487</v>
      </c>
    </row>
    <row r="208" spans="2:5" x14ac:dyDescent="0.25">
      <c r="B208" s="9">
        <v>42148</v>
      </c>
      <c r="C208" s="5">
        <v>74.61</v>
      </c>
      <c r="D208" s="5">
        <v>101.73117029777437</v>
      </c>
      <c r="E208" s="5">
        <f t="shared" si="2"/>
        <v>-27.12117029777437</v>
      </c>
    </row>
    <row r="209" spans="2:5" x14ac:dyDescent="0.25">
      <c r="B209" s="9">
        <v>42155</v>
      </c>
      <c r="C209" s="5">
        <v>84.81</v>
      </c>
      <c r="D209" s="5">
        <v>31.396783051745018</v>
      </c>
      <c r="E209" s="5">
        <f t="shared" si="2"/>
        <v>53.413216948254984</v>
      </c>
    </row>
    <row r="210" spans="2:5" x14ac:dyDescent="0.25">
      <c r="B210" s="9">
        <v>42162</v>
      </c>
      <c r="C210" s="5">
        <v>59.05</v>
      </c>
      <c r="D210" s="5">
        <v>57.087465082794779</v>
      </c>
      <c r="E210" s="5">
        <f t="shared" si="2"/>
        <v>1.9625349172052182</v>
      </c>
    </row>
    <row r="211" spans="2:5" x14ac:dyDescent="0.25">
      <c r="B211" s="9">
        <v>42169</v>
      </c>
      <c r="C211" s="5">
        <v>67.040000000000006</v>
      </c>
      <c r="D211" s="5">
        <v>32.917143158700071</v>
      </c>
      <c r="E211" s="5">
        <f t="shared" si="2"/>
        <v>34.122856841299935</v>
      </c>
    </row>
    <row r="212" spans="2:5" x14ac:dyDescent="0.25">
      <c r="B212" s="9">
        <v>42176</v>
      </c>
      <c r="C212" s="5">
        <v>67.25</v>
      </c>
      <c r="D212" s="5">
        <v>29.790739839447212</v>
      </c>
      <c r="E212" s="5">
        <f t="shared" si="2"/>
        <v>37.459260160552788</v>
      </c>
    </row>
    <row r="213" spans="2:5" x14ac:dyDescent="0.25">
      <c r="B213" s="9">
        <v>42183</v>
      </c>
      <c r="C213" s="5">
        <v>61.4</v>
      </c>
      <c r="D213" s="5">
        <v>77.412373740523662</v>
      </c>
      <c r="E213" s="5">
        <f t="shared" si="2"/>
        <v>-16.012373740523664</v>
      </c>
    </row>
    <row r="214" spans="2:5" x14ac:dyDescent="0.25">
      <c r="B214" s="9">
        <v>42190</v>
      </c>
      <c r="C214" s="5">
        <v>64.94</v>
      </c>
      <c r="D214" s="5">
        <v>27.153329920785097</v>
      </c>
      <c r="E214" s="5">
        <f t="shared" si="2"/>
        <v>37.7866700792149</v>
      </c>
    </row>
    <row r="215" spans="2:5" x14ac:dyDescent="0.25">
      <c r="B215" s="9">
        <v>42197</v>
      </c>
      <c r="C215" s="5">
        <v>64.12</v>
      </c>
      <c r="D215" s="5">
        <v>26.755609046187715</v>
      </c>
      <c r="E215" s="5">
        <f t="shared" si="2"/>
        <v>37.36439095381229</v>
      </c>
    </row>
    <row r="216" spans="2:5" x14ac:dyDescent="0.25">
      <c r="B216" s="9">
        <v>42204</v>
      </c>
      <c r="C216" s="5">
        <v>67.7</v>
      </c>
      <c r="D216" s="5">
        <v>39.994816111610817</v>
      </c>
      <c r="E216" s="5">
        <f t="shared" si="2"/>
        <v>27.705183888389186</v>
      </c>
    </row>
    <row r="217" spans="2:5" x14ac:dyDescent="0.25">
      <c r="B217" s="9">
        <v>42211</v>
      </c>
      <c r="C217" s="5">
        <v>66.58</v>
      </c>
      <c r="D217" s="5">
        <v>71.764570021611263</v>
      </c>
      <c r="E217" s="5">
        <f t="shared" si="2"/>
        <v>-5.1845700216112647</v>
      </c>
    </row>
    <row r="218" spans="2:5" x14ac:dyDescent="0.25">
      <c r="B218" s="9">
        <v>42218</v>
      </c>
      <c r="C218" s="5">
        <v>66.31</v>
      </c>
      <c r="D218" s="5">
        <v>46.431207463298279</v>
      </c>
      <c r="E218" s="5">
        <f t="shared" si="2"/>
        <v>19.878792536701724</v>
      </c>
    </row>
    <row r="219" spans="2:5" x14ac:dyDescent="0.25">
      <c r="B219" s="9">
        <v>42225</v>
      </c>
      <c r="C219" s="5">
        <v>67.69</v>
      </c>
      <c r="D219" s="5">
        <v>58.131183183111773</v>
      </c>
      <c r="E219" s="5">
        <f t="shared" si="2"/>
        <v>9.5588168168882248</v>
      </c>
    </row>
    <row r="220" spans="2:5" x14ac:dyDescent="0.25">
      <c r="B220" s="9">
        <v>42232</v>
      </c>
      <c r="C220" s="5">
        <v>61.47</v>
      </c>
      <c r="D220" s="5">
        <v>52.539888815991048</v>
      </c>
      <c r="E220" s="5">
        <f t="shared" si="2"/>
        <v>8.9301111840089504</v>
      </c>
    </row>
    <row r="221" spans="2:5" x14ac:dyDescent="0.25">
      <c r="B221" s="9">
        <v>42239</v>
      </c>
      <c r="C221" s="5">
        <v>68.19</v>
      </c>
      <c r="D221" s="5">
        <v>82.629987370919338</v>
      </c>
      <c r="E221" s="5">
        <f t="shared" si="2"/>
        <v>-14.43998737091934</v>
      </c>
    </row>
    <row r="222" spans="2:5" x14ac:dyDescent="0.25">
      <c r="B222" s="9">
        <v>42246</v>
      </c>
      <c r="C222" s="5">
        <v>65.099999999999994</v>
      </c>
      <c r="D222" s="5">
        <v>41.891629365242352</v>
      </c>
      <c r="E222" s="5">
        <f t="shared" si="2"/>
        <v>23.208370634757642</v>
      </c>
    </row>
    <row r="223" spans="2:5" x14ac:dyDescent="0.25">
      <c r="B223" s="9">
        <v>42253</v>
      </c>
      <c r="C223" s="5">
        <v>65.040000000000006</v>
      </c>
      <c r="D223" s="5">
        <v>55.518311095331768</v>
      </c>
      <c r="E223" s="5">
        <f t="shared" ref="E223:E286" si="3">C223 - D223</f>
        <v>9.5216889046682383</v>
      </c>
    </row>
    <row r="224" spans="2:5" x14ac:dyDescent="0.25">
      <c r="B224" s="9">
        <v>42260</v>
      </c>
      <c r="C224" s="5">
        <v>62.91</v>
      </c>
      <c r="D224" s="5">
        <v>86.157362102472888</v>
      </c>
      <c r="E224" s="5">
        <f t="shared" si="3"/>
        <v>-23.247362102472891</v>
      </c>
    </row>
    <row r="225" spans="2:5" x14ac:dyDescent="0.25">
      <c r="B225" s="9">
        <v>42267</v>
      </c>
      <c r="C225" s="5">
        <v>65.12</v>
      </c>
      <c r="D225" s="5">
        <v>81.500585658003132</v>
      </c>
      <c r="E225" s="5">
        <f t="shared" si="3"/>
        <v>-16.380585658003127</v>
      </c>
    </row>
    <row r="226" spans="2:5" x14ac:dyDescent="0.25">
      <c r="B226" s="9">
        <v>42274</v>
      </c>
      <c r="C226" s="5">
        <v>92</v>
      </c>
      <c r="D226" s="5">
        <v>114.98863649932363</v>
      </c>
      <c r="E226" s="5">
        <f t="shared" si="3"/>
        <v>-22.988636499323633</v>
      </c>
    </row>
    <row r="227" spans="2:5" x14ac:dyDescent="0.25">
      <c r="B227" s="9">
        <v>42281</v>
      </c>
      <c r="C227" s="5">
        <v>97.11</v>
      </c>
      <c r="D227" s="5">
        <v>100.67507607020514</v>
      </c>
      <c r="E227" s="5">
        <f t="shared" si="3"/>
        <v>-3.5650760702051372</v>
      </c>
    </row>
    <row r="228" spans="2:5" x14ac:dyDescent="0.25">
      <c r="B228" s="9">
        <v>42288</v>
      </c>
      <c r="C228" s="5">
        <v>101.46</v>
      </c>
      <c r="D228" s="5">
        <v>116.23329409941157</v>
      </c>
      <c r="E228" s="5">
        <f t="shared" si="3"/>
        <v>-14.773294099411572</v>
      </c>
    </row>
    <row r="229" spans="2:5" x14ac:dyDescent="0.25">
      <c r="B229" s="9">
        <v>42295</v>
      </c>
      <c r="C229" s="5">
        <v>125.28</v>
      </c>
      <c r="D229" s="5">
        <v>123.6492388644441</v>
      </c>
      <c r="E229" s="5">
        <f t="shared" si="3"/>
        <v>1.6307611355559004</v>
      </c>
    </row>
    <row r="230" spans="2:5" x14ac:dyDescent="0.25">
      <c r="B230" s="9">
        <v>42302</v>
      </c>
      <c r="C230" s="5">
        <v>143.38</v>
      </c>
      <c r="D230" s="5">
        <v>153.39876095933568</v>
      </c>
      <c r="E230" s="5">
        <f t="shared" si="3"/>
        <v>-10.01876095933568</v>
      </c>
    </row>
    <row r="231" spans="2:5" x14ac:dyDescent="0.25">
      <c r="B231" s="9">
        <v>42309</v>
      </c>
      <c r="C231" s="5">
        <v>84.04</v>
      </c>
      <c r="D231" s="5">
        <v>134.82350140176123</v>
      </c>
      <c r="E231" s="5">
        <f t="shared" si="3"/>
        <v>-50.783501401761228</v>
      </c>
    </row>
    <row r="232" spans="2:5" x14ac:dyDescent="0.25">
      <c r="B232" s="9">
        <v>42316</v>
      </c>
      <c r="C232" s="5">
        <v>183.72</v>
      </c>
      <c r="D232" s="5">
        <v>215.99781787626202</v>
      </c>
      <c r="E232" s="5">
        <f t="shared" si="3"/>
        <v>-32.27781787626202</v>
      </c>
    </row>
    <row r="233" spans="2:5" x14ac:dyDescent="0.25">
      <c r="B233" s="9">
        <v>42323</v>
      </c>
      <c r="C233" s="5">
        <v>144.94999999999999</v>
      </c>
      <c r="D233" s="5">
        <v>156.04593184663293</v>
      </c>
      <c r="E233" s="5">
        <f t="shared" si="3"/>
        <v>-11.095931846632936</v>
      </c>
    </row>
    <row r="234" spans="2:5" x14ac:dyDescent="0.25">
      <c r="B234" s="9">
        <v>42330</v>
      </c>
      <c r="C234" s="5">
        <v>177.52</v>
      </c>
      <c r="D234" s="5">
        <v>181.93230707019399</v>
      </c>
      <c r="E234" s="5">
        <f t="shared" si="3"/>
        <v>-4.4123070701939753</v>
      </c>
    </row>
    <row r="235" spans="2:5" x14ac:dyDescent="0.25">
      <c r="B235" s="9">
        <v>42337</v>
      </c>
      <c r="C235" s="5">
        <v>168.94</v>
      </c>
      <c r="D235" s="5">
        <v>159.23953789024893</v>
      </c>
      <c r="E235" s="5">
        <f t="shared" si="3"/>
        <v>9.7004621097510721</v>
      </c>
    </row>
    <row r="236" spans="2:5" x14ac:dyDescent="0.25">
      <c r="B236" s="9">
        <v>42344</v>
      </c>
      <c r="C236" s="5">
        <v>145.16</v>
      </c>
      <c r="D236" s="5">
        <v>159.82802233419056</v>
      </c>
      <c r="E236" s="5">
        <f t="shared" si="3"/>
        <v>-14.668022334190567</v>
      </c>
    </row>
    <row r="237" spans="2:5" x14ac:dyDescent="0.25">
      <c r="B237" s="9">
        <v>42351</v>
      </c>
      <c r="C237" s="5">
        <v>173.12</v>
      </c>
      <c r="D237" s="5">
        <v>158.23044499148298</v>
      </c>
      <c r="E237" s="5">
        <f t="shared" si="3"/>
        <v>14.889555008517021</v>
      </c>
    </row>
    <row r="238" spans="2:5" x14ac:dyDescent="0.25">
      <c r="B238" s="9">
        <v>42358</v>
      </c>
      <c r="C238" s="5">
        <v>213.98</v>
      </c>
      <c r="D238" s="5">
        <v>186.89803288479516</v>
      </c>
      <c r="E238" s="5">
        <f t="shared" si="3"/>
        <v>27.081967115204833</v>
      </c>
    </row>
    <row r="239" spans="2:5" x14ac:dyDescent="0.25">
      <c r="B239" s="9">
        <v>42365</v>
      </c>
      <c r="C239" s="5">
        <v>195.58</v>
      </c>
      <c r="D239" s="5">
        <v>190.90906215385593</v>
      </c>
      <c r="E239" s="5">
        <f t="shared" si="3"/>
        <v>4.6709378461440849</v>
      </c>
    </row>
    <row r="240" spans="2:5" x14ac:dyDescent="0.25">
      <c r="B240" s="9">
        <v>42372</v>
      </c>
      <c r="C240" s="5">
        <v>238.5</v>
      </c>
      <c r="D240" s="5">
        <v>184.77391798552679</v>
      </c>
      <c r="E240" s="5">
        <f t="shared" si="3"/>
        <v>53.726082014473207</v>
      </c>
    </row>
    <row r="241" spans="2:5" x14ac:dyDescent="0.25">
      <c r="B241" s="9">
        <v>42379</v>
      </c>
      <c r="C241" s="5">
        <v>198.98</v>
      </c>
      <c r="D241" s="5">
        <v>206.36534021046214</v>
      </c>
      <c r="E241" s="5">
        <f t="shared" si="3"/>
        <v>-7.3853402104621466</v>
      </c>
    </row>
    <row r="242" spans="2:5" x14ac:dyDescent="0.25">
      <c r="B242" s="9">
        <v>42386</v>
      </c>
      <c r="C242" s="5">
        <v>134.66999999999999</v>
      </c>
      <c r="D242" s="5">
        <v>190.30500740860174</v>
      </c>
      <c r="E242" s="5">
        <f t="shared" si="3"/>
        <v>-55.635007408601751</v>
      </c>
    </row>
    <row r="243" spans="2:5" x14ac:dyDescent="0.25">
      <c r="B243" s="9">
        <v>42393</v>
      </c>
      <c r="C243" s="5">
        <v>255.2</v>
      </c>
      <c r="D243" s="5">
        <v>184.11139384341789</v>
      </c>
      <c r="E243" s="5">
        <f t="shared" si="3"/>
        <v>71.088606156582102</v>
      </c>
    </row>
    <row r="244" spans="2:5" x14ac:dyDescent="0.25">
      <c r="B244" s="9">
        <v>42400</v>
      </c>
      <c r="C244" s="5">
        <v>168.59</v>
      </c>
      <c r="D244" s="5">
        <v>190.92740486168759</v>
      </c>
      <c r="E244" s="5">
        <f t="shared" si="3"/>
        <v>-22.337404861687588</v>
      </c>
    </row>
    <row r="245" spans="2:5" x14ac:dyDescent="0.25">
      <c r="B245" s="9">
        <v>42407</v>
      </c>
      <c r="C245" s="5">
        <v>105.18</v>
      </c>
      <c r="D245" s="5">
        <v>196.17680915064159</v>
      </c>
      <c r="E245" s="5">
        <f t="shared" si="3"/>
        <v>-90.996809150641582</v>
      </c>
    </row>
    <row r="246" spans="2:5" x14ac:dyDescent="0.25">
      <c r="B246" s="9">
        <v>42414</v>
      </c>
      <c r="C246" s="5">
        <v>130.66999999999999</v>
      </c>
      <c r="D246" s="5">
        <v>164.92677272912346</v>
      </c>
      <c r="E246" s="5">
        <f t="shared" si="3"/>
        <v>-34.256772729123469</v>
      </c>
    </row>
    <row r="247" spans="2:5" x14ac:dyDescent="0.25">
      <c r="B247" s="9">
        <v>42421</v>
      </c>
      <c r="C247" s="5">
        <v>214.7</v>
      </c>
      <c r="D247" s="5">
        <v>169.06770082987288</v>
      </c>
      <c r="E247" s="5">
        <f t="shared" si="3"/>
        <v>45.632299170127112</v>
      </c>
    </row>
    <row r="248" spans="2:5" x14ac:dyDescent="0.25">
      <c r="B248" s="9">
        <v>42428</v>
      </c>
      <c r="C248" s="5">
        <v>187.69</v>
      </c>
      <c r="D248" s="5">
        <v>190.61128285053078</v>
      </c>
      <c r="E248" s="5">
        <f t="shared" si="3"/>
        <v>-2.9212828505307868</v>
      </c>
    </row>
    <row r="249" spans="2:5" x14ac:dyDescent="0.25">
      <c r="B249" s="9">
        <v>42435</v>
      </c>
      <c r="C249" s="5">
        <v>124.49</v>
      </c>
      <c r="D249" s="5">
        <v>151.84798066279959</v>
      </c>
      <c r="E249" s="5">
        <f t="shared" si="3"/>
        <v>-27.357980662799591</v>
      </c>
    </row>
    <row r="250" spans="2:5" x14ac:dyDescent="0.25">
      <c r="B250" s="9">
        <v>42442</v>
      </c>
      <c r="C250" s="5">
        <v>148.15</v>
      </c>
      <c r="D250" s="5">
        <v>309.59243734316613</v>
      </c>
      <c r="E250" s="5">
        <f t="shared" si="3"/>
        <v>-161.44243734316612</v>
      </c>
    </row>
    <row r="251" spans="2:5" x14ac:dyDescent="0.25">
      <c r="B251" s="9">
        <v>42449</v>
      </c>
      <c r="C251" s="5">
        <v>201.19</v>
      </c>
      <c r="D251" s="5">
        <v>113.24151743555267</v>
      </c>
      <c r="E251" s="5">
        <f t="shared" si="3"/>
        <v>87.948482564447332</v>
      </c>
    </row>
    <row r="252" spans="2:5" x14ac:dyDescent="0.25">
      <c r="B252" s="9">
        <v>42456</v>
      </c>
      <c r="C252" s="5">
        <v>136.02000000000001</v>
      </c>
      <c r="D252" s="5">
        <v>104.76286645941727</v>
      </c>
      <c r="E252" s="5">
        <f t="shared" si="3"/>
        <v>31.257133540582743</v>
      </c>
    </row>
    <row r="253" spans="2:5" x14ac:dyDescent="0.25">
      <c r="B253" s="9">
        <v>42463</v>
      </c>
      <c r="C253" s="5">
        <v>84.2</v>
      </c>
      <c r="D253" s="5">
        <v>165.38953076691377</v>
      </c>
      <c r="E253" s="5">
        <f t="shared" si="3"/>
        <v>-81.189530766913762</v>
      </c>
    </row>
    <row r="254" spans="2:5" x14ac:dyDescent="0.25">
      <c r="B254" s="9">
        <v>42470</v>
      </c>
      <c r="C254" s="5">
        <v>101.41</v>
      </c>
      <c r="D254" s="5">
        <v>92.223367451445242</v>
      </c>
      <c r="E254" s="5">
        <f t="shared" si="3"/>
        <v>9.1866325485547549</v>
      </c>
    </row>
    <row r="255" spans="2:5" x14ac:dyDescent="0.25">
      <c r="B255" s="9">
        <v>42477</v>
      </c>
      <c r="C255" s="5">
        <v>115.88</v>
      </c>
      <c r="D255" s="5">
        <v>119.60118029937188</v>
      </c>
      <c r="E255" s="5">
        <f t="shared" si="3"/>
        <v>-3.7211802993718806</v>
      </c>
    </row>
    <row r="256" spans="2:5" x14ac:dyDescent="0.25">
      <c r="B256" s="9">
        <v>42484</v>
      </c>
      <c r="C256" s="5">
        <v>81.52</v>
      </c>
      <c r="D256" s="5">
        <v>121.29462554775817</v>
      </c>
      <c r="E256" s="5">
        <f t="shared" si="3"/>
        <v>-39.774625547758177</v>
      </c>
    </row>
    <row r="257" spans="2:5" x14ac:dyDescent="0.25">
      <c r="B257" s="9">
        <v>42491</v>
      </c>
      <c r="C257" s="5">
        <v>94.42</v>
      </c>
      <c r="D257" s="5">
        <v>40.465450334877119</v>
      </c>
      <c r="E257" s="5">
        <f t="shared" si="3"/>
        <v>53.954549665122883</v>
      </c>
    </row>
    <row r="258" spans="2:5" x14ac:dyDescent="0.25">
      <c r="B258" s="9">
        <v>42498</v>
      </c>
      <c r="C258" s="5">
        <v>104.28</v>
      </c>
      <c r="D258" s="5">
        <v>62.826374345118239</v>
      </c>
      <c r="E258" s="5">
        <f t="shared" si="3"/>
        <v>41.453625654881762</v>
      </c>
    </row>
    <row r="259" spans="2:5" x14ac:dyDescent="0.25">
      <c r="B259" s="9">
        <v>42505</v>
      </c>
      <c r="C259" s="5">
        <v>152.94</v>
      </c>
      <c r="D259" s="5">
        <v>48.662562566220487</v>
      </c>
      <c r="E259" s="5">
        <f t="shared" si="3"/>
        <v>104.27743743377951</v>
      </c>
    </row>
    <row r="260" spans="2:5" x14ac:dyDescent="0.25">
      <c r="B260" s="9">
        <v>42512</v>
      </c>
      <c r="C260" s="5">
        <v>131.75</v>
      </c>
      <c r="D260" s="5">
        <v>110.02311939616163</v>
      </c>
      <c r="E260" s="5">
        <f t="shared" si="3"/>
        <v>21.726880603838367</v>
      </c>
    </row>
    <row r="261" spans="2:5" x14ac:dyDescent="0.25">
      <c r="B261" s="9">
        <v>42519</v>
      </c>
      <c r="C261" s="5">
        <v>61.87</v>
      </c>
      <c r="D261" s="5">
        <v>46.523996756873316</v>
      </c>
      <c r="E261" s="5">
        <f t="shared" si="3"/>
        <v>15.346003243126681</v>
      </c>
    </row>
    <row r="262" spans="2:5" x14ac:dyDescent="0.25">
      <c r="B262" s="9">
        <v>42526</v>
      </c>
      <c r="C262" s="5">
        <v>35.89</v>
      </c>
      <c r="D262" s="5">
        <v>66.938014471477004</v>
      </c>
      <c r="E262" s="5">
        <f t="shared" si="3"/>
        <v>-31.048014471477003</v>
      </c>
    </row>
    <row r="263" spans="2:5" x14ac:dyDescent="0.25">
      <c r="B263" s="9">
        <v>42533</v>
      </c>
      <c r="C263" s="5">
        <v>34.65</v>
      </c>
      <c r="D263" s="5">
        <v>38.531705091581642</v>
      </c>
      <c r="E263" s="5">
        <f t="shared" si="3"/>
        <v>-3.8817050915816438</v>
      </c>
    </row>
    <row r="264" spans="2:5" x14ac:dyDescent="0.25">
      <c r="B264" s="9">
        <v>42540</v>
      </c>
      <c r="C264" s="5">
        <v>35.33</v>
      </c>
      <c r="D264" s="5">
        <v>30.379390102691303</v>
      </c>
      <c r="E264" s="5">
        <f t="shared" si="3"/>
        <v>4.9506098973086949</v>
      </c>
    </row>
    <row r="265" spans="2:5" x14ac:dyDescent="0.25">
      <c r="B265" s="9">
        <v>42547</v>
      </c>
      <c r="C265" s="5">
        <v>344.61</v>
      </c>
      <c r="D265" s="5">
        <v>73.452668006584133</v>
      </c>
      <c r="E265" s="5">
        <f t="shared" si="3"/>
        <v>271.15733199341588</v>
      </c>
    </row>
    <row r="266" spans="2:5" x14ac:dyDescent="0.25">
      <c r="B266" s="9">
        <v>42554</v>
      </c>
      <c r="C266" s="5">
        <v>320.14</v>
      </c>
      <c r="D266" s="5">
        <v>61.520001410075139</v>
      </c>
      <c r="E266" s="5">
        <f t="shared" si="3"/>
        <v>258.61999858992488</v>
      </c>
    </row>
    <row r="267" spans="2:5" x14ac:dyDescent="0.25">
      <c r="B267" s="9">
        <v>42561</v>
      </c>
      <c r="C267" s="5">
        <v>29.56</v>
      </c>
      <c r="D267" s="5">
        <v>90.410296381736572</v>
      </c>
      <c r="E267" s="5">
        <f t="shared" si="3"/>
        <v>-60.85029638173657</v>
      </c>
    </row>
    <row r="268" spans="2:5" x14ac:dyDescent="0.25">
      <c r="B268" s="9">
        <v>42568</v>
      </c>
      <c r="C268" s="5">
        <v>20.41</v>
      </c>
      <c r="D268" s="5">
        <v>90.58020762560804</v>
      </c>
      <c r="E268" s="5">
        <f t="shared" si="3"/>
        <v>-70.170207625608043</v>
      </c>
    </row>
    <row r="269" spans="2:5" x14ac:dyDescent="0.25">
      <c r="B269" s="9">
        <v>42575</v>
      </c>
      <c r="C269" s="5">
        <v>67.47</v>
      </c>
      <c r="D269" s="5">
        <v>109.22286824550622</v>
      </c>
      <c r="E269" s="5">
        <f t="shared" si="3"/>
        <v>-41.752868245506221</v>
      </c>
    </row>
    <row r="270" spans="2:5" x14ac:dyDescent="0.25">
      <c r="B270" s="9">
        <v>42582</v>
      </c>
      <c r="C270" s="5">
        <v>190.4</v>
      </c>
      <c r="D270" s="5">
        <v>79.150236406816845</v>
      </c>
      <c r="E270" s="5">
        <f t="shared" si="3"/>
        <v>111.24976359318316</v>
      </c>
    </row>
    <row r="271" spans="2:5" x14ac:dyDescent="0.25">
      <c r="B271" s="9">
        <v>42589</v>
      </c>
      <c r="C271" s="5">
        <v>62.92</v>
      </c>
      <c r="D271" s="5">
        <v>102.92339074329027</v>
      </c>
      <c r="E271" s="5">
        <f t="shared" si="3"/>
        <v>-40.003390743290268</v>
      </c>
    </row>
    <row r="272" spans="2:5" x14ac:dyDescent="0.25">
      <c r="B272" s="9">
        <v>42596</v>
      </c>
      <c r="C272" s="5">
        <v>65.430000000000007</v>
      </c>
      <c r="D272" s="5">
        <v>90.755708047262317</v>
      </c>
      <c r="E272" s="5">
        <f t="shared" si="3"/>
        <v>-25.32570804726231</v>
      </c>
    </row>
    <row r="273" spans="2:5" x14ac:dyDescent="0.25">
      <c r="B273" s="9">
        <v>42603</v>
      </c>
      <c r="C273" s="5">
        <v>62.88</v>
      </c>
      <c r="D273" s="5">
        <v>116.19892239949976</v>
      </c>
      <c r="E273" s="5">
        <f t="shared" si="3"/>
        <v>-53.318922399499762</v>
      </c>
    </row>
    <row r="274" spans="2:5" x14ac:dyDescent="0.25">
      <c r="B274" s="9">
        <v>42610</v>
      </c>
      <c r="C274" s="5">
        <v>76.31</v>
      </c>
      <c r="D274" s="5">
        <v>70.470518319315318</v>
      </c>
      <c r="E274" s="5">
        <f t="shared" si="3"/>
        <v>5.8394816806846848</v>
      </c>
    </row>
    <row r="275" spans="2:5" x14ac:dyDescent="0.25">
      <c r="B275" s="9">
        <v>42617</v>
      </c>
      <c r="C275" s="5">
        <v>92.79</v>
      </c>
      <c r="D275" s="5">
        <v>81.732938437256394</v>
      </c>
      <c r="E275" s="5">
        <f t="shared" si="3"/>
        <v>11.057061562743613</v>
      </c>
    </row>
    <row r="276" spans="2:5" x14ac:dyDescent="0.25">
      <c r="B276" s="9">
        <v>42624</v>
      </c>
      <c r="C276" s="5">
        <v>83.76</v>
      </c>
      <c r="D276" s="5">
        <v>112.43062212898752</v>
      </c>
      <c r="E276" s="5">
        <f t="shared" si="3"/>
        <v>-28.670622128987517</v>
      </c>
    </row>
    <row r="277" spans="2:5" x14ac:dyDescent="0.25">
      <c r="B277" s="9">
        <v>42631</v>
      </c>
      <c r="C277" s="5">
        <v>44.61</v>
      </c>
      <c r="D277" s="5">
        <v>107.08492678773797</v>
      </c>
      <c r="E277" s="5">
        <f t="shared" si="3"/>
        <v>-62.474926787737971</v>
      </c>
    </row>
    <row r="278" spans="2:5" x14ac:dyDescent="0.25">
      <c r="B278" s="9">
        <v>42638</v>
      </c>
      <c r="C278" s="5">
        <v>70.17</v>
      </c>
      <c r="D278" s="5">
        <v>134.4300846598571</v>
      </c>
      <c r="E278" s="5">
        <f t="shared" si="3"/>
        <v>-64.2600846598571</v>
      </c>
    </row>
    <row r="279" spans="2:5" x14ac:dyDescent="0.25">
      <c r="B279" s="9">
        <v>42645</v>
      </c>
      <c r="C279" s="5">
        <v>71.88</v>
      </c>
      <c r="D279" s="5">
        <v>114.72850282372983</v>
      </c>
      <c r="E279" s="5">
        <f t="shared" si="3"/>
        <v>-42.848502823729831</v>
      </c>
    </row>
    <row r="280" spans="2:5" x14ac:dyDescent="0.25">
      <c r="B280" s="9">
        <v>42652</v>
      </c>
      <c r="C280" s="5">
        <v>150.06</v>
      </c>
      <c r="D280" s="5">
        <v>125.02682631620564</v>
      </c>
      <c r="E280" s="5">
        <f t="shared" si="3"/>
        <v>25.033173683794359</v>
      </c>
    </row>
    <row r="281" spans="2:5" x14ac:dyDescent="0.25">
      <c r="B281" s="9">
        <v>42659</v>
      </c>
      <c r="C281" s="5">
        <v>179.72</v>
      </c>
      <c r="D281" s="5">
        <v>137.79503088515321</v>
      </c>
      <c r="E281" s="5">
        <f t="shared" si="3"/>
        <v>41.924969114846789</v>
      </c>
    </row>
    <row r="282" spans="2:5" x14ac:dyDescent="0.25">
      <c r="B282" s="9">
        <v>42666</v>
      </c>
      <c r="C282" s="5">
        <v>251.53</v>
      </c>
      <c r="D282" s="5">
        <v>172.83736120704876</v>
      </c>
      <c r="E282" s="5">
        <f t="shared" si="3"/>
        <v>78.692638792951243</v>
      </c>
    </row>
    <row r="283" spans="2:5" x14ac:dyDescent="0.25">
      <c r="B283" s="9">
        <v>42673</v>
      </c>
      <c r="C283" s="5">
        <v>379.92</v>
      </c>
      <c r="D283" s="5">
        <v>165.84780848742977</v>
      </c>
      <c r="E283" s="5">
        <f t="shared" si="3"/>
        <v>214.07219151257024</v>
      </c>
    </row>
    <row r="284" spans="2:5" x14ac:dyDescent="0.25">
      <c r="B284" s="9">
        <v>42680</v>
      </c>
      <c r="C284" s="5">
        <v>232.6</v>
      </c>
      <c r="D284" s="5">
        <v>282.23273824715289</v>
      </c>
      <c r="E284" s="5">
        <f t="shared" si="3"/>
        <v>-49.632738247152901</v>
      </c>
    </row>
    <row r="285" spans="2:5" x14ac:dyDescent="0.25">
      <c r="B285" s="9">
        <v>42687</v>
      </c>
      <c r="C285" s="5">
        <v>269.45</v>
      </c>
      <c r="D285" s="5">
        <v>220.07274313040585</v>
      </c>
      <c r="E285" s="5">
        <f t="shared" si="3"/>
        <v>49.377256869594135</v>
      </c>
    </row>
    <row r="286" spans="2:5" x14ac:dyDescent="0.25">
      <c r="B286" s="9">
        <v>42694</v>
      </c>
      <c r="C286" s="5">
        <v>218.1</v>
      </c>
      <c r="D286" s="5">
        <v>254.00946180174384</v>
      </c>
      <c r="E286" s="5">
        <f t="shared" si="3"/>
        <v>-35.909461801743845</v>
      </c>
    </row>
    <row r="287" spans="2:5" x14ac:dyDescent="0.25">
      <c r="B287" s="9">
        <v>42701</v>
      </c>
      <c r="C287" s="5">
        <v>269.66000000000003</v>
      </c>
      <c r="D287" s="5">
        <v>227.20156816938558</v>
      </c>
      <c r="E287" s="5">
        <f t="shared" ref="E287:E291" si="4">C287 - D287</f>
        <v>42.458431830614444</v>
      </c>
    </row>
    <row r="288" spans="2:5" x14ac:dyDescent="0.25">
      <c r="B288" s="9">
        <v>42708</v>
      </c>
      <c r="C288" s="5">
        <v>204.57</v>
      </c>
      <c r="D288" s="5">
        <v>232.0270198719258</v>
      </c>
      <c r="E288" s="5">
        <f t="shared" si="4"/>
        <v>-27.457019871925809</v>
      </c>
    </row>
    <row r="289" spans="2:5" x14ac:dyDescent="0.25">
      <c r="B289" s="9">
        <v>42715</v>
      </c>
      <c r="C289" s="5">
        <v>208.47</v>
      </c>
      <c r="D289" s="5">
        <v>228.86399147833453</v>
      </c>
      <c r="E289" s="5">
        <f t="shared" si="4"/>
        <v>-20.393991478334527</v>
      </c>
    </row>
    <row r="290" spans="2:5" x14ac:dyDescent="0.25">
      <c r="B290" s="9">
        <v>42722</v>
      </c>
      <c r="C290" s="5">
        <v>226.07</v>
      </c>
      <c r="D290" s="5">
        <v>252.90575481412282</v>
      </c>
      <c r="E290" s="5">
        <f t="shared" si="4"/>
        <v>-26.835754814122822</v>
      </c>
    </row>
    <row r="291" spans="2:5" x14ac:dyDescent="0.25">
      <c r="B291" s="9">
        <v>42729</v>
      </c>
      <c r="C291" s="5">
        <v>303.19</v>
      </c>
      <c r="D291" s="5">
        <v>249.66631810372644</v>
      </c>
      <c r="E291" s="5">
        <f t="shared" si="4"/>
        <v>53.523681896273558</v>
      </c>
    </row>
  </sheetData>
  <mergeCells count="40">
    <mergeCell ref="B5:C5"/>
    <mergeCell ref="D5:E5"/>
    <mergeCell ref="F5:G5"/>
    <mergeCell ref="H5:I5"/>
    <mergeCell ref="B4:I4"/>
    <mergeCell ref="L4:N4"/>
    <mergeCell ref="E25:G25"/>
    <mergeCell ref="E26:G26"/>
    <mergeCell ref="J10:M10"/>
    <mergeCell ref="J11:M11"/>
    <mergeCell ref="J12:M12"/>
    <mergeCell ref="J13:M13"/>
    <mergeCell ref="J14:M14"/>
    <mergeCell ref="J15:M15"/>
    <mergeCell ref="E15:G15"/>
    <mergeCell ref="B18:G18"/>
    <mergeCell ref="B10:G10"/>
    <mergeCell ref="B11:D11"/>
    <mergeCell ref="B12:D12"/>
    <mergeCell ref="B13:D13"/>
    <mergeCell ref="B14:D14"/>
    <mergeCell ref="B23:D23"/>
    <mergeCell ref="B24:D24"/>
    <mergeCell ref="B25:D25"/>
    <mergeCell ref="B26:D26"/>
    <mergeCell ref="E19:G19"/>
    <mergeCell ref="E20:G20"/>
    <mergeCell ref="E21:G21"/>
    <mergeCell ref="E22:G22"/>
    <mergeCell ref="E23:G23"/>
    <mergeCell ref="E24:G24"/>
    <mergeCell ref="B19:D19"/>
    <mergeCell ref="B20:D20"/>
    <mergeCell ref="B21:D21"/>
    <mergeCell ref="B22:D22"/>
    <mergeCell ref="B15:D15"/>
    <mergeCell ref="E11:G11"/>
    <mergeCell ref="E12:G12"/>
    <mergeCell ref="E13:G13"/>
    <mergeCell ref="E14:G14"/>
  </mergeCells>
  <hyperlinks>
    <hyperlink ref="B5" location="'HoltWinterNoTrendOutput1'!$A$8:$A$8" display="Inputs"/>
    <hyperlink ref="D5" location="'HoltWinterNoTrendOutput1'!$I$8:$I$8" display="Train. Error Measures"/>
    <hyperlink ref="F5" location="'HoltWinterNoTrendOutput1'!$A$28:$A$28" display="Fitted Model"/>
    <hyperlink ref="H5" location="'HoltWinterNoTrendOutput1'!$O$28:$O$28" display="Forecast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3" zoomScale="90" zoomScaleNormal="90" workbookViewId="0">
      <selection activeCell="T134" sqref="T1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281"/>
  <sheetViews>
    <sheetView showGridLines="0" topLeftCell="A11" zoomScale="90" zoomScaleNormal="90" workbookViewId="0">
      <selection activeCell="F29" sqref="F29"/>
    </sheetView>
  </sheetViews>
  <sheetFormatPr defaultRowHeight="15" x14ac:dyDescent="0.25"/>
  <cols>
    <col min="2" max="2" width="13.5703125" customWidth="1"/>
    <col min="3" max="3" width="12.85546875" customWidth="1"/>
  </cols>
  <sheetData>
    <row r="2" spans="2:59" ht="18.75" x14ac:dyDescent="0.3">
      <c r="B2" s="4" t="s">
        <v>56</v>
      </c>
      <c r="N2" t="s">
        <v>57</v>
      </c>
    </row>
    <row r="4" spans="2:59" ht="15.75" x14ac:dyDescent="0.25">
      <c r="B4" s="32" t="s">
        <v>58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  <c r="P4" s="32" t="s">
        <v>59</v>
      </c>
      <c r="Q4" s="33"/>
      <c r="R4" s="34"/>
    </row>
    <row r="5" spans="2:59" x14ac:dyDescent="0.25">
      <c r="B5" s="38" t="s">
        <v>75</v>
      </c>
      <c r="C5" s="31"/>
      <c r="D5" s="38" t="s">
        <v>69</v>
      </c>
      <c r="E5" s="31"/>
      <c r="F5" s="38" t="s">
        <v>76</v>
      </c>
      <c r="G5" s="31"/>
      <c r="H5" s="38" t="s">
        <v>77</v>
      </c>
      <c r="I5" s="31"/>
      <c r="J5" s="38" t="s">
        <v>78</v>
      </c>
      <c r="K5" s="31"/>
      <c r="L5" s="38" t="s">
        <v>79</v>
      </c>
      <c r="M5" s="31"/>
      <c r="P5" s="8" t="s">
        <v>60</v>
      </c>
      <c r="Q5" s="8" t="s">
        <v>61</v>
      </c>
      <c r="R5" s="8" t="s">
        <v>62</v>
      </c>
    </row>
    <row r="6" spans="2:59" x14ac:dyDescent="0.25">
      <c r="P6" s="5">
        <v>7</v>
      </c>
      <c r="Q6" s="5">
        <v>19</v>
      </c>
      <c r="R6" s="5">
        <v>26</v>
      </c>
    </row>
    <row r="8" spans="2:59" ht="15.75" x14ac:dyDescent="0.25">
      <c r="B8" s="32" t="s">
        <v>63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4"/>
    </row>
    <row r="9" spans="2:59" x14ac:dyDescent="0.25">
      <c r="B9" s="26" t="s">
        <v>64</v>
      </c>
      <c r="C9" s="27"/>
      <c r="D9" s="28"/>
      <c r="E9" s="29" t="s">
        <v>65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1"/>
    </row>
    <row r="10" spans="2:59" x14ac:dyDescent="0.25">
      <c r="B10" s="26" t="s">
        <v>66</v>
      </c>
      <c r="C10" s="27"/>
      <c r="D10" s="28"/>
      <c r="E10" s="29" t="s">
        <v>63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1"/>
    </row>
    <row r="11" spans="2:59" x14ac:dyDescent="0.25">
      <c r="B11" s="26" t="s">
        <v>67</v>
      </c>
      <c r="C11" s="27"/>
      <c r="D11" s="28"/>
      <c r="E11" s="29" t="s">
        <v>68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1"/>
    </row>
    <row r="12" spans="2:59" x14ac:dyDescent="0.25">
      <c r="B12" s="26" t="s">
        <v>69</v>
      </c>
      <c r="C12" s="27"/>
      <c r="D12" s="28"/>
      <c r="E12" s="29" t="s">
        <v>0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1"/>
    </row>
    <row r="13" spans="2:59" x14ac:dyDescent="0.25">
      <c r="B13" s="26" t="s">
        <v>70</v>
      </c>
      <c r="C13" s="27"/>
      <c r="D13" s="28"/>
      <c r="E13" s="5" t="s">
        <v>1</v>
      </c>
      <c r="F13" s="5" t="s">
        <v>2</v>
      </c>
      <c r="G13" s="5" t="s">
        <v>3</v>
      </c>
      <c r="H13" s="5" t="s">
        <v>4</v>
      </c>
      <c r="I13" s="5" t="s">
        <v>5</v>
      </c>
      <c r="J13" s="5" t="s">
        <v>6</v>
      </c>
      <c r="K13" s="5" t="s">
        <v>7</v>
      </c>
      <c r="L13" s="5" t="s">
        <v>8</v>
      </c>
      <c r="M13" s="5" t="s">
        <v>9</v>
      </c>
      <c r="N13" s="5" t="s">
        <v>10</v>
      </c>
      <c r="O13" s="5" t="s">
        <v>11</v>
      </c>
      <c r="P13" s="5" t="s">
        <v>12</v>
      </c>
      <c r="Q13" s="5" t="s">
        <v>13</v>
      </c>
      <c r="R13" s="5" t="s">
        <v>14</v>
      </c>
      <c r="S13" s="5" t="s">
        <v>15</v>
      </c>
      <c r="T13" s="5" t="s">
        <v>16</v>
      </c>
      <c r="U13" s="5" t="s">
        <v>17</v>
      </c>
      <c r="V13" s="5" t="s">
        <v>18</v>
      </c>
      <c r="W13" s="5" t="s">
        <v>19</v>
      </c>
      <c r="X13" s="5" t="s">
        <v>20</v>
      </c>
      <c r="Y13" s="5" t="s">
        <v>21</v>
      </c>
      <c r="Z13" s="5" t="s">
        <v>22</v>
      </c>
      <c r="AA13" s="5" t="s">
        <v>23</v>
      </c>
      <c r="AB13" s="5" t="s">
        <v>24</v>
      </c>
      <c r="AC13" s="5" t="s">
        <v>25</v>
      </c>
      <c r="AD13" s="5" t="s">
        <v>26</v>
      </c>
      <c r="AE13" s="5" t="s">
        <v>27</v>
      </c>
      <c r="AF13" s="5" t="s">
        <v>28</v>
      </c>
      <c r="AG13" s="5" t="s">
        <v>29</v>
      </c>
      <c r="AH13" s="5" t="s">
        <v>30</v>
      </c>
      <c r="AI13" s="5" t="s">
        <v>31</v>
      </c>
      <c r="AJ13" s="5" t="s">
        <v>32</v>
      </c>
      <c r="AK13" s="5" t="s">
        <v>33</v>
      </c>
      <c r="AL13" s="5" t="s">
        <v>34</v>
      </c>
      <c r="AM13" s="5" t="s">
        <v>35</v>
      </c>
      <c r="AN13" s="5" t="s">
        <v>36</v>
      </c>
      <c r="AO13" s="5" t="s">
        <v>37</v>
      </c>
      <c r="AP13" s="5" t="s">
        <v>38</v>
      </c>
      <c r="AQ13" s="5" t="s">
        <v>39</v>
      </c>
      <c r="AR13" s="5" t="s">
        <v>40</v>
      </c>
      <c r="AS13" s="5" t="s">
        <v>41</v>
      </c>
      <c r="AT13" s="5" t="s">
        <v>42</v>
      </c>
      <c r="AU13" s="5" t="s">
        <v>43</v>
      </c>
      <c r="AV13" s="5" t="s">
        <v>44</v>
      </c>
      <c r="AW13" s="5" t="s">
        <v>45</v>
      </c>
      <c r="AX13" s="5" t="s">
        <v>46</v>
      </c>
      <c r="AY13" s="5" t="s">
        <v>47</v>
      </c>
      <c r="AZ13" s="5" t="s">
        <v>48</v>
      </c>
      <c r="BA13" s="5" t="s">
        <v>49</v>
      </c>
      <c r="BB13" s="5" t="s">
        <v>50</v>
      </c>
      <c r="BC13" s="5" t="s">
        <v>51</v>
      </c>
      <c r="BD13" s="5" t="s">
        <v>52</v>
      </c>
      <c r="BE13" s="5" t="s">
        <v>53</v>
      </c>
      <c r="BF13" s="5" t="s">
        <v>54</v>
      </c>
      <c r="BG13" s="5" t="s">
        <v>55</v>
      </c>
    </row>
    <row r="14" spans="2:59" x14ac:dyDescent="0.25">
      <c r="B14" s="26" t="s">
        <v>71</v>
      </c>
      <c r="C14" s="27"/>
      <c r="D14" s="28"/>
      <c r="E14" s="29" t="s">
        <v>72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1"/>
    </row>
    <row r="15" spans="2:59" x14ac:dyDescent="0.25">
      <c r="B15" s="26" t="s">
        <v>73</v>
      </c>
      <c r="C15" s="27"/>
      <c r="D15" s="28"/>
      <c r="E15" s="35">
        <v>209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7"/>
    </row>
    <row r="16" spans="2:59" x14ac:dyDescent="0.25">
      <c r="B16" s="26" t="s">
        <v>74</v>
      </c>
      <c r="C16" s="27"/>
      <c r="D16" s="28"/>
      <c r="E16" s="35">
        <v>52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7"/>
    </row>
    <row r="19" spans="2:57" ht="15.75" x14ac:dyDescent="0.25">
      <c r="B19" s="32" t="s">
        <v>70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4"/>
    </row>
    <row r="20" spans="2:57" x14ac:dyDescent="0.25">
      <c r="B20" s="8" t="s">
        <v>0</v>
      </c>
      <c r="C20" s="8" t="s">
        <v>1</v>
      </c>
      <c r="D20" s="8" t="s">
        <v>2</v>
      </c>
      <c r="E20" s="8" t="s">
        <v>3</v>
      </c>
      <c r="F20" s="8" t="s">
        <v>4</v>
      </c>
      <c r="G20" s="8" t="s">
        <v>5</v>
      </c>
      <c r="H20" s="8" t="s">
        <v>6</v>
      </c>
      <c r="I20" s="8" t="s">
        <v>7</v>
      </c>
      <c r="J20" s="8" t="s">
        <v>8</v>
      </c>
      <c r="K20" s="8" t="s">
        <v>9</v>
      </c>
      <c r="L20" s="8" t="s">
        <v>10</v>
      </c>
      <c r="M20" s="8" t="s">
        <v>11</v>
      </c>
      <c r="N20" s="8" t="s">
        <v>12</v>
      </c>
      <c r="O20" s="8" t="s">
        <v>13</v>
      </c>
      <c r="P20" s="8" t="s">
        <v>14</v>
      </c>
      <c r="Q20" s="8" t="s">
        <v>15</v>
      </c>
      <c r="R20" s="8" t="s">
        <v>16</v>
      </c>
      <c r="S20" s="8" t="s">
        <v>17</v>
      </c>
      <c r="T20" s="8" t="s">
        <v>18</v>
      </c>
      <c r="U20" s="8" t="s">
        <v>19</v>
      </c>
      <c r="V20" s="8" t="s">
        <v>20</v>
      </c>
      <c r="W20" s="8" t="s">
        <v>21</v>
      </c>
      <c r="X20" s="8" t="s">
        <v>22</v>
      </c>
      <c r="Y20" s="8" t="s">
        <v>23</v>
      </c>
      <c r="Z20" s="8" t="s">
        <v>24</v>
      </c>
      <c r="AA20" s="8" t="s">
        <v>25</v>
      </c>
      <c r="AB20" s="8" t="s">
        <v>26</v>
      </c>
      <c r="AC20" s="8" t="s">
        <v>27</v>
      </c>
      <c r="AD20" s="8" t="s">
        <v>28</v>
      </c>
      <c r="AE20" s="8" t="s">
        <v>29</v>
      </c>
      <c r="AF20" s="8" t="s">
        <v>30</v>
      </c>
      <c r="AG20" s="8" t="s">
        <v>31</v>
      </c>
      <c r="AH20" s="8" t="s">
        <v>32</v>
      </c>
      <c r="AI20" s="8" t="s">
        <v>33</v>
      </c>
      <c r="AJ20" s="8" t="s">
        <v>34</v>
      </c>
      <c r="AK20" s="8" t="s">
        <v>35</v>
      </c>
      <c r="AL20" s="8" t="s">
        <v>36</v>
      </c>
      <c r="AM20" s="8" t="s">
        <v>37</v>
      </c>
      <c r="AN20" s="8" t="s">
        <v>38</v>
      </c>
      <c r="AO20" s="8" t="s">
        <v>39</v>
      </c>
      <c r="AP20" s="8" t="s">
        <v>40</v>
      </c>
      <c r="AQ20" s="8" t="s">
        <v>41</v>
      </c>
      <c r="AR20" s="8" t="s">
        <v>42</v>
      </c>
      <c r="AS20" s="8" t="s">
        <v>43</v>
      </c>
      <c r="AT20" s="8" t="s">
        <v>44</v>
      </c>
      <c r="AU20" s="8" t="s">
        <v>45</v>
      </c>
      <c r="AV20" s="8" t="s">
        <v>46</v>
      </c>
      <c r="AW20" s="8" t="s">
        <v>47</v>
      </c>
      <c r="AX20" s="8" t="s">
        <v>48</v>
      </c>
      <c r="AY20" s="8" t="s">
        <v>49</v>
      </c>
      <c r="AZ20" s="8" t="s">
        <v>50</v>
      </c>
      <c r="BA20" s="8" t="s">
        <v>51</v>
      </c>
      <c r="BB20" s="8" t="s">
        <v>52</v>
      </c>
      <c r="BC20" s="8" t="s">
        <v>53</v>
      </c>
      <c r="BD20" s="8" t="s">
        <v>54</v>
      </c>
      <c r="BE20" s="8" t="s">
        <v>55</v>
      </c>
    </row>
    <row r="21" spans="2:57" x14ac:dyDescent="0.25">
      <c r="B21" s="9">
        <v>40909</v>
      </c>
      <c r="C21" s="5">
        <v>234.23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</row>
    <row r="22" spans="2:57" x14ac:dyDescent="0.25">
      <c r="B22" s="9">
        <v>40916</v>
      </c>
      <c r="C22" s="5">
        <v>190.54</v>
      </c>
      <c r="D22" s="5">
        <v>2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</row>
    <row r="23" spans="2:57" x14ac:dyDescent="0.25">
      <c r="B23" s="9">
        <v>40923</v>
      </c>
      <c r="C23" s="5">
        <v>235.91</v>
      </c>
      <c r="D23" s="5">
        <v>3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</row>
    <row r="24" spans="2:57" x14ac:dyDescent="0.25">
      <c r="B24" s="9">
        <v>40930</v>
      </c>
      <c r="C24" s="5">
        <v>245.49</v>
      </c>
      <c r="D24" s="5">
        <v>4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</row>
    <row r="25" spans="2:57" x14ac:dyDescent="0.25">
      <c r="B25" s="9">
        <v>40937</v>
      </c>
      <c r="C25" s="5">
        <v>262.64</v>
      </c>
      <c r="D25" s="5">
        <v>5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</row>
    <row r="26" spans="2:57" x14ac:dyDescent="0.25">
      <c r="B26" s="9">
        <v>40944</v>
      </c>
      <c r="C26" s="5">
        <v>265.57</v>
      </c>
      <c r="D26" s="5">
        <v>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</row>
    <row r="27" spans="2:57" x14ac:dyDescent="0.25">
      <c r="B27" s="9">
        <v>40951</v>
      </c>
      <c r="C27" s="5">
        <v>255.32</v>
      </c>
      <c r="D27" s="5">
        <v>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</row>
    <row r="28" spans="2:57" x14ac:dyDescent="0.25">
      <c r="B28" s="9">
        <v>40958</v>
      </c>
      <c r="C28" s="5">
        <v>207.95</v>
      </c>
      <c r="D28" s="5">
        <v>8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</row>
    <row r="29" spans="2:57" x14ac:dyDescent="0.25">
      <c r="B29" s="9">
        <v>40965</v>
      </c>
      <c r="C29" s="5">
        <v>231.67</v>
      </c>
      <c r="D29" s="5">
        <v>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</row>
    <row r="30" spans="2:57" x14ac:dyDescent="0.25">
      <c r="B30" s="9">
        <v>40972</v>
      </c>
      <c r="C30" s="5">
        <v>229.34</v>
      </c>
      <c r="D30" s="5">
        <v>10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</row>
    <row r="31" spans="2:57" x14ac:dyDescent="0.25">
      <c r="B31" s="9">
        <v>40979</v>
      </c>
      <c r="C31" s="5">
        <v>205.63</v>
      </c>
      <c r="D31" s="5">
        <v>11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</row>
    <row r="32" spans="2:57" x14ac:dyDescent="0.25">
      <c r="B32" s="9">
        <v>40986</v>
      </c>
      <c r="C32" s="5">
        <v>793.1</v>
      </c>
      <c r="D32" s="5">
        <v>12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</row>
    <row r="33" spans="2:57" x14ac:dyDescent="0.25">
      <c r="B33" s="9">
        <v>40993</v>
      </c>
      <c r="C33" s="5">
        <v>249.75</v>
      </c>
      <c r="D33" s="5">
        <v>13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</row>
    <row r="34" spans="2:57" x14ac:dyDescent="0.25">
      <c r="B34" s="9">
        <v>41000</v>
      </c>
      <c r="C34" s="5">
        <v>183.7</v>
      </c>
      <c r="D34" s="5">
        <v>14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</row>
    <row r="35" spans="2:57" x14ac:dyDescent="0.25">
      <c r="B35" s="9">
        <v>41007</v>
      </c>
      <c r="C35" s="5">
        <v>154.55000000000001</v>
      </c>
      <c r="D35" s="5">
        <v>15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</row>
    <row r="36" spans="2:57" x14ac:dyDescent="0.25">
      <c r="B36" s="9">
        <v>41014</v>
      </c>
      <c r="C36" s="5">
        <v>188.7</v>
      </c>
      <c r="D36" s="5">
        <v>16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</row>
    <row r="37" spans="2:57" x14ac:dyDescent="0.25">
      <c r="B37" s="9">
        <v>41021</v>
      </c>
      <c r="C37" s="5">
        <v>176.96</v>
      </c>
      <c r="D37" s="5">
        <v>17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</row>
    <row r="38" spans="2:57" x14ac:dyDescent="0.25">
      <c r="B38" s="9">
        <v>41028</v>
      </c>
      <c r="C38" s="5">
        <v>222.3</v>
      </c>
      <c r="D38" s="5">
        <v>18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</row>
    <row r="39" spans="2:57" x14ac:dyDescent="0.25">
      <c r="B39" s="9">
        <v>41035</v>
      </c>
      <c r="C39" s="5">
        <v>97.3</v>
      </c>
      <c r="D39" s="5">
        <v>19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</row>
    <row r="40" spans="2:57" x14ac:dyDescent="0.25">
      <c r="B40" s="9">
        <v>41042</v>
      </c>
      <c r="C40" s="5">
        <v>105.49</v>
      </c>
      <c r="D40" s="5">
        <v>20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</row>
    <row r="41" spans="2:57" x14ac:dyDescent="0.25">
      <c r="B41" s="9">
        <v>41049</v>
      </c>
      <c r="C41" s="5">
        <v>120.33</v>
      </c>
      <c r="D41" s="5">
        <v>21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</row>
    <row r="42" spans="2:57" x14ac:dyDescent="0.25">
      <c r="B42" s="9">
        <v>41056</v>
      </c>
      <c r="C42" s="5">
        <v>234.23</v>
      </c>
      <c r="D42" s="5">
        <v>22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</row>
    <row r="43" spans="2:57" x14ac:dyDescent="0.25">
      <c r="B43" s="9">
        <v>41063</v>
      </c>
      <c r="C43" s="5">
        <v>82.56</v>
      </c>
      <c r="D43" s="5">
        <v>23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</row>
    <row r="44" spans="2:57" x14ac:dyDescent="0.25">
      <c r="B44" s="9">
        <v>41070</v>
      </c>
      <c r="C44" s="5">
        <v>73.62</v>
      </c>
      <c r="D44" s="5">
        <v>24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</row>
    <row r="45" spans="2:57" x14ac:dyDescent="0.25">
      <c r="B45" s="9">
        <v>41077</v>
      </c>
      <c r="C45" s="5">
        <v>70.239999999999995</v>
      </c>
      <c r="D45" s="5">
        <v>25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1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</row>
    <row r="46" spans="2:57" x14ac:dyDescent="0.25">
      <c r="B46" s="9">
        <v>41084</v>
      </c>
      <c r="C46" s="5">
        <v>63.41</v>
      </c>
      <c r="D46" s="5">
        <v>26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</row>
    <row r="47" spans="2:57" x14ac:dyDescent="0.25">
      <c r="B47" s="9">
        <v>41091</v>
      </c>
      <c r="C47" s="5">
        <v>189.48</v>
      </c>
      <c r="D47" s="5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</row>
    <row r="48" spans="2:57" x14ac:dyDescent="0.25">
      <c r="B48" s="9">
        <v>41098</v>
      </c>
      <c r="C48" s="5">
        <v>49.48</v>
      </c>
      <c r="D48" s="5">
        <v>28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</row>
    <row r="49" spans="2:57" x14ac:dyDescent="0.25">
      <c r="B49" s="9">
        <v>41105</v>
      </c>
      <c r="C49" s="5">
        <v>57.71</v>
      </c>
      <c r="D49" s="5">
        <v>29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1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</row>
    <row r="50" spans="2:57" x14ac:dyDescent="0.25">
      <c r="B50" s="9">
        <v>41112</v>
      </c>
      <c r="C50" s="5">
        <v>51.83</v>
      </c>
      <c r="D50" s="5">
        <v>30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</row>
    <row r="51" spans="2:57" x14ac:dyDescent="0.25">
      <c r="B51" s="9">
        <v>41119</v>
      </c>
      <c r="C51" s="5">
        <v>140.87</v>
      </c>
      <c r="D51" s="5">
        <v>31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1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  <row r="52" spans="2:57" x14ac:dyDescent="0.25">
      <c r="B52" s="9">
        <v>41126</v>
      </c>
      <c r="C52" s="5">
        <v>74.28</v>
      </c>
      <c r="D52" s="5">
        <v>32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1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</row>
    <row r="53" spans="2:57" x14ac:dyDescent="0.25">
      <c r="B53" s="9">
        <v>41133</v>
      </c>
      <c r="C53" s="5">
        <v>89.61</v>
      </c>
      <c r="D53" s="5">
        <v>33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</row>
    <row r="54" spans="2:57" x14ac:dyDescent="0.25">
      <c r="B54" s="9">
        <v>41140</v>
      </c>
      <c r="C54" s="5">
        <v>37.880000000000003</v>
      </c>
      <c r="D54" s="5">
        <v>34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</row>
    <row r="55" spans="2:57" x14ac:dyDescent="0.25">
      <c r="B55" s="9">
        <v>41147</v>
      </c>
      <c r="C55" s="5">
        <v>156.52000000000001</v>
      </c>
      <c r="D55" s="5">
        <v>35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</row>
    <row r="56" spans="2:57" x14ac:dyDescent="0.25">
      <c r="B56" s="9">
        <v>41154</v>
      </c>
      <c r="C56" s="5">
        <v>55.81</v>
      </c>
      <c r="D56" s="5">
        <v>36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1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</row>
    <row r="57" spans="2:57" x14ac:dyDescent="0.25">
      <c r="B57" s="9">
        <v>41161</v>
      </c>
      <c r="C57" s="5">
        <v>70.650000000000006</v>
      </c>
      <c r="D57" s="5">
        <v>37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1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</row>
    <row r="58" spans="2:57" x14ac:dyDescent="0.25">
      <c r="B58" s="9">
        <v>41168</v>
      </c>
      <c r="C58" s="5">
        <v>138.28</v>
      </c>
      <c r="D58" s="5">
        <v>38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1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</row>
    <row r="59" spans="2:57" x14ac:dyDescent="0.25">
      <c r="B59" s="9">
        <v>41175</v>
      </c>
      <c r="C59" s="5">
        <v>122.63</v>
      </c>
      <c r="D59" s="5">
        <v>39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1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</row>
    <row r="60" spans="2:57" x14ac:dyDescent="0.25">
      <c r="B60" s="9">
        <v>41182</v>
      </c>
      <c r="C60" s="5">
        <v>179.64</v>
      </c>
      <c r="D60" s="5">
        <v>40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1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</row>
    <row r="61" spans="2:57" x14ac:dyDescent="0.25">
      <c r="B61" s="9">
        <v>41189</v>
      </c>
      <c r="C61" s="5">
        <v>134.51</v>
      </c>
      <c r="D61" s="5">
        <v>41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</row>
    <row r="62" spans="2:57" x14ac:dyDescent="0.25">
      <c r="B62" s="9">
        <v>41196</v>
      </c>
      <c r="C62" s="5">
        <v>141.63</v>
      </c>
      <c r="D62" s="5">
        <v>42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1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</row>
    <row r="63" spans="2:57" x14ac:dyDescent="0.25">
      <c r="B63" s="9">
        <v>41203</v>
      </c>
      <c r="C63" s="5">
        <v>155.55000000000001</v>
      </c>
      <c r="D63" s="5">
        <v>43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1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</row>
    <row r="64" spans="2:57" x14ac:dyDescent="0.25">
      <c r="B64" s="9">
        <v>41210</v>
      </c>
      <c r="C64" s="5">
        <v>166.08</v>
      </c>
      <c r="D64" s="5">
        <v>44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1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</row>
    <row r="65" spans="2:57" x14ac:dyDescent="0.25">
      <c r="B65" s="9">
        <v>41217</v>
      </c>
      <c r="C65" s="5">
        <v>160.13</v>
      </c>
      <c r="D65" s="5">
        <v>45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1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</row>
    <row r="66" spans="2:57" x14ac:dyDescent="0.25">
      <c r="B66" s="9">
        <v>41224</v>
      </c>
      <c r="C66" s="5">
        <v>321.22000000000003</v>
      </c>
      <c r="D66" s="5">
        <v>46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1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</row>
    <row r="67" spans="2:57" x14ac:dyDescent="0.25">
      <c r="B67" s="9">
        <v>41231</v>
      </c>
      <c r="C67" s="5">
        <v>199.4</v>
      </c>
      <c r="D67" s="5">
        <v>47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1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</row>
    <row r="68" spans="2:57" x14ac:dyDescent="0.25">
      <c r="B68" s="9">
        <v>41238</v>
      </c>
      <c r="C68" s="5">
        <v>229.54</v>
      </c>
      <c r="D68" s="5">
        <v>48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1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</row>
    <row r="69" spans="2:57" x14ac:dyDescent="0.25">
      <c r="B69" s="9">
        <v>41245</v>
      </c>
      <c r="C69" s="5">
        <v>224.82</v>
      </c>
      <c r="D69" s="5">
        <v>49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1</v>
      </c>
      <c r="BB69" s="5">
        <v>0</v>
      </c>
      <c r="BC69" s="5">
        <v>0</v>
      </c>
      <c r="BD69" s="5">
        <v>0</v>
      </c>
      <c r="BE69" s="5">
        <v>0</v>
      </c>
    </row>
    <row r="70" spans="2:57" x14ac:dyDescent="0.25">
      <c r="B70" s="9">
        <v>41252</v>
      </c>
      <c r="C70" s="5">
        <v>187.75</v>
      </c>
      <c r="D70" s="5">
        <v>50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1</v>
      </c>
      <c r="BC70" s="5">
        <v>0</v>
      </c>
      <c r="BD70" s="5">
        <v>0</v>
      </c>
      <c r="BE70" s="5">
        <v>0</v>
      </c>
    </row>
    <row r="71" spans="2:57" x14ac:dyDescent="0.25">
      <c r="B71" s="9">
        <v>41259</v>
      </c>
      <c r="C71" s="5">
        <v>225.06</v>
      </c>
      <c r="D71" s="5">
        <v>51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</v>
      </c>
      <c r="BD71" s="5">
        <v>0</v>
      </c>
      <c r="BE71" s="5">
        <v>0</v>
      </c>
    </row>
    <row r="72" spans="2:57" x14ac:dyDescent="0.25">
      <c r="B72" s="9">
        <v>41266</v>
      </c>
      <c r="C72" s="5">
        <v>230.97</v>
      </c>
      <c r="D72" s="5">
        <v>52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1</v>
      </c>
      <c r="BE72" s="5">
        <v>0</v>
      </c>
    </row>
    <row r="73" spans="2:57" x14ac:dyDescent="0.25">
      <c r="B73" s="9">
        <v>41273</v>
      </c>
      <c r="C73" s="5">
        <v>248.87</v>
      </c>
      <c r="D73" s="5">
        <v>53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1</v>
      </c>
    </row>
    <row r="74" spans="2:57" x14ac:dyDescent="0.25">
      <c r="B74" s="9">
        <v>41280</v>
      </c>
      <c r="C74" s="5">
        <v>285.06</v>
      </c>
      <c r="D74" s="5">
        <v>1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</row>
    <row r="75" spans="2:57" x14ac:dyDescent="0.25">
      <c r="B75" s="9">
        <v>41287</v>
      </c>
      <c r="C75" s="5">
        <v>285.79000000000002</v>
      </c>
      <c r="D75" s="5">
        <v>2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</row>
    <row r="76" spans="2:57" x14ac:dyDescent="0.25">
      <c r="B76" s="9">
        <v>41294</v>
      </c>
      <c r="C76" s="5">
        <v>230.51</v>
      </c>
      <c r="D76" s="5">
        <v>3</v>
      </c>
      <c r="E76" s="5">
        <v>0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</row>
    <row r="77" spans="2:57" x14ac:dyDescent="0.25">
      <c r="B77" s="9">
        <v>41301</v>
      </c>
      <c r="C77" s="5">
        <v>221.38</v>
      </c>
      <c r="D77" s="5">
        <v>4</v>
      </c>
      <c r="E77" s="5">
        <v>0</v>
      </c>
      <c r="F77" s="5">
        <v>0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</row>
    <row r="78" spans="2:57" x14ac:dyDescent="0.25">
      <c r="B78" s="9">
        <v>41308</v>
      </c>
      <c r="C78" s="5">
        <v>170.84</v>
      </c>
      <c r="D78" s="5">
        <v>5</v>
      </c>
      <c r="E78" s="5">
        <v>0</v>
      </c>
      <c r="F78" s="5">
        <v>0</v>
      </c>
      <c r="G78" s="5">
        <v>0</v>
      </c>
      <c r="H78" s="5">
        <v>0</v>
      </c>
      <c r="I78" s="5">
        <v>1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</row>
    <row r="79" spans="2:57" x14ac:dyDescent="0.25">
      <c r="B79" s="9">
        <v>41315</v>
      </c>
      <c r="C79" s="5">
        <v>261.16000000000003</v>
      </c>
      <c r="D79" s="5">
        <v>6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</row>
    <row r="80" spans="2:57" x14ac:dyDescent="0.25">
      <c r="B80" s="9">
        <v>41322</v>
      </c>
      <c r="C80" s="5">
        <v>192.84</v>
      </c>
      <c r="D80" s="5">
        <v>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</row>
    <row r="81" spans="2:57" x14ac:dyDescent="0.25">
      <c r="B81" s="9">
        <v>41329</v>
      </c>
      <c r="C81" s="5">
        <v>191.19</v>
      </c>
      <c r="D81" s="5">
        <v>8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</row>
    <row r="82" spans="2:57" x14ac:dyDescent="0.25">
      <c r="B82" s="9">
        <v>41336</v>
      </c>
      <c r="C82" s="5">
        <v>234.53</v>
      </c>
      <c r="D82" s="5">
        <v>9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</row>
    <row r="83" spans="2:57" x14ac:dyDescent="0.25">
      <c r="B83" s="9">
        <v>41343</v>
      </c>
      <c r="C83" s="5">
        <v>152.93</v>
      </c>
      <c r="D83" s="5">
        <v>10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</row>
    <row r="84" spans="2:57" x14ac:dyDescent="0.25">
      <c r="B84" s="9">
        <v>41350</v>
      </c>
      <c r="C84" s="5">
        <v>128.19</v>
      </c>
      <c r="D84" s="5">
        <v>11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</row>
    <row r="85" spans="2:57" x14ac:dyDescent="0.25">
      <c r="B85" s="9">
        <v>41357</v>
      </c>
      <c r="C85" s="5">
        <v>130.85</v>
      </c>
      <c r="D85" s="5">
        <v>12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</row>
    <row r="86" spans="2:57" x14ac:dyDescent="0.25">
      <c r="B86" s="9">
        <v>41364</v>
      </c>
      <c r="C86" s="5">
        <v>107.49</v>
      </c>
      <c r="D86" s="5">
        <v>13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</row>
    <row r="87" spans="2:57" x14ac:dyDescent="0.25">
      <c r="B87" s="9">
        <v>41371</v>
      </c>
      <c r="C87" s="5">
        <v>251.87</v>
      </c>
      <c r="D87" s="5">
        <v>14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</row>
    <row r="88" spans="2:57" x14ac:dyDescent="0.25">
      <c r="B88" s="9">
        <v>41378</v>
      </c>
      <c r="C88" s="5">
        <v>138.16999999999999</v>
      </c>
      <c r="D88" s="5">
        <v>15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</row>
    <row r="89" spans="2:57" x14ac:dyDescent="0.25">
      <c r="B89" s="9">
        <v>41385</v>
      </c>
      <c r="C89" s="5">
        <v>153.06</v>
      </c>
      <c r="D89" s="5">
        <v>16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</row>
    <row r="90" spans="2:57" x14ac:dyDescent="0.25">
      <c r="B90" s="9">
        <v>41392</v>
      </c>
      <c r="C90" s="5">
        <v>132.47999999999999</v>
      </c>
      <c r="D90" s="5">
        <v>17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</row>
    <row r="91" spans="2:57" x14ac:dyDescent="0.25">
      <c r="B91" s="9">
        <v>41399</v>
      </c>
      <c r="C91" s="5">
        <v>135.33000000000001</v>
      </c>
      <c r="D91" s="5">
        <v>18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</row>
    <row r="92" spans="2:57" x14ac:dyDescent="0.25">
      <c r="B92" s="9">
        <v>41406</v>
      </c>
      <c r="C92" s="5">
        <v>170.08</v>
      </c>
      <c r="D92" s="5">
        <v>19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</row>
    <row r="93" spans="2:57" x14ac:dyDescent="0.25">
      <c r="B93" s="9">
        <v>41413</v>
      </c>
      <c r="C93" s="5">
        <v>103.1</v>
      </c>
      <c r="D93" s="5">
        <v>20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</row>
    <row r="94" spans="2:57" x14ac:dyDescent="0.25">
      <c r="B94" s="9">
        <v>41420</v>
      </c>
      <c r="C94" s="5">
        <v>146.09</v>
      </c>
      <c r="D94" s="5">
        <v>21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</row>
    <row r="95" spans="2:57" x14ac:dyDescent="0.25">
      <c r="B95" s="9">
        <v>41427</v>
      </c>
      <c r="C95" s="5">
        <v>74.63</v>
      </c>
      <c r="D95" s="5">
        <v>22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</row>
    <row r="96" spans="2:57" x14ac:dyDescent="0.25">
      <c r="B96" s="9">
        <v>41434</v>
      </c>
      <c r="C96" s="5">
        <v>169.68</v>
      </c>
      <c r="D96" s="5">
        <v>23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1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</row>
    <row r="97" spans="2:57" x14ac:dyDescent="0.25">
      <c r="B97" s="9">
        <v>41441</v>
      </c>
      <c r="C97" s="5">
        <v>84.19</v>
      </c>
      <c r="D97" s="5">
        <v>24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1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</row>
    <row r="98" spans="2:57" x14ac:dyDescent="0.25">
      <c r="B98" s="9">
        <v>41448</v>
      </c>
      <c r="C98" s="5">
        <v>68.11</v>
      </c>
      <c r="D98" s="5">
        <v>25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1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</row>
    <row r="99" spans="2:57" x14ac:dyDescent="0.25">
      <c r="B99" s="9">
        <v>41455</v>
      </c>
      <c r="C99" s="5">
        <v>86.11</v>
      </c>
      <c r="D99" s="5">
        <v>26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1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</row>
    <row r="100" spans="2:57" x14ac:dyDescent="0.25">
      <c r="B100" s="9">
        <v>41462</v>
      </c>
      <c r="C100" s="5">
        <v>101.12</v>
      </c>
      <c r="D100" s="5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1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</row>
    <row r="101" spans="2:57" x14ac:dyDescent="0.25">
      <c r="B101" s="9">
        <v>41469</v>
      </c>
      <c r="C101" s="5">
        <v>105.74</v>
      </c>
      <c r="D101" s="5">
        <v>28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1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</row>
    <row r="102" spans="2:57" x14ac:dyDescent="0.25">
      <c r="B102" s="9">
        <v>41476</v>
      </c>
      <c r="C102" s="5">
        <v>75.25</v>
      </c>
      <c r="D102" s="5">
        <v>29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1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</row>
    <row r="103" spans="2:57" x14ac:dyDescent="0.25">
      <c r="B103" s="9">
        <v>41483</v>
      </c>
      <c r="C103" s="5">
        <v>79.23</v>
      </c>
      <c r="D103" s="5">
        <v>30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1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</row>
    <row r="104" spans="2:57" x14ac:dyDescent="0.25">
      <c r="B104" s="9">
        <v>41490</v>
      </c>
      <c r="C104" s="5">
        <v>83.04</v>
      </c>
      <c r="D104" s="5">
        <v>31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1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</row>
    <row r="105" spans="2:57" x14ac:dyDescent="0.25">
      <c r="B105" s="9">
        <v>41497</v>
      </c>
      <c r="C105" s="5">
        <v>85.8</v>
      </c>
      <c r="D105" s="5">
        <v>32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1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</row>
    <row r="106" spans="2:57" x14ac:dyDescent="0.25">
      <c r="B106" s="9">
        <v>41504</v>
      </c>
      <c r="C106" s="5">
        <v>102.39</v>
      </c>
      <c r="D106" s="5">
        <v>33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</row>
    <row r="107" spans="2:57" x14ac:dyDescent="0.25">
      <c r="B107" s="9">
        <v>41511</v>
      </c>
      <c r="C107" s="5">
        <v>81.52</v>
      </c>
      <c r="D107" s="5">
        <v>34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</row>
    <row r="108" spans="2:57" x14ac:dyDescent="0.25">
      <c r="B108" s="9">
        <v>41518</v>
      </c>
      <c r="C108" s="5">
        <v>71.959999999999994</v>
      </c>
      <c r="D108" s="5">
        <v>35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</row>
    <row r="109" spans="2:57" x14ac:dyDescent="0.25">
      <c r="B109" s="9">
        <v>41525</v>
      </c>
      <c r="C109" s="5">
        <v>85.72</v>
      </c>
      <c r="D109" s="5">
        <v>36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1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</row>
    <row r="110" spans="2:57" x14ac:dyDescent="0.25">
      <c r="B110" s="9">
        <v>41532</v>
      </c>
      <c r="C110" s="5">
        <v>63.1</v>
      </c>
      <c r="D110" s="5">
        <v>37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</row>
    <row r="111" spans="2:57" x14ac:dyDescent="0.25">
      <c r="B111" s="9">
        <v>41539</v>
      </c>
      <c r="C111" s="5">
        <v>51.51</v>
      </c>
      <c r="D111" s="5">
        <v>38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</row>
    <row r="112" spans="2:57" x14ac:dyDescent="0.25">
      <c r="B112" s="9">
        <v>41546</v>
      </c>
      <c r="C112" s="5">
        <v>74.91</v>
      </c>
      <c r="D112" s="5">
        <v>39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1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</row>
    <row r="113" spans="2:57" x14ac:dyDescent="0.25">
      <c r="B113" s="9">
        <v>41553</v>
      </c>
      <c r="C113" s="5">
        <v>85.28</v>
      </c>
      <c r="D113" s="5">
        <v>40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1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</row>
    <row r="114" spans="2:57" x14ac:dyDescent="0.25">
      <c r="B114" s="9">
        <v>41560</v>
      </c>
      <c r="C114" s="5">
        <v>103.75</v>
      </c>
      <c r="D114" s="5">
        <v>41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1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</row>
    <row r="115" spans="2:57" x14ac:dyDescent="0.25">
      <c r="B115" s="9">
        <v>41567</v>
      </c>
      <c r="C115" s="5">
        <v>109.07</v>
      </c>
      <c r="D115" s="5">
        <v>42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1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</row>
    <row r="116" spans="2:57" x14ac:dyDescent="0.25">
      <c r="B116" s="9">
        <v>41574</v>
      </c>
      <c r="C116" s="5">
        <v>179.54</v>
      </c>
      <c r="D116" s="5">
        <v>43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1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</row>
    <row r="117" spans="2:57" x14ac:dyDescent="0.25">
      <c r="B117" s="9">
        <v>41581</v>
      </c>
      <c r="C117" s="5">
        <v>173.73</v>
      </c>
      <c r="D117" s="5">
        <v>44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1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</row>
    <row r="118" spans="2:57" x14ac:dyDescent="0.25">
      <c r="B118" s="9">
        <v>41588</v>
      </c>
      <c r="C118" s="5">
        <v>187.87</v>
      </c>
      <c r="D118" s="5">
        <v>45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1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</row>
    <row r="119" spans="2:57" x14ac:dyDescent="0.25">
      <c r="B119" s="9">
        <v>41595</v>
      </c>
      <c r="C119" s="5">
        <v>176.05</v>
      </c>
      <c r="D119" s="5">
        <v>46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1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</row>
    <row r="120" spans="2:57" x14ac:dyDescent="0.25">
      <c r="B120" s="9">
        <v>41602</v>
      </c>
      <c r="C120" s="5">
        <v>160.94</v>
      </c>
      <c r="D120" s="5">
        <v>47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1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</row>
    <row r="121" spans="2:57" x14ac:dyDescent="0.25">
      <c r="B121" s="9">
        <v>41609</v>
      </c>
      <c r="C121" s="5">
        <v>144.58000000000001</v>
      </c>
      <c r="D121" s="5">
        <v>48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1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</row>
    <row r="122" spans="2:57" x14ac:dyDescent="0.25">
      <c r="B122" s="9">
        <v>41616</v>
      </c>
      <c r="C122" s="5">
        <v>180.1</v>
      </c>
      <c r="D122" s="5">
        <v>49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1</v>
      </c>
      <c r="BB122" s="5">
        <v>0</v>
      </c>
      <c r="BC122" s="5">
        <v>0</v>
      </c>
      <c r="BD122" s="5">
        <v>0</v>
      </c>
      <c r="BE122" s="5">
        <v>0</v>
      </c>
    </row>
    <row r="123" spans="2:57" x14ac:dyDescent="0.25">
      <c r="B123" s="9">
        <v>41623</v>
      </c>
      <c r="C123" s="5">
        <v>203.26</v>
      </c>
      <c r="D123" s="5">
        <v>50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1</v>
      </c>
      <c r="BC123" s="5">
        <v>0</v>
      </c>
      <c r="BD123" s="5">
        <v>0</v>
      </c>
      <c r="BE123" s="5">
        <v>0</v>
      </c>
    </row>
    <row r="124" spans="2:57" x14ac:dyDescent="0.25">
      <c r="B124" s="9">
        <v>41630</v>
      </c>
      <c r="C124" s="5">
        <v>197.3</v>
      </c>
      <c r="D124" s="5">
        <v>51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</v>
      </c>
      <c r="BD124" s="5">
        <v>0</v>
      </c>
      <c r="BE124" s="5">
        <v>0</v>
      </c>
    </row>
    <row r="125" spans="2:57" x14ac:dyDescent="0.25">
      <c r="B125" s="9">
        <v>41637</v>
      </c>
      <c r="C125" s="5">
        <v>184.29</v>
      </c>
      <c r="D125" s="5">
        <v>52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1</v>
      </c>
      <c r="BE125" s="5">
        <v>0</v>
      </c>
    </row>
    <row r="126" spans="2:57" x14ac:dyDescent="0.25">
      <c r="B126" s="9">
        <v>41644</v>
      </c>
      <c r="C126" s="5">
        <v>183.83</v>
      </c>
      <c r="D126" s="5">
        <v>1</v>
      </c>
      <c r="E126" s="5">
        <v>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</row>
    <row r="127" spans="2:57" x14ac:dyDescent="0.25">
      <c r="B127" s="9">
        <v>41651</v>
      </c>
      <c r="C127" s="5">
        <v>165.61</v>
      </c>
      <c r="D127" s="5">
        <v>2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</row>
    <row r="128" spans="2:57" x14ac:dyDescent="0.25">
      <c r="B128" s="9">
        <v>41658</v>
      </c>
      <c r="C128" s="5">
        <v>173.1</v>
      </c>
      <c r="D128" s="5">
        <v>3</v>
      </c>
      <c r="E128" s="5">
        <v>0</v>
      </c>
      <c r="F128" s="5">
        <v>0</v>
      </c>
      <c r="G128" s="5">
        <v>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</row>
    <row r="129" spans="2:57" x14ac:dyDescent="0.25">
      <c r="B129" s="9">
        <v>41665</v>
      </c>
      <c r="C129" s="5">
        <v>179.27</v>
      </c>
      <c r="D129" s="5">
        <v>4</v>
      </c>
      <c r="E129" s="5">
        <v>0</v>
      </c>
      <c r="F129" s="5">
        <v>0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</row>
    <row r="130" spans="2:57" x14ac:dyDescent="0.25">
      <c r="B130" s="9">
        <v>41672</v>
      </c>
      <c r="C130" s="5">
        <v>197.61</v>
      </c>
      <c r="D130" s="5">
        <v>5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</row>
    <row r="131" spans="2:57" x14ac:dyDescent="0.25">
      <c r="B131" s="9">
        <v>41679</v>
      </c>
      <c r="C131" s="5">
        <v>161.77000000000001</v>
      </c>
      <c r="D131" s="5">
        <v>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</row>
    <row r="132" spans="2:57" x14ac:dyDescent="0.25">
      <c r="B132" s="9">
        <v>41686</v>
      </c>
      <c r="C132" s="5">
        <v>209.14</v>
      </c>
      <c r="D132" s="5">
        <v>7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</row>
    <row r="133" spans="2:57" x14ac:dyDescent="0.25">
      <c r="B133" s="9">
        <v>41693</v>
      </c>
      <c r="C133" s="5">
        <v>209.78</v>
      </c>
      <c r="D133" s="5">
        <v>8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</row>
    <row r="134" spans="2:57" x14ac:dyDescent="0.25">
      <c r="B134" s="9">
        <v>41700</v>
      </c>
      <c r="C134" s="5">
        <v>153.49</v>
      </c>
      <c r="D134" s="5">
        <v>9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</row>
    <row r="135" spans="2:57" x14ac:dyDescent="0.25">
      <c r="B135" s="9">
        <v>41707</v>
      </c>
      <c r="C135" s="5">
        <v>205.32</v>
      </c>
      <c r="D135" s="5">
        <v>10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</row>
    <row r="136" spans="2:57" x14ac:dyDescent="0.25">
      <c r="B136" s="9">
        <v>41714</v>
      </c>
      <c r="C136" s="5">
        <v>169.15</v>
      </c>
      <c r="D136" s="5">
        <v>11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</row>
    <row r="137" spans="2:57" x14ac:dyDescent="0.25">
      <c r="B137" s="9">
        <v>41721</v>
      </c>
      <c r="C137" s="5">
        <v>149.83000000000001</v>
      </c>
      <c r="D137" s="5">
        <v>12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</row>
    <row r="138" spans="2:57" x14ac:dyDescent="0.25">
      <c r="B138" s="9">
        <v>41728</v>
      </c>
      <c r="C138" s="5">
        <v>180.78</v>
      </c>
      <c r="D138" s="5">
        <v>13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</row>
    <row r="139" spans="2:57" x14ac:dyDescent="0.25">
      <c r="B139" s="9">
        <v>41735</v>
      </c>
      <c r="C139" s="5">
        <v>200.99</v>
      </c>
      <c r="D139" s="5">
        <v>14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</row>
    <row r="140" spans="2:57" x14ac:dyDescent="0.25">
      <c r="B140" s="9">
        <v>41742</v>
      </c>
      <c r="C140" s="5">
        <v>144.36000000000001</v>
      </c>
      <c r="D140" s="5">
        <v>15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</row>
    <row r="141" spans="2:57" x14ac:dyDescent="0.25">
      <c r="B141" s="9">
        <v>41749</v>
      </c>
      <c r="C141" s="5">
        <v>175.15</v>
      </c>
      <c r="D141" s="5">
        <v>16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1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</row>
    <row r="142" spans="2:57" x14ac:dyDescent="0.25">
      <c r="B142" s="9">
        <v>41756</v>
      </c>
      <c r="C142" s="5">
        <v>177.67</v>
      </c>
      <c r="D142" s="5">
        <v>17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</row>
    <row r="143" spans="2:57" x14ac:dyDescent="0.25">
      <c r="B143" s="9">
        <v>41763</v>
      </c>
      <c r="C143" s="5">
        <v>87.71</v>
      </c>
      <c r="D143" s="5">
        <v>18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</row>
    <row r="144" spans="2:57" x14ac:dyDescent="0.25">
      <c r="B144" s="9">
        <v>41770</v>
      </c>
      <c r="C144" s="5">
        <v>94.53</v>
      </c>
      <c r="D144" s="5">
        <v>19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</row>
    <row r="145" spans="2:57" x14ac:dyDescent="0.25">
      <c r="B145" s="9">
        <v>41777</v>
      </c>
      <c r="C145" s="5">
        <v>103.8</v>
      </c>
      <c r="D145" s="5">
        <v>20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1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</row>
    <row r="146" spans="2:57" x14ac:dyDescent="0.25">
      <c r="B146" s="9">
        <v>41784</v>
      </c>
      <c r="C146" s="5">
        <v>102.39</v>
      </c>
      <c r="D146" s="5">
        <v>21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</row>
    <row r="147" spans="2:57" x14ac:dyDescent="0.25">
      <c r="B147" s="9">
        <v>41791</v>
      </c>
      <c r="C147" s="5">
        <v>102.16</v>
      </c>
      <c r="D147" s="5">
        <v>22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1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</row>
    <row r="148" spans="2:57" x14ac:dyDescent="0.25">
      <c r="B148" s="9">
        <v>41798</v>
      </c>
      <c r="C148" s="5">
        <v>100.96</v>
      </c>
      <c r="D148" s="5">
        <v>23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1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</row>
    <row r="149" spans="2:57" x14ac:dyDescent="0.25">
      <c r="B149" s="9">
        <v>41805</v>
      </c>
      <c r="C149" s="5">
        <v>103.92</v>
      </c>
      <c r="D149" s="5">
        <v>24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1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</row>
    <row r="150" spans="2:57" x14ac:dyDescent="0.25">
      <c r="B150" s="9">
        <v>41812</v>
      </c>
      <c r="C150" s="5">
        <v>102.2</v>
      </c>
      <c r="D150" s="5">
        <v>25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</row>
    <row r="151" spans="2:57" x14ac:dyDescent="0.25">
      <c r="B151" s="9">
        <v>41819</v>
      </c>
      <c r="C151" s="5">
        <v>100.31</v>
      </c>
      <c r="D151" s="5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1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</row>
    <row r="152" spans="2:57" x14ac:dyDescent="0.25">
      <c r="B152" s="9">
        <v>41826</v>
      </c>
      <c r="C152" s="5">
        <v>67.959999999999994</v>
      </c>
      <c r="D152" s="5">
        <v>27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</row>
    <row r="153" spans="2:57" x14ac:dyDescent="0.25">
      <c r="B153" s="9">
        <v>41833</v>
      </c>
      <c r="C153" s="5">
        <v>38.65</v>
      </c>
      <c r="D153" s="5">
        <v>28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1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</row>
    <row r="154" spans="2:57" x14ac:dyDescent="0.25">
      <c r="B154" s="9">
        <v>41840</v>
      </c>
      <c r="C154" s="5">
        <v>97.99</v>
      </c>
      <c r="D154" s="5">
        <v>29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1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</row>
    <row r="155" spans="2:57" x14ac:dyDescent="0.25">
      <c r="B155" s="9">
        <v>41847</v>
      </c>
      <c r="C155" s="5">
        <v>95.92</v>
      </c>
      <c r="D155" s="5">
        <v>30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1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</row>
    <row r="156" spans="2:57" x14ac:dyDescent="0.25">
      <c r="B156" s="9">
        <v>41854</v>
      </c>
      <c r="C156" s="5">
        <v>80.19</v>
      </c>
      <c r="D156" s="5">
        <v>31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1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</row>
    <row r="157" spans="2:57" x14ac:dyDescent="0.25">
      <c r="B157" s="9">
        <v>41861</v>
      </c>
      <c r="C157" s="5">
        <v>89.73</v>
      </c>
      <c r="D157" s="5">
        <v>32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</row>
    <row r="158" spans="2:57" x14ac:dyDescent="0.25">
      <c r="B158" s="9">
        <v>41868</v>
      </c>
      <c r="C158" s="5">
        <v>109.08</v>
      </c>
      <c r="D158" s="5">
        <v>33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1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</row>
    <row r="159" spans="2:57" x14ac:dyDescent="0.25">
      <c r="B159" s="9">
        <v>41875</v>
      </c>
      <c r="C159" s="5">
        <v>97.13</v>
      </c>
      <c r="D159" s="5">
        <v>34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1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</row>
    <row r="160" spans="2:57" x14ac:dyDescent="0.25">
      <c r="B160" s="9">
        <v>41882</v>
      </c>
      <c r="C160" s="5">
        <v>86.33</v>
      </c>
      <c r="D160" s="5">
        <v>35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</row>
    <row r="161" spans="2:57" x14ac:dyDescent="0.25">
      <c r="B161" s="9">
        <v>41889</v>
      </c>
      <c r="C161" s="5">
        <v>91.52</v>
      </c>
      <c r="D161" s="5">
        <v>36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1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</row>
    <row r="162" spans="2:57" x14ac:dyDescent="0.25">
      <c r="B162" s="9">
        <v>41896</v>
      </c>
      <c r="C162" s="5">
        <v>142.54</v>
      </c>
      <c r="D162" s="5">
        <v>37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1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</row>
    <row r="163" spans="2:57" x14ac:dyDescent="0.25">
      <c r="B163" s="9">
        <v>41903</v>
      </c>
      <c r="C163" s="5">
        <v>162.59</v>
      </c>
      <c r="D163" s="5">
        <v>38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1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</row>
    <row r="164" spans="2:57" x14ac:dyDescent="0.25">
      <c r="B164" s="9">
        <v>41910</v>
      </c>
      <c r="C164" s="5">
        <v>169.71</v>
      </c>
      <c r="D164" s="5">
        <v>39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1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</row>
    <row r="165" spans="2:57" x14ac:dyDescent="0.25">
      <c r="B165" s="9">
        <v>41917</v>
      </c>
      <c r="C165" s="5">
        <v>163.38999999999999</v>
      </c>
      <c r="D165" s="5">
        <v>40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1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</row>
    <row r="166" spans="2:57" x14ac:dyDescent="0.25">
      <c r="B166" s="9">
        <v>41924</v>
      </c>
      <c r="C166" s="5">
        <v>184.73</v>
      </c>
      <c r="D166" s="5">
        <v>41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1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</row>
    <row r="167" spans="2:57" x14ac:dyDescent="0.25">
      <c r="B167" s="9">
        <v>41931</v>
      </c>
      <c r="C167" s="5">
        <v>171.95</v>
      </c>
      <c r="D167" s="5">
        <v>42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1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</row>
    <row r="168" spans="2:57" x14ac:dyDescent="0.25">
      <c r="B168" s="9">
        <v>41938</v>
      </c>
      <c r="C168" s="5">
        <v>167.46</v>
      </c>
      <c r="D168" s="5">
        <v>43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1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</row>
    <row r="169" spans="2:57" x14ac:dyDescent="0.25">
      <c r="B169" s="9">
        <v>41945</v>
      </c>
      <c r="C169" s="5">
        <v>182.5</v>
      </c>
      <c r="D169" s="5">
        <v>44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1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</row>
    <row r="170" spans="2:57" x14ac:dyDescent="0.25">
      <c r="B170" s="9">
        <v>41952</v>
      </c>
      <c r="C170" s="5">
        <v>190.1</v>
      </c>
      <c r="D170" s="5">
        <v>45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1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</row>
    <row r="171" spans="2:57" x14ac:dyDescent="0.25">
      <c r="B171" s="9">
        <v>41959</v>
      </c>
      <c r="C171" s="5">
        <v>183.84</v>
      </c>
      <c r="D171" s="5">
        <v>46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1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</row>
    <row r="172" spans="2:57" x14ac:dyDescent="0.25">
      <c r="B172" s="9">
        <v>41966</v>
      </c>
      <c r="C172" s="5">
        <v>224.11</v>
      </c>
      <c r="D172" s="5">
        <v>47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</row>
    <row r="173" spans="2:57" x14ac:dyDescent="0.25">
      <c r="B173" s="9">
        <v>41973</v>
      </c>
      <c r="C173" s="5">
        <v>182.87</v>
      </c>
      <c r="D173" s="5">
        <v>48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1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</row>
    <row r="174" spans="2:57" x14ac:dyDescent="0.25">
      <c r="B174" s="9">
        <v>41980</v>
      </c>
      <c r="C174" s="5">
        <v>205.55</v>
      </c>
      <c r="D174" s="5">
        <v>49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1</v>
      </c>
      <c r="BB174" s="5">
        <v>0</v>
      </c>
      <c r="BC174" s="5">
        <v>0</v>
      </c>
      <c r="BD174" s="5">
        <v>0</v>
      </c>
      <c r="BE174" s="5">
        <v>0</v>
      </c>
    </row>
    <row r="175" spans="2:57" x14ac:dyDescent="0.25">
      <c r="B175" s="9">
        <v>41987</v>
      </c>
      <c r="C175" s="5">
        <v>118.61</v>
      </c>
      <c r="D175" s="5">
        <v>50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1</v>
      </c>
      <c r="BC175" s="5">
        <v>0</v>
      </c>
      <c r="BD175" s="5">
        <v>0</v>
      </c>
      <c r="BE175" s="5">
        <v>0</v>
      </c>
    </row>
    <row r="176" spans="2:57" x14ac:dyDescent="0.25">
      <c r="B176" s="9">
        <v>41994</v>
      </c>
      <c r="C176" s="5">
        <v>163.63999999999999</v>
      </c>
      <c r="D176" s="5">
        <v>51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1</v>
      </c>
      <c r="BD176" s="5">
        <v>0</v>
      </c>
      <c r="BE176" s="5">
        <v>0</v>
      </c>
    </row>
    <row r="177" spans="2:57" x14ac:dyDescent="0.25">
      <c r="B177" s="9">
        <v>42001</v>
      </c>
      <c r="C177" s="5">
        <v>139.43</v>
      </c>
      <c r="D177" s="5">
        <v>52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1</v>
      </c>
      <c r="BE177" s="5">
        <v>0</v>
      </c>
    </row>
    <row r="178" spans="2:57" x14ac:dyDescent="0.25">
      <c r="B178" s="9">
        <v>42008</v>
      </c>
      <c r="C178" s="5">
        <v>125.62</v>
      </c>
      <c r="D178" s="5">
        <v>1</v>
      </c>
      <c r="E178" s="5">
        <v>1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</row>
    <row r="179" spans="2:57" x14ac:dyDescent="0.25">
      <c r="B179" s="9">
        <v>42015</v>
      </c>
      <c r="C179" s="5">
        <v>144.13999999999999</v>
      </c>
      <c r="D179" s="5">
        <v>2</v>
      </c>
      <c r="E179" s="5">
        <v>0</v>
      </c>
      <c r="F179" s="5">
        <v>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</row>
    <row r="180" spans="2:57" x14ac:dyDescent="0.25">
      <c r="B180" s="9">
        <v>42022</v>
      </c>
      <c r="C180" s="5">
        <v>133.85</v>
      </c>
      <c r="D180" s="5">
        <v>3</v>
      </c>
      <c r="E180" s="5">
        <v>0</v>
      </c>
      <c r="F180" s="5">
        <v>0</v>
      </c>
      <c r="G180" s="5">
        <v>1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</row>
    <row r="181" spans="2:57" x14ac:dyDescent="0.25">
      <c r="B181" s="9">
        <v>42029</v>
      </c>
      <c r="C181" s="5">
        <v>123.43</v>
      </c>
      <c r="D181" s="5">
        <v>4</v>
      </c>
      <c r="E181" s="5">
        <v>0</v>
      </c>
      <c r="F181" s="5">
        <v>0</v>
      </c>
      <c r="G181" s="5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</row>
    <row r="182" spans="2:57" x14ac:dyDescent="0.25">
      <c r="B182" s="9">
        <v>42036</v>
      </c>
      <c r="C182" s="5">
        <v>144.27000000000001</v>
      </c>
      <c r="D182" s="5">
        <v>5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</row>
    <row r="183" spans="2:57" x14ac:dyDescent="0.25">
      <c r="B183" s="9">
        <v>42043</v>
      </c>
      <c r="C183" s="5">
        <v>126.39</v>
      </c>
      <c r="D183" s="5">
        <v>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</row>
    <row r="184" spans="2:57" x14ac:dyDescent="0.25">
      <c r="B184" s="9">
        <v>42050</v>
      </c>
      <c r="C184" s="5">
        <v>133.07</v>
      </c>
      <c r="D184" s="5">
        <v>7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</row>
    <row r="185" spans="2:57" x14ac:dyDescent="0.25">
      <c r="B185" s="9">
        <v>42057</v>
      </c>
      <c r="C185" s="5">
        <v>138.25</v>
      </c>
      <c r="D185" s="5">
        <v>8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1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</row>
    <row r="186" spans="2:57" x14ac:dyDescent="0.25">
      <c r="B186" s="9">
        <v>42064</v>
      </c>
      <c r="C186" s="5">
        <v>203.26</v>
      </c>
      <c r="D186" s="5">
        <v>9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1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</row>
    <row r="187" spans="2:57" x14ac:dyDescent="0.25">
      <c r="B187" s="9">
        <v>42071</v>
      </c>
      <c r="C187" s="5">
        <v>133.47</v>
      </c>
      <c r="D187" s="5">
        <v>10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1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</row>
    <row r="188" spans="2:57" x14ac:dyDescent="0.25">
      <c r="B188" s="9">
        <v>42078</v>
      </c>
      <c r="C188" s="5">
        <v>125.21</v>
      </c>
      <c r="D188" s="5">
        <v>11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</row>
    <row r="189" spans="2:57" x14ac:dyDescent="0.25">
      <c r="B189" s="9">
        <v>42085</v>
      </c>
      <c r="C189" s="5">
        <v>123.16</v>
      </c>
      <c r="D189" s="5">
        <v>12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</row>
    <row r="190" spans="2:57" x14ac:dyDescent="0.25">
      <c r="B190" s="9">
        <v>42092</v>
      </c>
      <c r="C190" s="5">
        <v>117</v>
      </c>
      <c r="D190" s="5">
        <v>13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1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</row>
    <row r="191" spans="2:57" x14ac:dyDescent="0.25">
      <c r="B191" s="9">
        <v>42099</v>
      </c>
      <c r="C191" s="5">
        <v>163.03</v>
      </c>
      <c r="D191" s="5">
        <v>14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1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</row>
    <row r="192" spans="2:57" x14ac:dyDescent="0.25">
      <c r="B192" s="9">
        <v>42106</v>
      </c>
      <c r="C192" s="5">
        <v>98.84</v>
      </c>
      <c r="D192" s="5">
        <v>15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</row>
    <row r="193" spans="2:57" x14ac:dyDescent="0.25">
      <c r="B193" s="9">
        <v>42113</v>
      </c>
      <c r="C193" s="5">
        <v>148.99</v>
      </c>
      <c r="D193" s="5">
        <v>16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1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</row>
    <row r="194" spans="2:57" x14ac:dyDescent="0.25">
      <c r="B194" s="9">
        <v>42120</v>
      </c>
      <c r="C194" s="5">
        <v>128.78</v>
      </c>
      <c r="D194" s="5">
        <v>17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1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</row>
    <row r="195" spans="2:57" x14ac:dyDescent="0.25">
      <c r="B195" s="9">
        <v>42127</v>
      </c>
      <c r="C195" s="5">
        <v>98.29</v>
      </c>
      <c r="D195" s="5">
        <v>18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1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</row>
    <row r="196" spans="2:57" x14ac:dyDescent="0.25">
      <c r="B196" s="9">
        <v>42134</v>
      </c>
      <c r="C196" s="5">
        <v>97.5</v>
      </c>
      <c r="D196" s="5">
        <v>19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1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</row>
    <row r="197" spans="2:57" x14ac:dyDescent="0.25">
      <c r="B197" s="9">
        <v>42141</v>
      </c>
      <c r="C197" s="5">
        <v>77.33</v>
      </c>
      <c r="D197" s="5">
        <v>20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1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</row>
    <row r="198" spans="2:57" x14ac:dyDescent="0.25">
      <c r="B198" s="9">
        <v>42148</v>
      </c>
      <c r="C198" s="5">
        <v>74.61</v>
      </c>
      <c r="D198" s="5">
        <v>21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</row>
    <row r="199" spans="2:57" x14ac:dyDescent="0.25">
      <c r="B199" s="9">
        <v>42155</v>
      </c>
      <c r="C199" s="5">
        <v>84.81</v>
      </c>
      <c r="D199" s="5">
        <v>22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1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</row>
    <row r="200" spans="2:57" x14ac:dyDescent="0.25">
      <c r="B200" s="9">
        <v>42162</v>
      </c>
      <c r="C200" s="5">
        <v>59.05</v>
      </c>
      <c r="D200" s="5">
        <v>23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</row>
    <row r="201" spans="2:57" x14ac:dyDescent="0.25">
      <c r="B201" s="9">
        <v>42169</v>
      </c>
      <c r="C201" s="5">
        <v>67.040000000000006</v>
      </c>
      <c r="D201" s="5">
        <v>24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1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</row>
    <row r="202" spans="2:57" x14ac:dyDescent="0.25">
      <c r="B202" s="9">
        <v>42176</v>
      </c>
      <c r="C202" s="5">
        <v>67.25</v>
      </c>
      <c r="D202" s="5">
        <v>25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1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</row>
    <row r="203" spans="2:57" x14ac:dyDescent="0.25">
      <c r="B203" s="9">
        <v>42183</v>
      </c>
      <c r="C203" s="5">
        <v>61.4</v>
      </c>
      <c r="D203" s="5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1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</row>
    <row r="204" spans="2:57" x14ac:dyDescent="0.25">
      <c r="B204" s="9">
        <v>42190</v>
      </c>
      <c r="C204" s="5">
        <v>64.94</v>
      </c>
      <c r="D204" s="5">
        <v>27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1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</row>
    <row r="205" spans="2:57" x14ac:dyDescent="0.25">
      <c r="B205" s="9">
        <v>42197</v>
      </c>
      <c r="C205" s="5">
        <v>64.12</v>
      </c>
      <c r="D205" s="5">
        <v>28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1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</row>
    <row r="206" spans="2:57" x14ac:dyDescent="0.25">
      <c r="B206" s="9">
        <v>42204</v>
      </c>
      <c r="C206" s="5">
        <v>67.7</v>
      </c>
      <c r="D206" s="5">
        <v>29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</row>
    <row r="207" spans="2:57" x14ac:dyDescent="0.25">
      <c r="B207" s="9">
        <v>42211</v>
      </c>
      <c r="C207" s="5">
        <v>66.58</v>
      </c>
      <c r="D207" s="5">
        <v>30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1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</row>
    <row r="208" spans="2:57" x14ac:dyDescent="0.25">
      <c r="B208" s="9">
        <v>42218</v>
      </c>
      <c r="C208" s="5">
        <v>66.31</v>
      </c>
      <c r="D208" s="5">
        <v>31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</row>
    <row r="209" spans="2:57" x14ac:dyDescent="0.25">
      <c r="B209" s="9">
        <v>42225</v>
      </c>
      <c r="C209" s="5">
        <v>67.69</v>
      </c>
      <c r="D209" s="5">
        <v>32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1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</row>
    <row r="210" spans="2:57" x14ac:dyDescent="0.25">
      <c r="B210" s="9">
        <v>42232</v>
      </c>
      <c r="C210" s="5">
        <v>61.47</v>
      </c>
      <c r="D210" s="5">
        <v>33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1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</row>
    <row r="211" spans="2:57" x14ac:dyDescent="0.25">
      <c r="B211" s="9">
        <v>42239</v>
      </c>
      <c r="C211" s="5">
        <v>68.19</v>
      </c>
      <c r="D211" s="5">
        <v>34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1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</row>
    <row r="212" spans="2:57" x14ac:dyDescent="0.25">
      <c r="B212" s="9">
        <v>42246</v>
      </c>
      <c r="C212" s="5">
        <v>65.099999999999994</v>
      </c>
      <c r="D212" s="5">
        <v>35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1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</row>
    <row r="213" spans="2:57" x14ac:dyDescent="0.25">
      <c r="B213" s="9">
        <v>42253</v>
      </c>
      <c r="C213" s="5">
        <v>65.040000000000006</v>
      </c>
      <c r="D213" s="5">
        <v>36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1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</row>
    <row r="214" spans="2:57" x14ac:dyDescent="0.25">
      <c r="B214" s="9">
        <v>42260</v>
      </c>
      <c r="C214" s="5">
        <v>62.91</v>
      </c>
      <c r="D214" s="5">
        <v>37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1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</row>
    <row r="215" spans="2:57" x14ac:dyDescent="0.25">
      <c r="B215" s="9">
        <v>42267</v>
      </c>
      <c r="C215" s="5">
        <v>65.12</v>
      </c>
      <c r="D215" s="5">
        <v>38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1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</row>
    <row r="216" spans="2:57" x14ac:dyDescent="0.25">
      <c r="B216" s="9">
        <v>42274</v>
      </c>
      <c r="C216" s="5">
        <v>92</v>
      </c>
      <c r="D216" s="5">
        <v>39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1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</row>
    <row r="217" spans="2:57" x14ac:dyDescent="0.25">
      <c r="B217" s="9">
        <v>42281</v>
      </c>
      <c r="C217" s="5">
        <v>97.11</v>
      </c>
      <c r="D217" s="5">
        <v>40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1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</row>
    <row r="218" spans="2:57" x14ac:dyDescent="0.25">
      <c r="B218" s="9">
        <v>42288</v>
      </c>
      <c r="C218" s="5">
        <v>101.46</v>
      </c>
      <c r="D218" s="5">
        <v>41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1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</row>
    <row r="219" spans="2:57" x14ac:dyDescent="0.25">
      <c r="B219" s="9">
        <v>42295</v>
      </c>
      <c r="C219" s="5">
        <v>125.28</v>
      </c>
      <c r="D219" s="5">
        <v>42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1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</row>
    <row r="220" spans="2:57" x14ac:dyDescent="0.25">
      <c r="B220" s="9">
        <v>42302</v>
      </c>
      <c r="C220" s="5">
        <v>143.38</v>
      </c>
      <c r="D220" s="5">
        <v>43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1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</row>
    <row r="221" spans="2:57" x14ac:dyDescent="0.25">
      <c r="B221" s="9">
        <v>42309</v>
      </c>
      <c r="C221" s="5">
        <v>84.04</v>
      </c>
      <c r="D221" s="5">
        <v>44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1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</row>
    <row r="222" spans="2:57" x14ac:dyDescent="0.25">
      <c r="B222" s="9">
        <v>42316</v>
      </c>
      <c r="C222" s="5">
        <v>183.72</v>
      </c>
      <c r="D222" s="5">
        <v>45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1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</row>
    <row r="223" spans="2:57" x14ac:dyDescent="0.25">
      <c r="B223" s="9">
        <v>42323</v>
      </c>
      <c r="C223" s="5">
        <v>144.94999999999999</v>
      </c>
      <c r="D223" s="5">
        <v>46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1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</row>
    <row r="224" spans="2:57" x14ac:dyDescent="0.25">
      <c r="B224" s="9">
        <v>42330</v>
      </c>
      <c r="C224" s="5">
        <v>177.52</v>
      </c>
      <c r="D224" s="5">
        <v>47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1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</row>
    <row r="225" spans="2:57" x14ac:dyDescent="0.25">
      <c r="B225" s="9">
        <v>42337</v>
      </c>
      <c r="C225" s="5">
        <v>168.94</v>
      </c>
      <c r="D225" s="5">
        <v>48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1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</row>
    <row r="226" spans="2:57" x14ac:dyDescent="0.25">
      <c r="B226" s="9">
        <v>42344</v>
      </c>
      <c r="C226" s="5">
        <v>145.16</v>
      </c>
      <c r="D226" s="5">
        <v>49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1</v>
      </c>
      <c r="BB226" s="5">
        <v>0</v>
      </c>
      <c r="BC226" s="5">
        <v>0</v>
      </c>
      <c r="BD226" s="5">
        <v>0</v>
      </c>
      <c r="BE226" s="5">
        <v>0</v>
      </c>
    </row>
    <row r="227" spans="2:57" x14ac:dyDescent="0.25">
      <c r="B227" s="9">
        <v>42351</v>
      </c>
      <c r="C227" s="5">
        <v>173.12</v>
      </c>
      <c r="D227" s="5">
        <v>50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1</v>
      </c>
      <c r="BC227" s="5">
        <v>0</v>
      </c>
      <c r="BD227" s="5">
        <v>0</v>
      </c>
      <c r="BE227" s="5">
        <v>0</v>
      </c>
    </row>
    <row r="228" spans="2:57" x14ac:dyDescent="0.25">
      <c r="B228" s="9">
        <v>42358</v>
      </c>
      <c r="C228" s="5">
        <v>213.98</v>
      </c>
      <c r="D228" s="5">
        <v>51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1</v>
      </c>
      <c r="BD228" s="5">
        <v>0</v>
      </c>
      <c r="BE228" s="5">
        <v>0</v>
      </c>
    </row>
    <row r="229" spans="2:57" x14ac:dyDescent="0.25">
      <c r="B229" s="9">
        <v>42365</v>
      </c>
      <c r="C229" s="5">
        <v>195.58</v>
      </c>
      <c r="D229" s="5">
        <v>52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1</v>
      </c>
      <c r="BE229" s="5">
        <v>0</v>
      </c>
    </row>
    <row r="230" spans="2:57" x14ac:dyDescent="0.25">
      <c r="B230" s="9">
        <v>42372</v>
      </c>
      <c r="C230" s="5">
        <v>238.5</v>
      </c>
      <c r="D230" s="5">
        <v>1</v>
      </c>
      <c r="E230" s="5">
        <v>1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</row>
    <row r="231" spans="2:57" x14ac:dyDescent="0.25">
      <c r="B231" s="9">
        <v>42379</v>
      </c>
      <c r="C231" s="5">
        <v>198.98</v>
      </c>
      <c r="D231" s="5">
        <v>2</v>
      </c>
      <c r="E231" s="5">
        <v>0</v>
      </c>
      <c r="F231" s="5">
        <v>1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</row>
    <row r="232" spans="2:57" x14ac:dyDescent="0.25">
      <c r="B232" s="9">
        <v>42386</v>
      </c>
      <c r="C232" s="5">
        <v>134.66999999999999</v>
      </c>
      <c r="D232" s="5">
        <v>3</v>
      </c>
      <c r="E232" s="5">
        <v>0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</row>
    <row r="233" spans="2:57" x14ac:dyDescent="0.25">
      <c r="B233" s="9">
        <v>42393</v>
      </c>
      <c r="C233" s="5">
        <v>255.2</v>
      </c>
      <c r="D233" s="5">
        <v>4</v>
      </c>
      <c r="E233" s="5">
        <v>0</v>
      </c>
      <c r="F233" s="5">
        <v>0</v>
      </c>
      <c r="G233" s="5">
        <v>0</v>
      </c>
      <c r="H233" s="5">
        <v>1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</row>
    <row r="234" spans="2:57" x14ac:dyDescent="0.25">
      <c r="B234" s="9">
        <v>42400</v>
      </c>
      <c r="C234" s="5">
        <v>168.59</v>
      </c>
      <c r="D234" s="5">
        <v>5</v>
      </c>
      <c r="E234" s="5">
        <v>0</v>
      </c>
      <c r="F234" s="5">
        <v>0</v>
      </c>
      <c r="G234" s="5">
        <v>0</v>
      </c>
      <c r="H234" s="5">
        <v>0</v>
      </c>
      <c r="I234" s="5">
        <v>1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</row>
    <row r="235" spans="2:57" x14ac:dyDescent="0.25">
      <c r="B235" s="9">
        <v>42407</v>
      </c>
      <c r="C235" s="5">
        <v>105.18</v>
      </c>
      <c r="D235" s="5">
        <v>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</row>
    <row r="236" spans="2:57" x14ac:dyDescent="0.25">
      <c r="B236" s="9">
        <v>42414</v>
      </c>
      <c r="C236" s="5">
        <v>130.66999999999999</v>
      </c>
      <c r="D236" s="5">
        <v>7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1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</row>
    <row r="237" spans="2:57" x14ac:dyDescent="0.25">
      <c r="B237" s="9">
        <v>42421</v>
      </c>
      <c r="C237" s="5">
        <v>214.7</v>
      </c>
      <c r="D237" s="5">
        <v>8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</row>
    <row r="238" spans="2:57" x14ac:dyDescent="0.25">
      <c r="B238" s="9">
        <v>42428</v>
      </c>
      <c r="C238" s="5">
        <v>187.69</v>
      </c>
      <c r="D238" s="5">
        <v>9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</row>
    <row r="239" spans="2:57" x14ac:dyDescent="0.25">
      <c r="B239" s="9">
        <v>42435</v>
      </c>
      <c r="C239" s="5">
        <v>124.49</v>
      </c>
      <c r="D239" s="5">
        <v>10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</row>
    <row r="240" spans="2:57" x14ac:dyDescent="0.25">
      <c r="B240" s="9">
        <v>42442</v>
      </c>
      <c r="C240" s="5">
        <v>148.15</v>
      </c>
      <c r="D240" s="5">
        <v>11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1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</row>
    <row r="241" spans="2:57" x14ac:dyDescent="0.25">
      <c r="B241" s="9">
        <v>42449</v>
      </c>
      <c r="C241" s="5">
        <v>201.19</v>
      </c>
      <c r="D241" s="5">
        <v>12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</row>
    <row r="242" spans="2:57" x14ac:dyDescent="0.25">
      <c r="B242" s="9">
        <v>42456</v>
      </c>
      <c r="C242" s="5">
        <v>136.02000000000001</v>
      </c>
      <c r="D242" s="5">
        <v>13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</row>
    <row r="243" spans="2:57" x14ac:dyDescent="0.25">
      <c r="B243" s="9">
        <v>42463</v>
      </c>
      <c r="C243" s="5">
        <v>84.2</v>
      </c>
      <c r="D243" s="5">
        <v>14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1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</row>
    <row r="244" spans="2:57" x14ac:dyDescent="0.25">
      <c r="B244" s="9">
        <v>42470</v>
      </c>
      <c r="C244" s="5">
        <v>101.41</v>
      </c>
      <c r="D244" s="5">
        <v>15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</row>
    <row r="245" spans="2:57" x14ac:dyDescent="0.25">
      <c r="B245" s="9">
        <v>42477</v>
      </c>
      <c r="C245" s="5">
        <v>115.88</v>
      </c>
      <c r="D245" s="5">
        <v>16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</row>
    <row r="246" spans="2:57" x14ac:dyDescent="0.25">
      <c r="B246" s="9">
        <v>42484</v>
      </c>
      <c r="C246" s="5">
        <v>81.52</v>
      </c>
      <c r="D246" s="5">
        <v>17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1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</row>
    <row r="247" spans="2:57" x14ac:dyDescent="0.25">
      <c r="B247" s="9">
        <v>42491</v>
      </c>
      <c r="C247" s="5">
        <v>94.42</v>
      </c>
      <c r="D247" s="5">
        <v>18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</row>
    <row r="248" spans="2:57" x14ac:dyDescent="0.25">
      <c r="B248" s="9">
        <v>42498</v>
      </c>
      <c r="C248" s="5">
        <v>104.28</v>
      </c>
      <c r="D248" s="5">
        <v>19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</row>
    <row r="249" spans="2:57" x14ac:dyDescent="0.25">
      <c r="B249" s="9">
        <v>42505</v>
      </c>
      <c r="C249" s="5">
        <v>152.94</v>
      </c>
      <c r="D249" s="5">
        <v>20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1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</row>
    <row r="250" spans="2:57" x14ac:dyDescent="0.25">
      <c r="B250" s="9">
        <v>42512</v>
      </c>
      <c r="C250" s="5">
        <v>131.75</v>
      </c>
      <c r="D250" s="5">
        <v>21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1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</row>
    <row r="251" spans="2:57" x14ac:dyDescent="0.25">
      <c r="B251" s="9">
        <v>42519</v>
      </c>
      <c r="C251" s="5">
        <v>61.87</v>
      </c>
      <c r="D251" s="5">
        <v>22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1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</row>
    <row r="252" spans="2:57" x14ac:dyDescent="0.25">
      <c r="B252" s="9">
        <v>42526</v>
      </c>
      <c r="C252" s="5">
        <v>35.89</v>
      </c>
      <c r="D252" s="5">
        <v>23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1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</row>
    <row r="253" spans="2:57" x14ac:dyDescent="0.25">
      <c r="B253" s="9">
        <v>42533</v>
      </c>
      <c r="C253" s="5">
        <v>34.65</v>
      </c>
      <c r="D253" s="5">
        <v>24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</row>
    <row r="254" spans="2:57" x14ac:dyDescent="0.25">
      <c r="B254" s="9">
        <v>42540</v>
      </c>
      <c r="C254" s="5">
        <v>35.33</v>
      </c>
      <c r="D254" s="5">
        <v>25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1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</row>
    <row r="255" spans="2:57" x14ac:dyDescent="0.25">
      <c r="B255" s="9">
        <v>42547</v>
      </c>
      <c r="C255" s="5">
        <v>344.61</v>
      </c>
      <c r="D255" s="5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1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</row>
    <row r="256" spans="2:57" x14ac:dyDescent="0.25">
      <c r="B256" s="9">
        <v>42554</v>
      </c>
      <c r="C256" s="5">
        <v>320.14</v>
      </c>
      <c r="D256" s="5">
        <v>27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1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</row>
    <row r="257" spans="2:57" x14ac:dyDescent="0.25">
      <c r="B257" s="9">
        <v>42561</v>
      </c>
      <c r="C257" s="5">
        <v>29.56</v>
      </c>
      <c r="D257" s="5">
        <v>28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1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</row>
    <row r="258" spans="2:57" x14ac:dyDescent="0.25">
      <c r="B258" s="9">
        <v>42568</v>
      </c>
      <c r="C258" s="5">
        <v>20.41</v>
      </c>
      <c r="D258" s="5">
        <v>29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1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</row>
    <row r="259" spans="2:57" x14ac:dyDescent="0.25">
      <c r="B259" s="9">
        <v>42575</v>
      </c>
      <c r="C259" s="5">
        <v>67.47</v>
      </c>
      <c r="D259" s="5">
        <v>30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1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</row>
    <row r="260" spans="2:57" x14ac:dyDescent="0.25">
      <c r="B260" s="9">
        <v>42582</v>
      </c>
      <c r="C260" s="5">
        <v>190.4</v>
      </c>
      <c r="D260" s="5">
        <v>31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1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</row>
    <row r="261" spans="2:57" x14ac:dyDescent="0.25">
      <c r="B261" s="9">
        <v>42589</v>
      </c>
      <c r="C261" s="5">
        <v>62.92</v>
      </c>
      <c r="D261" s="5">
        <v>32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1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</row>
    <row r="262" spans="2:57" x14ac:dyDescent="0.25">
      <c r="B262" s="9">
        <v>42596</v>
      </c>
      <c r="C262" s="5">
        <v>65.430000000000007</v>
      </c>
      <c r="D262" s="5">
        <v>33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1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</row>
    <row r="263" spans="2:57" x14ac:dyDescent="0.25">
      <c r="B263" s="9">
        <v>42603</v>
      </c>
      <c r="C263" s="5">
        <v>62.88</v>
      </c>
      <c r="D263" s="5">
        <v>34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1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</row>
    <row r="264" spans="2:57" x14ac:dyDescent="0.25">
      <c r="B264" s="9">
        <v>42610</v>
      </c>
      <c r="C264" s="5">
        <v>76.31</v>
      </c>
      <c r="D264" s="5">
        <v>35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1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</row>
    <row r="265" spans="2:57" x14ac:dyDescent="0.25">
      <c r="B265" s="9">
        <v>42617</v>
      </c>
      <c r="C265" s="5">
        <v>92.79</v>
      </c>
      <c r="D265" s="5">
        <v>36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1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</row>
    <row r="266" spans="2:57" x14ac:dyDescent="0.25">
      <c r="B266" s="9">
        <v>42624</v>
      </c>
      <c r="C266" s="5">
        <v>83.76</v>
      </c>
      <c r="D266" s="5">
        <v>37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1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</row>
    <row r="267" spans="2:57" x14ac:dyDescent="0.25">
      <c r="B267" s="9">
        <v>42631</v>
      </c>
      <c r="C267" s="5">
        <v>44.61</v>
      </c>
      <c r="D267" s="5">
        <v>38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1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</row>
    <row r="268" spans="2:57" x14ac:dyDescent="0.25">
      <c r="B268" s="9">
        <v>42638</v>
      </c>
      <c r="C268" s="5">
        <v>70.17</v>
      </c>
      <c r="D268" s="5">
        <v>39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1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</row>
    <row r="269" spans="2:57" x14ac:dyDescent="0.25">
      <c r="B269" s="9">
        <v>42645</v>
      </c>
      <c r="C269" s="5">
        <v>71.88</v>
      </c>
      <c r="D269" s="5">
        <v>40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1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</row>
    <row r="270" spans="2:57" x14ac:dyDescent="0.25">
      <c r="B270" s="9">
        <v>42652</v>
      </c>
      <c r="C270" s="5">
        <v>150.06</v>
      </c>
      <c r="D270" s="5">
        <v>41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1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</row>
    <row r="271" spans="2:57" x14ac:dyDescent="0.25">
      <c r="B271" s="9">
        <v>42659</v>
      </c>
      <c r="C271" s="5">
        <v>179.72</v>
      </c>
      <c r="D271" s="5">
        <v>42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1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</row>
    <row r="272" spans="2:57" x14ac:dyDescent="0.25">
      <c r="B272" s="9">
        <v>42666</v>
      </c>
      <c r="C272" s="5">
        <v>251.53</v>
      </c>
      <c r="D272" s="5">
        <v>43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1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</row>
    <row r="273" spans="2:57" x14ac:dyDescent="0.25">
      <c r="B273" s="9">
        <v>42673</v>
      </c>
      <c r="C273" s="5">
        <v>379.92</v>
      </c>
      <c r="D273" s="5">
        <v>44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1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</row>
    <row r="274" spans="2:57" x14ac:dyDescent="0.25">
      <c r="B274" s="9">
        <v>42680</v>
      </c>
      <c r="C274" s="5">
        <v>232.6</v>
      </c>
      <c r="D274" s="5">
        <v>45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1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</row>
    <row r="275" spans="2:57" x14ac:dyDescent="0.25">
      <c r="B275" s="9">
        <v>42687</v>
      </c>
      <c r="C275" s="5">
        <v>269.45</v>
      </c>
      <c r="D275" s="5">
        <v>46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1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</row>
    <row r="276" spans="2:57" x14ac:dyDescent="0.25">
      <c r="B276" s="9">
        <v>42694</v>
      </c>
      <c r="C276" s="5">
        <v>218.1</v>
      </c>
      <c r="D276" s="5">
        <v>47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1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</row>
    <row r="277" spans="2:57" x14ac:dyDescent="0.25">
      <c r="B277" s="9">
        <v>42701</v>
      </c>
      <c r="C277" s="5">
        <v>269.66000000000003</v>
      </c>
      <c r="D277" s="5">
        <v>48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1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</row>
    <row r="278" spans="2:57" x14ac:dyDescent="0.25">
      <c r="B278" s="9">
        <v>42708</v>
      </c>
      <c r="C278" s="5">
        <v>204.57</v>
      </c>
      <c r="D278" s="5">
        <v>49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1</v>
      </c>
      <c r="BB278" s="5">
        <v>0</v>
      </c>
      <c r="BC278" s="5">
        <v>0</v>
      </c>
      <c r="BD278" s="5">
        <v>0</v>
      </c>
      <c r="BE278" s="5">
        <v>0</v>
      </c>
    </row>
    <row r="279" spans="2:57" x14ac:dyDescent="0.25">
      <c r="B279" s="9">
        <v>42715</v>
      </c>
      <c r="C279" s="5">
        <v>208.47</v>
      </c>
      <c r="D279" s="5">
        <v>50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1</v>
      </c>
      <c r="BC279" s="5">
        <v>0</v>
      </c>
      <c r="BD279" s="5">
        <v>0</v>
      </c>
      <c r="BE279" s="5">
        <v>0</v>
      </c>
    </row>
    <row r="280" spans="2:57" x14ac:dyDescent="0.25">
      <c r="B280" s="9">
        <v>42722</v>
      </c>
      <c r="C280" s="5">
        <v>226.07</v>
      </c>
      <c r="D280" s="5">
        <v>51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1</v>
      </c>
      <c r="BD280" s="5">
        <v>0</v>
      </c>
      <c r="BE280" s="5">
        <v>0</v>
      </c>
    </row>
    <row r="281" spans="2:57" x14ac:dyDescent="0.25">
      <c r="B281" s="9">
        <v>42729</v>
      </c>
      <c r="C281" s="5">
        <v>303.19</v>
      </c>
      <c r="D281" s="5">
        <v>52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1</v>
      </c>
      <c r="BE281" s="5">
        <v>0</v>
      </c>
    </row>
  </sheetData>
  <mergeCells count="25">
    <mergeCell ref="B4:M4"/>
    <mergeCell ref="P4:R4"/>
    <mergeCell ref="B19:BE19"/>
    <mergeCell ref="B5:C5"/>
    <mergeCell ref="D5:E5"/>
    <mergeCell ref="F5:G5"/>
    <mergeCell ref="H5:I5"/>
    <mergeCell ref="J5:K5"/>
    <mergeCell ref="L5:M5"/>
    <mergeCell ref="B14:D14"/>
    <mergeCell ref="B15:D15"/>
    <mergeCell ref="B16:D16"/>
    <mergeCell ref="E9:BG9"/>
    <mergeCell ref="E10:BG10"/>
    <mergeCell ref="E11:BG11"/>
    <mergeCell ref="E12:BG12"/>
    <mergeCell ref="E14:BG14"/>
    <mergeCell ref="E15:BG15"/>
    <mergeCell ref="E16:BG16"/>
    <mergeCell ref="B8:BG8"/>
    <mergeCell ref="B9:D9"/>
    <mergeCell ref="B10:D10"/>
    <mergeCell ref="B11:D11"/>
    <mergeCell ref="B12:D12"/>
    <mergeCell ref="B13:D13"/>
  </mergeCells>
  <hyperlinks>
    <hyperlink ref="B5" location="'Data_PartitionTS'!$B$8:$BG$8" display="Summary"/>
    <hyperlink ref="D5" location="'Data_PartitionTS'!$E$12:$E$12" display="Time Variable"/>
    <hyperlink ref="F5" location="'Data_PartitionTS'!$B$20:$BE$20" display="Partition Vars"/>
    <hyperlink ref="H5" location="'Data_PartitionTS'!$B$21:$BE$229" display="Training Data"/>
    <hyperlink ref="J5" location="'Data_PartitionTS'!$B$230:$BE$281" display="Validation Data"/>
    <hyperlink ref="L5" location="'Data_PartitionTS'!$B$20:$BE$281" display="All Data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171"/>
  <sheetViews>
    <sheetView showGridLines="0" topLeftCell="A154" zoomScaleNormal="100" workbookViewId="0">
      <selection activeCell="F170" sqref="F170"/>
    </sheetView>
  </sheetViews>
  <sheetFormatPr defaultRowHeight="15" x14ac:dyDescent="0.25"/>
  <cols>
    <col min="2" max="2" width="10.42578125" bestFit="1" customWidth="1"/>
    <col min="14" max="14" width="10.5703125" bestFit="1" customWidth="1"/>
  </cols>
  <sheetData>
    <row r="2" spans="1:54" ht="18.75" x14ac:dyDescent="0.3">
      <c r="B2" s="4" t="s">
        <v>205</v>
      </c>
      <c r="N2" t="s">
        <v>250</v>
      </c>
      <c r="BA2" t="s">
        <v>201</v>
      </c>
      <c r="BB2" t="s">
        <v>202</v>
      </c>
    </row>
    <row r="3" spans="1:54" x14ac:dyDescent="0.25">
      <c r="AZ3">
        <v>1</v>
      </c>
      <c r="BA3">
        <v>1</v>
      </c>
      <c r="BB3">
        <v>1</v>
      </c>
    </row>
    <row r="4" spans="1:54" ht="15.75" x14ac:dyDescent="0.25">
      <c r="B4" s="32" t="s">
        <v>58</v>
      </c>
      <c r="C4" s="33"/>
      <c r="D4" s="33"/>
      <c r="E4" s="33"/>
      <c r="F4" s="33"/>
      <c r="G4" s="33"/>
      <c r="H4" s="33"/>
      <c r="I4" s="33"/>
      <c r="J4" s="33"/>
      <c r="K4" s="34"/>
      <c r="N4" s="32" t="s">
        <v>59</v>
      </c>
      <c r="O4" s="33"/>
      <c r="P4" s="34"/>
      <c r="AZ4">
        <v>2</v>
      </c>
      <c r="BA4">
        <v>0.27557577131018729</v>
      </c>
      <c r="BB4">
        <v>0.27557577131018729</v>
      </c>
    </row>
    <row r="5" spans="1:54" x14ac:dyDescent="0.25">
      <c r="B5" s="38" t="s">
        <v>93</v>
      </c>
      <c r="C5" s="31"/>
      <c r="D5" s="38" t="s">
        <v>203</v>
      </c>
      <c r="E5" s="31"/>
      <c r="F5" s="38" t="s">
        <v>204</v>
      </c>
      <c r="G5" s="31"/>
      <c r="H5" s="38" t="s">
        <v>170</v>
      </c>
      <c r="I5" s="31"/>
      <c r="J5" s="38" t="s">
        <v>174</v>
      </c>
      <c r="K5" s="31"/>
      <c r="N5" s="8" t="s">
        <v>196</v>
      </c>
      <c r="O5" s="8" t="s">
        <v>61</v>
      </c>
      <c r="P5" s="8" t="s">
        <v>62</v>
      </c>
      <c r="AZ5">
        <v>3</v>
      </c>
      <c r="BA5">
        <v>-8.7526178088829468E-2</v>
      </c>
      <c r="BB5">
        <v>-0.17690251568218926</v>
      </c>
    </row>
    <row r="6" spans="1:54" x14ac:dyDescent="0.25">
      <c r="N6" s="5">
        <v>48</v>
      </c>
      <c r="O6" s="5">
        <v>15</v>
      </c>
      <c r="P6" s="5">
        <v>63</v>
      </c>
      <c r="AZ6">
        <v>4</v>
      </c>
      <c r="BA6">
        <v>-8.9421464838337239E-2</v>
      </c>
      <c r="BB6">
        <v>-1.3723459392740179E-2</v>
      </c>
    </row>
    <row r="7" spans="1:54" x14ac:dyDescent="0.25">
      <c r="AZ7">
        <v>5</v>
      </c>
      <c r="BA7">
        <v>6.8020232861296964E-2</v>
      </c>
      <c r="BB7">
        <v>9.5525561132865727E-2</v>
      </c>
    </row>
    <row r="8" spans="1:54" ht="18.75" x14ac:dyDescent="0.3">
      <c r="A8" s="12" t="s">
        <v>93</v>
      </c>
      <c r="AZ8">
        <v>6</v>
      </c>
      <c r="BA8">
        <v>6.7715879000634388E-2</v>
      </c>
      <c r="BB8">
        <v>1.7661789813355623E-3</v>
      </c>
    </row>
    <row r="9" spans="1:54" x14ac:dyDescent="0.25">
      <c r="AZ9">
        <v>7</v>
      </c>
      <c r="BA9">
        <v>9.2644747565331937E-3</v>
      </c>
      <c r="BB9">
        <v>2.1041265979839375E-3</v>
      </c>
    </row>
    <row r="10" spans="1:54" ht="15.75" x14ac:dyDescent="0.25">
      <c r="B10" s="32" t="s">
        <v>63</v>
      </c>
      <c r="C10" s="33"/>
      <c r="D10" s="33"/>
      <c r="E10" s="33"/>
      <c r="F10" s="33"/>
      <c r="G10" s="34"/>
      <c r="AZ10">
        <v>8</v>
      </c>
      <c r="BA10">
        <v>-9.7271702414324628E-3</v>
      </c>
      <c r="BB10">
        <v>1.0020361607115533E-2</v>
      </c>
    </row>
    <row r="11" spans="1:54" x14ac:dyDescent="0.25">
      <c r="B11" s="26" t="s">
        <v>64</v>
      </c>
      <c r="C11" s="27"/>
      <c r="D11" s="28"/>
      <c r="E11" s="29" t="s">
        <v>65</v>
      </c>
      <c r="F11" s="30"/>
      <c r="G11" s="31"/>
      <c r="AZ11">
        <v>9</v>
      </c>
      <c r="BA11">
        <v>8.2098860314284948E-3</v>
      </c>
      <c r="BB11">
        <v>7.5726153940770527E-3</v>
      </c>
    </row>
    <row r="12" spans="1:54" x14ac:dyDescent="0.25">
      <c r="B12" s="26" t="s">
        <v>66</v>
      </c>
      <c r="C12" s="27"/>
      <c r="D12" s="28"/>
      <c r="E12" s="29" t="s">
        <v>84</v>
      </c>
      <c r="F12" s="30"/>
      <c r="G12" s="31"/>
      <c r="AZ12">
        <v>10</v>
      </c>
      <c r="BA12">
        <v>-0.10187389258650099</v>
      </c>
      <c r="BB12">
        <v>-0.12821395697152263</v>
      </c>
    </row>
    <row r="13" spans="1:54" x14ac:dyDescent="0.25">
      <c r="B13" s="26" t="s">
        <v>67</v>
      </c>
      <c r="C13" s="27"/>
      <c r="D13" s="28"/>
      <c r="E13" s="29" t="s">
        <v>162</v>
      </c>
      <c r="F13" s="30"/>
      <c r="G13" s="31"/>
      <c r="AZ13">
        <v>11</v>
      </c>
      <c r="BA13">
        <v>-9.3189106941305763E-2</v>
      </c>
      <c r="BB13">
        <v>-2.5651344075379515E-2</v>
      </c>
    </row>
    <row r="14" spans="1:54" x14ac:dyDescent="0.25">
      <c r="B14" s="26" t="s">
        <v>164</v>
      </c>
      <c r="C14" s="27"/>
      <c r="D14" s="28"/>
      <c r="E14" s="29" t="s">
        <v>1</v>
      </c>
      <c r="F14" s="30"/>
      <c r="G14" s="31"/>
      <c r="AZ14">
        <v>12</v>
      </c>
      <c r="BA14">
        <v>-3.1798802789374574E-2</v>
      </c>
      <c r="BB14">
        <v>-1.686289558806919E-2</v>
      </c>
    </row>
    <row r="15" spans="1:54" x14ac:dyDescent="0.25">
      <c r="B15" s="26" t="s">
        <v>166</v>
      </c>
      <c r="C15" s="27"/>
      <c r="D15" s="28"/>
      <c r="E15" s="35">
        <v>209</v>
      </c>
      <c r="F15" s="36"/>
      <c r="G15" s="37"/>
      <c r="AZ15">
        <v>13</v>
      </c>
      <c r="BA15">
        <v>-0.18951075401365455</v>
      </c>
      <c r="BB15">
        <v>-0.24020470903293709</v>
      </c>
    </row>
    <row r="16" spans="1:54" x14ac:dyDescent="0.25">
      <c r="B16" s="26" t="s">
        <v>168</v>
      </c>
      <c r="C16" s="27"/>
      <c r="D16" s="28"/>
      <c r="E16" s="35">
        <v>52</v>
      </c>
      <c r="F16" s="36"/>
      <c r="G16" s="37"/>
      <c r="AZ16">
        <v>14</v>
      </c>
      <c r="BA16">
        <v>-0.13062390632491067</v>
      </c>
      <c r="BB16">
        <v>-1.4804140657775299E-3</v>
      </c>
    </row>
    <row r="17" spans="2:54" x14ac:dyDescent="0.25">
      <c r="AZ17">
        <v>15</v>
      </c>
      <c r="BA17">
        <v>-5.6531241873815551E-2</v>
      </c>
      <c r="BB17">
        <v>-4.8627686950949385E-2</v>
      </c>
    </row>
    <row r="18" spans="2:54" x14ac:dyDescent="0.25">
      <c r="AZ18">
        <v>16</v>
      </c>
      <c r="BA18">
        <v>3.5700809685151456E-2</v>
      </c>
      <c r="BB18">
        <v>1.8930962216206458E-2</v>
      </c>
    </row>
    <row r="19" spans="2:54" ht="15.75" x14ac:dyDescent="0.25">
      <c r="B19" s="32" t="s">
        <v>109</v>
      </c>
      <c r="C19" s="33"/>
      <c r="D19" s="33"/>
      <c r="E19" s="33"/>
      <c r="F19" s="33"/>
      <c r="G19" s="34"/>
      <c r="AZ19">
        <v>17</v>
      </c>
      <c r="BA19">
        <v>1.1371924008102087E-2</v>
      </c>
      <c r="BB19">
        <v>4.3104014145991286E-3</v>
      </c>
    </row>
    <row r="20" spans="2:54" x14ac:dyDescent="0.25">
      <c r="B20" s="26" t="s">
        <v>206</v>
      </c>
      <c r="C20" s="27"/>
      <c r="D20" s="28"/>
      <c r="E20" s="35">
        <v>1</v>
      </c>
      <c r="F20" s="36"/>
      <c r="G20" s="37"/>
      <c r="AZ20">
        <v>18</v>
      </c>
      <c r="BA20">
        <v>0.15699342836566801</v>
      </c>
      <c r="BB20">
        <v>0.22917627246946623</v>
      </c>
    </row>
    <row r="21" spans="2:54" x14ac:dyDescent="0.25">
      <c r="B21" s="26" t="s">
        <v>207</v>
      </c>
      <c r="C21" s="27"/>
      <c r="D21" s="28"/>
      <c r="E21" s="35">
        <v>0</v>
      </c>
      <c r="F21" s="36"/>
      <c r="G21" s="37"/>
      <c r="AZ21">
        <v>19</v>
      </c>
      <c r="BA21">
        <v>0.20040501162832178</v>
      </c>
      <c r="BB21">
        <v>0.13289646844968278</v>
      </c>
    </row>
    <row r="22" spans="2:54" x14ac:dyDescent="0.25">
      <c r="B22" s="26" t="s">
        <v>208</v>
      </c>
      <c r="C22" s="27"/>
      <c r="D22" s="28"/>
      <c r="E22" s="35">
        <v>0</v>
      </c>
      <c r="F22" s="36"/>
      <c r="G22" s="37"/>
      <c r="AZ22">
        <v>20</v>
      </c>
      <c r="BA22">
        <v>3.7358221223499827E-2</v>
      </c>
      <c r="BB22">
        <v>-4.4164974527181822E-2</v>
      </c>
    </row>
    <row r="23" spans="2:54" x14ac:dyDescent="0.25">
      <c r="B23" s="26" t="s">
        <v>209</v>
      </c>
      <c r="C23" s="27"/>
      <c r="D23" s="28"/>
      <c r="E23" s="29" t="s">
        <v>171</v>
      </c>
      <c r="F23" s="30"/>
      <c r="G23" s="31"/>
      <c r="AZ23">
        <v>21</v>
      </c>
      <c r="BA23">
        <v>-9.1820319044011015E-2</v>
      </c>
      <c r="BB23">
        <v>-1.0055444619180813E-2</v>
      </c>
    </row>
    <row r="24" spans="2:54" x14ac:dyDescent="0.25">
      <c r="B24" s="26" t="s">
        <v>155</v>
      </c>
      <c r="C24" s="27"/>
      <c r="D24" s="28"/>
      <c r="E24" s="35">
        <v>52</v>
      </c>
      <c r="F24" s="36"/>
      <c r="G24" s="37"/>
      <c r="AZ24">
        <v>22</v>
      </c>
      <c r="BA24">
        <v>-5.9217169862322103E-2</v>
      </c>
      <c r="BB24">
        <v>-8.4705280516943787E-2</v>
      </c>
    </row>
    <row r="25" spans="2:54" x14ac:dyDescent="0.25">
      <c r="B25" s="26" t="s">
        <v>210</v>
      </c>
      <c r="C25" s="27"/>
      <c r="D25" s="28"/>
      <c r="E25" s="35">
        <v>0</v>
      </c>
      <c r="F25" s="36"/>
      <c r="G25" s="37"/>
      <c r="AZ25">
        <v>23</v>
      </c>
      <c r="BA25">
        <v>0.10926146223176021</v>
      </c>
      <c r="BB25">
        <v>4.0065123790415706E-2</v>
      </c>
    </row>
    <row r="26" spans="2:54" x14ac:dyDescent="0.25">
      <c r="B26" s="26" t="s">
        <v>211</v>
      </c>
      <c r="C26" s="27"/>
      <c r="D26" s="28"/>
      <c r="E26" s="35">
        <v>0</v>
      </c>
      <c r="F26" s="36"/>
      <c r="G26" s="37"/>
      <c r="AZ26">
        <v>24</v>
      </c>
      <c r="BA26">
        <v>0.10046689144978115</v>
      </c>
      <c r="BB26">
        <v>-1.8472216464052265E-2</v>
      </c>
    </row>
    <row r="27" spans="2:54" x14ac:dyDescent="0.25">
      <c r="B27" s="26" t="s">
        <v>212</v>
      </c>
      <c r="C27" s="27"/>
      <c r="D27" s="28"/>
      <c r="E27" s="35">
        <v>1</v>
      </c>
      <c r="F27" s="36"/>
      <c r="G27" s="37"/>
      <c r="AZ27">
        <v>25</v>
      </c>
      <c r="BA27">
        <v>-5.2850373179369962E-2</v>
      </c>
      <c r="BB27">
        <v>-0.12933147263658373</v>
      </c>
    </row>
    <row r="28" spans="2:54" x14ac:dyDescent="0.25">
      <c r="B28" s="26" t="s">
        <v>213</v>
      </c>
      <c r="C28" s="27"/>
      <c r="D28" s="28"/>
      <c r="E28" s="29" t="s">
        <v>171</v>
      </c>
      <c r="F28" s="30"/>
      <c r="G28" s="31"/>
      <c r="AZ28">
        <v>26</v>
      </c>
      <c r="BA28">
        <v>4.1460511302158783E-2</v>
      </c>
      <c r="BB28">
        <v>0.1179950691411206</v>
      </c>
    </row>
    <row r="29" spans="2:54" x14ac:dyDescent="0.25">
      <c r="B29" s="26" t="s">
        <v>214</v>
      </c>
      <c r="C29" s="27"/>
      <c r="D29" s="28"/>
      <c r="E29" s="29" t="s">
        <v>171</v>
      </c>
      <c r="F29" s="30"/>
      <c r="G29" s="31"/>
      <c r="AZ29">
        <v>27</v>
      </c>
      <c r="BA29">
        <v>6.0565169613085182E-2</v>
      </c>
      <c r="BB29">
        <v>-7.10714350566118E-4</v>
      </c>
    </row>
    <row r="30" spans="2:54" x14ac:dyDescent="0.25">
      <c r="B30" s="26" t="s">
        <v>156</v>
      </c>
      <c r="C30" s="27"/>
      <c r="D30" s="28"/>
      <c r="E30" s="35">
        <v>52</v>
      </c>
      <c r="F30" s="36"/>
      <c r="G30" s="37"/>
      <c r="AZ30">
        <v>28</v>
      </c>
      <c r="BA30">
        <v>-8.5209651210293086E-2</v>
      </c>
      <c r="BB30">
        <v>-5.952560045681566E-2</v>
      </c>
    </row>
    <row r="31" spans="2:54" x14ac:dyDescent="0.25">
      <c r="B31" s="26" t="s">
        <v>215</v>
      </c>
      <c r="C31" s="27"/>
      <c r="D31" s="28"/>
      <c r="E31" s="35">
        <v>0.95</v>
      </c>
      <c r="F31" s="36"/>
      <c r="G31" s="37"/>
      <c r="AZ31">
        <v>29</v>
      </c>
      <c r="BA31">
        <v>-0.11247018547053932</v>
      </c>
      <c r="BB31">
        <v>-1.7322166739488321E-2</v>
      </c>
    </row>
    <row r="32" spans="2:54" x14ac:dyDescent="0.25">
      <c r="B32" s="26" t="s">
        <v>216</v>
      </c>
      <c r="C32" s="27"/>
      <c r="D32" s="28"/>
      <c r="E32" s="35" t="s">
        <v>171</v>
      </c>
      <c r="F32" s="36"/>
      <c r="G32" s="37"/>
      <c r="AZ32">
        <v>30</v>
      </c>
      <c r="BA32">
        <v>-7.4849440500882936E-2</v>
      </c>
      <c r="BB32">
        <v>2.2708477231986952E-2</v>
      </c>
    </row>
    <row r="33" spans="1:54" x14ac:dyDescent="0.25">
      <c r="AZ33">
        <v>31</v>
      </c>
      <c r="BA33">
        <v>-0.12484394916562044</v>
      </c>
      <c r="BB33">
        <v>-0.11896061916451989</v>
      </c>
    </row>
    <row r="34" spans="1:54" ht="18.75" x14ac:dyDescent="0.3">
      <c r="A34" s="12" t="s">
        <v>217</v>
      </c>
      <c r="AZ34">
        <v>32</v>
      </c>
      <c r="BA34">
        <v>-3.940379129602551E-2</v>
      </c>
      <c r="BB34">
        <v>6.1518248698675171E-2</v>
      </c>
    </row>
    <row r="35" spans="1:54" x14ac:dyDescent="0.25">
      <c r="AZ35">
        <v>33</v>
      </c>
      <c r="BA35">
        <v>-1.2697714360822102E-2</v>
      </c>
      <c r="BB35">
        <v>-1.0628002747164201E-2</v>
      </c>
    </row>
    <row r="36" spans="1:54" x14ac:dyDescent="0.25">
      <c r="B36" s="8" t="s">
        <v>218</v>
      </c>
      <c r="C36" s="8" t="s">
        <v>219</v>
      </c>
      <c r="D36" s="8" t="s">
        <v>220</v>
      </c>
      <c r="E36" s="8" t="s">
        <v>221</v>
      </c>
      <c r="AZ36">
        <v>34</v>
      </c>
      <c r="BA36">
        <v>-3.4950952956158202E-2</v>
      </c>
      <c r="BB36">
        <v>-0.14056448048445266</v>
      </c>
    </row>
    <row r="37" spans="1:54" x14ac:dyDescent="0.25">
      <c r="B37" s="7" t="s">
        <v>222</v>
      </c>
      <c r="C37" s="5">
        <v>-15.80648065472745</v>
      </c>
      <c r="D37" s="5">
        <v>3.7229834046002255</v>
      </c>
      <c r="E37" s="5">
        <v>2.1796163876481872E-5</v>
      </c>
      <c r="AZ37">
        <v>35</v>
      </c>
      <c r="BA37">
        <v>-7.3514903898831918E-2</v>
      </c>
      <c r="BB37">
        <v>-2.4906031639284596E-2</v>
      </c>
    </row>
    <row r="38" spans="1:54" x14ac:dyDescent="0.25">
      <c r="B38" s="7" t="s">
        <v>223</v>
      </c>
      <c r="C38" s="5">
        <v>0.25753648930196782</v>
      </c>
      <c r="D38" s="5">
        <v>0.11518763686803378</v>
      </c>
      <c r="E38" s="5">
        <v>2.5364891566769583E-2</v>
      </c>
      <c r="AZ38">
        <v>36</v>
      </c>
      <c r="BA38">
        <v>-8.0306422261600188E-2</v>
      </c>
      <c r="BB38">
        <v>-5.6972933426480445E-2</v>
      </c>
    </row>
    <row r="39" spans="1:54" x14ac:dyDescent="0.25">
      <c r="AZ39">
        <v>37</v>
      </c>
      <c r="BA39">
        <v>-1.7446879796091875E-2</v>
      </c>
      <c r="BB39">
        <v>-8.3250624931350339E-2</v>
      </c>
    </row>
    <row r="40" spans="1:54" x14ac:dyDescent="0.25">
      <c r="AZ40">
        <v>38</v>
      </c>
      <c r="BA40">
        <v>-6.0594741307521273E-2</v>
      </c>
      <c r="BB40">
        <v>-6.4852943217783204E-2</v>
      </c>
    </row>
    <row r="41" spans="1:54" x14ac:dyDescent="0.25">
      <c r="B41" s="7" t="s">
        <v>224</v>
      </c>
      <c r="C41" s="6">
        <v>-21.289235668789807</v>
      </c>
      <c r="AZ41">
        <v>39</v>
      </c>
      <c r="BA41">
        <v>-8.6933682204641288E-2</v>
      </c>
      <c r="BB41">
        <v>1.0195070930482152E-2</v>
      </c>
    </row>
    <row r="42" spans="1:54" x14ac:dyDescent="0.25">
      <c r="B42" s="7" t="s">
        <v>225</v>
      </c>
      <c r="C42" s="6">
        <v>1779.8081438508907</v>
      </c>
      <c r="AZ42">
        <v>40</v>
      </c>
      <c r="BA42">
        <v>-3.5873062426855638E-2</v>
      </c>
      <c r="BB42">
        <v>-6.5444245484414243E-2</v>
      </c>
    </row>
    <row r="43" spans="1:54" x14ac:dyDescent="0.25">
      <c r="B43" s="7" t="s">
        <v>226</v>
      </c>
      <c r="C43" s="6">
        <v>60.851101549594695</v>
      </c>
      <c r="AZ43">
        <v>41</v>
      </c>
      <c r="BA43">
        <v>7.0591431716102951E-2</v>
      </c>
      <c r="BB43">
        <v>-8.7529993485528351E-3</v>
      </c>
    </row>
    <row r="44" spans="1:54" x14ac:dyDescent="0.25">
      <c r="B44" s="7" t="s">
        <v>227</v>
      </c>
      <c r="C44" s="6">
        <v>24</v>
      </c>
      <c r="AZ44">
        <v>42</v>
      </c>
      <c r="BA44">
        <v>-3.0080158529626137E-2</v>
      </c>
      <c r="BB44">
        <v>-6.3212072042166792E-2</v>
      </c>
    </row>
    <row r="45" spans="1:54" x14ac:dyDescent="0.25">
      <c r="AZ45">
        <v>43</v>
      </c>
      <c r="BA45">
        <v>2.7295742400952363E-2</v>
      </c>
      <c r="BB45">
        <v>3.3868141382386051E-2</v>
      </c>
    </row>
    <row r="46" spans="1:54" ht="18.75" x14ac:dyDescent="0.3">
      <c r="A46" s="12" t="s">
        <v>228</v>
      </c>
      <c r="AZ46">
        <v>44</v>
      </c>
      <c r="BA46">
        <v>1.6033464474355743E-2</v>
      </c>
      <c r="BB46">
        <v>-4.6798846821993076E-2</v>
      </c>
    </row>
    <row r="47" spans="1:54" x14ac:dyDescent="0.25">
      <c r="AZ47">
        <v>45</v>
      </c>
      <c r="BA47">
        <v>3.6184142494168854E-2</v>
      </c>
      <c r="BB47">
        <v>2.1307073652303925E-2</v>
      </c>
    </row>
    <row r="48" spans="1:54" x14ac:dyDescent="0.25">
      <c r="B48" s="7" t="s">
        <v>229</v>
      </c>
      <c r="C48" s="6">
        <v>12</v>
      </c>
      <c r="D48" s="6">
        <v>24</v>
      </c>
      <c r="E48" s="6">
        <v>36</v>
      </c>
      <c r="F48" s="6">
        <v>48</v>
      </c>
      <c r="AZ48">
        <v>46</v>
      </c>
      <c r="BA48">
        <v>1.0857343413161967E-2</v>
      </c>
      <c r="BB48">
        <v>1.6467390356599509E-2</v>
      </c>
    </row>
    <row r="49" spans="1:54" x14ac:dyDescent="0.25">
      <c r="B49" s="7" t="s">
        <v>230</v>
      </c>
      <c r="C49" s="6">
        <v>0.99999826000745418</v>
      </c>
      <c r="D49" s="6">
        <v>0.99999999470039935</v>
      </c>
      <c r="E49" s="6">
        <v>0.99999999996016808</v>
      </c>
      <c r="F49" s="6">
        <v>0.9999999999994641</v>
      </c>
      <c r="AZ49">
        <v>47</v>
      </c>
      <c r="BA49">
        <v>-1.2077481207614225E-2</v>
      </c>
      <c r="BB49">
        <v>-1.9938832601933076E-2</v>
      </c>
    </row>
    <row r="50" spans="1:54" x14ac:dyDescent="0.25">
      <c r="B50" s="7" t="s">
        <v>231</v>
      </c>
      <c r="C50" s="6">
        <v>15.020292669804409</v>
      </c>
      <c r="D50" s="6">
        <v>25.648769859317575</v>
      </c>
      <c r="E50" s="6">
        <v>34.865414433565427</v>
      </c>
      <c r="F50" s="6">
        <v>43.0879865370676</v>
      </c>
      <c r="AZ50">
        <v>48</v>
      </c>
      <c r="BA50">
        <v>2.1925250663663918E-3</v>
      </c>
      <c r="BB50">
        <v>8.4631969347724236E-3</v>
      </c>
    </row>
    <row r="51" spans="1:54" x14ac:dyDescent="0.25">
      <c r="B51" s="7" t="s">
        <v>232</v>
      </c>
      <c r="C51" s="6">
        <v>11</v>
      </c>
      <c r="D51" s="6">
        <v>23</v>
      </c>
      <c r="E51" s="6">
        <v>35</v>
      </c>
      <c r="F51" s="6">
        <v>47</v>
      </c>
      <c r="AZ51">
        <v>49</v>
      </c>
      <c r="BA51">
        <v>2.843878557723923E-2</v>
      </c>
      <c r="BB51">
        <v>-3.4546860634335125E-2</v>
      </c>
    </row>
    <row r="52" spans="1:54" x14ac:dyDescent="0.25">
      <c r="AZ52">
        <v>50</v>
      </c>
      <c r="BA52">
        <v>-9.7922311307802462E-3</v>
      </c>
      <c r="BB52">
        <v>-5.112527320524083E-2</v>
      </c>
    </row>
    <row r="53" spans="1:54" ht="18.75" x14ac:dyDescent="0.3">
      <c r="A53" s="12" t="s">
        <v>233</v>
      </c>
      <c r="AZ53">
        <v>51</v>
      </c>
      <c r="BA53">
        <v>-1.5555464938294336E-3</v>
      </c>
      <c r="BB53">
        <v>9.4808905698421878E-3</v>
      </c>
    </row>
    <row r="54" spans="1:54" x14ac:dyDescent="0.25">
      <c r="AZ54">
        <v>52</v>
      </c>
      <c r="BA54">
        <v>1.2728065391641837E-2</v>
      </c>
      <c r="BB54">
        <v>-2.8573298711454094E-2</v>
      </c>
    </row>
    <row r="55" spans="1:54" x14ac:dyDescent="0.25">
      <c r="C55" s="8" t="s">
        <v>223</v>
      </c>
    </row>
    <row r="56" spans="1:54" x14ac:dyDescent="0.25">
      <c r="B56" s="7" t="s">
        <v>223</v>
      </c>
      <c r="C56" s="5">
        <v>1.3268191687242014E-2</v>
      </c>
    </row>
    <row r="58" spans="1:54" ht="18.75" x14ac:dyDescent="0.3">
      <c r="A58" s="12" t="s">
        <v>170</v>
      </c>
    </row>
    <row r="60" spans="1:54" x14ac:dyDescent="0.25">
      <c r="F60" s="50" t="s">
        <v>234</v>
      </c>
      <c r="G60" s="51"/>
    </row>
    <row r="61" spans="1:54" x14ac:dyDescent="0.25">
      <c r="B61" s="8" t="s">
        <v>0</v>
      </c>
      <c r="C61" s="8" t="s">
        <v>173</v>
      </c>
      <c r="D61" s="8" t="s">
        <v>170</v>
      </c>
      <c r="E61" s="8" t="s">
        <v>175</v>
      </c>
      <c r="F61" s="8" t="s">
        <v>91</v>
      </c>
      <c r="G61" s="8" t="s">
        <v>92</v>
      </c>
    </row>
    <row r="62" spans="1:54" x14ac:dyDescent="0.25">
      <c r="B62" s="9">
        <v>42372</v>
      </c>
      <c r="C62" s="5">
        <v>238.5</v>
      </c>
      <c r="D62" s="5">
        <v>124.27419321957805</v>
      </c>
      <c r="E62" s="5">
        <v>114.22580678042195</v>
      </c>
      <c r="F62" s="5">
        <v>-12.995535040230521</v>
      </c>
      <c r="G62" s="5">
        <v>261.54392147938665</v>
      </c>
    </row>
    <row r="63" spans="1:54" x14ac:dyDescent="0.25">
      <c r="B63" s="9">
        <v>42379</v>
      </c>
      <c r="C63" s="5">
        <v>198.98</v>
      </c>
      <c r="D63" s="5">
        <v>127.98692499176389</v>
      </c>
      <c r="E63" s="5">
        <v>70.993075008236104</v>
      </c>
      <c r="F63" s="5">
        <v>-13.761936197148884</v>
      </c>
      <c r="G63" s="5">
        <v>269.73578618067666</v>
      </c>
    </row>
    <row r="64" spans="1:54" x14ac:dyDescent="0.25">
      <c r="B64" s="9">
        <v>42386</v>
      </c>
      <c r="C64" s="5">
        <v>134.66999999999999</v>
      </c>
      <c r="D64" s="5">
        <v>113.88351311622006</v>
      </c>
      <c r="E64" s="5">
        <v>20.786486883779929</v>
      </c>
      <c r="F64" s="5">
        <v>-28.157432121961392</v>
      </c>
      <c r="G64" s="5">
        <v>255.92445835440151</v>
      </c>
    </row>
    <row r="65" spans="2:7" x14ac:dyDescent="0.25">
      <c r="B65" s="9">
        <v>42393</v>
      </c>
      <c r="C65" s="5">
        <v>255.2</v>
      </c>
      <c r="D65" s="5">
        <v>102.48142040953009</v>
      </c>
      <c r="E65" s="5">
        <v>152.71857959046991</v>
      </c>
      <c r="F65" s="5">
        <v>-39.578876079512312</v>
      </c>
      <c r="G65" s="5">
        <v>244.54171689857247</v>
      </c>
    </row>
    <row r="66" spans="2:7" x14ac:dyDescent="0.25">
      <c r="B66" s="9">
        <v>42400</v>
      </c>
      <c r="C66" s="5">
        <v>168.59</v>
      </c>
      <c r="D66" s="5">
        <v>123.06849570168008</v>
      </c>
      <c r="E66" s="5">
        <v>45.521504298319925</v>
      </c>
      <c r="F66" s="5">
        <v>-18.993084166700569</v>
      </c>
      <c r="G66" s="5">
        <v>265.13007557006074</v>
      </c>
    </row>
    <row r="67" spans="2:7" x14ac:dyDescent="0.25">
      <c r="B67" s="9">
        <v>42407</v>
      </c>
      <c r="C67" s="5">
        <v>105.18</v>
      </c>
      <c r="D67" s="5">
        <v>105.12335836036266</v>
      </c>
      <c r="E67" s="5">
        <v>5.6641639637348362E-2</v>
      </c>
      <c r="F67" s="5">
        <v>-36.938306627798198</v>
      </c>
      <c r="G67" s="5">
        <v>247.18502334852352</v>
      </c>
    </row>
    <row r="68" spans="2:7" x14ac:dyDescent="0.25">
      <c r="B68" s="9">
        <v>42414</v>
      </c>
      <c r="C68" s="5">
        <v>130.66999999999999</v>
      </c>
      <c r="D68" s="5">
        <v>111.7865831181573</v>
      </c>
      <c r="E68" s="5">
        <v>18.883416881842692</v>
      </c>
      <c r="F68" s="5">
        <v>-30.275087515574853</v>
      </c>
      <c r="G68" s="5">
        <v>253.84825375188944</v>
      </c>
    </row>
    <row r="69" spans="2:7" x14ac:dyDescent="0.25">
      <c r="B69" s="9">
        <v>42421</v>
      </c>
      <c r="C69" s="5">
        <v>214.7</v>
      </c>
      <c r="D69" s="5">
        <v>116.96226288117255</v>
      </c>
      <c r="E69" s="5">
        <v>97.73773711882744</v>
      </c>
      <c r="F69" s="5">
        <v>-25.099408127002349</v>
      </c>
      <c r="G69" s="5">
        <v>259.02393388934746</v>
      </c>
    </row>
    <row r="70" spans="2:7" x14ac:dyDescent="0.25">
      <c r="B70" s="9">
        <v>42428</v>
      </c>
      <c r="C70" s="5">
        <v>187.69</v>
      </c>
      <c r="D70" s="5">
        <v>181.97115026250654</v>
      </c>
      <c r="E70" s="5">
        <v>5.718849737493457</v>
      </c>
      <c r="F70" s="5">
        <v>39.909479229496696</v>
      </c>
      <c r="G70" s="5">
        <v>324.03282129551638</v>
      </c>
    </row>
    <row r="71" spans="2:7" x14ac:dyDescent="0.25">
      <c r="B71" s="9">
        <v>42435</v>
      </c>
      <c r="C71" s="5">
        <v>124.49</v>
      </c>
      <c r="D71" s="5">
        <v>112.18086372260137</v>
      </c>
      <c r="E71" s="5">
        <v>12.309136277398622</v>
      </c>
      <c r="F71" s="5">
        <v>-29.880807312055651</v>
      </c>
      <c r="G71" s="5">
        <v>254.2425347572584</v>
      </c>
    </row>
    <row r="72" spans="2:7" x14ac:dyDescent="0.25">
      <c r="B72" s="9">
        <v>42442</v>
      </c>
      <c r="C72" s="5">
        <v>148.15</v>
      </c>
      <c r="D72" s="5">
        <v>103.92078992812009</v>
      </c>
      <c r="E72" s="5">
        <v>44.229210071879919</v>
      </c>
      <c r="F72" s="5">
        <v>-38.140881106646191</v>
      </c>
      <c r="G72" s="5">
        <v>245.98246096288636</v>
      </c>
    </row>
    <row r="73" spans="2:7" x14ac:dyDescent="0.25">
      <c r="B73" s="9">
        <v>42449</v>
      </c>
      <c r="C73" s="5">
        <v>201.19</v>
      </c>
      <c r="D73" s="5">
        <v>101.87077092334852</v>
      </c>
      <c r="E73" s="5">
        <v>99.319229076651482</v>
      </c>
      <c r="F73" s="5">
        <v>-40.190900111425009</v>
      </c>
      <c r="G73" s="5">
        <v>243.93244195812204</v>
      </c>
    </row>
    <row r="74" spans="2:7" x14ac:dyDescent="0.25">
      <c r="B74" s="9">
        <v>42456</v>
      </c>
      <c r="C74" s="5">
        <v>136.02000000000001</v>
      </c>
      <c r="D74" s="5">
        <v>95.710766028926329</v>
      </c>
      <c r="E74" s="5">
        <v>40.309233971073681</v>
      </c>
      <c r="F74" s="5">
        <v>-46.350905005847679</v>
      </c>
      <c r="G74" s="5">
        <v>237.77243706370035</v>
      </c>
    </row>
    <row r="75" spans="2:7" x14ac:dyDescent="0.25">
      <c r="B75" s="9">
        <v>42463</v>
      </c>
      <c r="C75" s="5">
        <v>84.2</v>
      </c>
      <c r="D75" s="5">
        <v>141.74076476843405</v>
      </c>
      <c r="E75" s="5">
        <v>-57.540764768434045</v>
      </c>
      <c r="F75" s="5">
        <v>-0.32090626633998909</v>
      </c>
      <c r="G75" s="5">
        <v>283.80243580320808</v>
      </c>
    </row>
    <row r="76" spans="2:7" x14ac:dyDescent="0.25">
      <c r="B76" s="9">
        <v>42470</v>
      </c>
      <c r="C76" s="5">
        <v>101.41</v>
      </c>
      <c r="D76" s="5">
        <v>77.550764443811289</v>
      </c>
      <c r="E76" s="5">
        <v>23.859235556188708</v>
      </c>
      <c r="F76" s="5">
        <v>-64.510906590962747</v>
      </c>
      <c r="G76" s="5">
        <v>219.61243547858533</v>
      </c>
    </row>
    <row r="77" spans="2:7" x14ac:dyDescent="0.25">
      <c r="B77" s="9">
        <v>42477</v>
      </c>
      <c r="C77" s="5">
        <v>115.88</v>
      </c>
      <c r="D77" s="5">
        <v>127.70076436020909</v>
      </c>
      <c r="E77" s="5">
        <v>-11.820764360209097</v>
      </c>
      <c r="F77" s="5">
        <v>-14.360906674564944</v>
      </c>
      <c r="G77" s="5">
        <v>269.76243539498313</v>
      </c>
    </row>
    <row r="78" spans="2:7" x14ac:dyDescent="0.25">
      <c r="B78" s="9">
        <v>42484</v>
      </c>
      <c r="C78" s="5">
        <v>81.52</v>
      </c>
      <c r="D78" s="5">
        <v>107.49076433867847</v>
      </c>
      <c r="E78" s="5">
        <v>-25.970764338678478</v>
      </c>
      <c r="F78" s="5">
        <v>-34.570906696095562</v>
      </c>
      <c r="G78" s="5">
        <v>249.55243537345251</v>
      </c>
    </row>
    <row r="79" spans="2:7" x14ac:dyDescent="0.25">
      <c r="B79" s="9">
        <v>42491</v>
      </c>
      <c r="C79" s="5">
        <v>94.42</v>
      </c>
      <c r="D79" s="5">
        <v>77.00076433313356</v>
      </c>
      <c r="E79" s="5">
        <v>17.419235666866442</v>
      </c>
      <c r="F79" s="5">
        <v>-65.060906701640477</v>
      </c>
      <c r="G79" s="5">
        <v>219.0624353679076</v>
      </c>
    </row>
    <row r="80" spans="2:7" x14ac:dyDescent="0.25">
      <c r="B80" s="9">
        <v>42498</v>
      </c>
      <c r="C80" s="5">
        <v>104.28</v>
      </c>
      <c r="D80" s="5">
        <v>76.210764331705491</v>
      </c>
      <c r="E80" s="5">
        <v>28.06923566829451</v>
      </c>
      <c r="F80" s="5">
        <v>-65.850906703068546</v>
      </c>
      <c r="G80" s="5">
        <v>218.27243536647953</v>
      </c>
    </row>
    <row r="81" spans="2:9" x14ac:dyDescent="0.25">
      <c r="B81" s="9">
        <v>42505</v>
      </c>
      <c r="C81" s="5">
        <v>152.94</v>
      </c>
      <c r="D81" s="5">
        <v>56.040764331337755</v>
      </c>
      <c r="E81" s="5">
        <v>96.899235668662243</v>
      </c>
      <c r="F81" s="5">
        <v>-86.020906703436282</v>
      </c>
      <c r="G81" s="5">
        <v>198.10243536611179</v>
      </c>
    </row>
    <row r="82" spans="2:9" x14ac:dyDescent="0.25">
      <c r="B82" s="9">
        <v>42512</v>
      </c>
      <c r="C82" s="5">
        <v>131.75</v>
      </c>
      <c r="D82" s="5">
        <v>53.320764331243041</v>
      </c>
      <c r="E82" s="5">
        <v>78.429235668756959</v>
      </c>
      <c r="F82" s="5">
        <v>-88.740906703530996</v>
      </c>
      <c r="G82" s="5">
        <v>195.38243536601709</v>
      </c>
    </row>
    <row r="83" spans="2:9" ht="18.75" x14ac:dyDescent="0.3">
      <c r="B83" s="9">
        <v>42519</v>
      </c>
      <c r="C83" s="5">
        <v>61.87</v>
      </c>
      <c r="D83" s="5">
        <v>63.520764331218658</v>
      </c>
      <c r="E83" s="5">
        <v>-1.6507643312186602</v>
      </c>
      <c r="F83" s="5">
        <v>-78.540906703555379</v>
      </c>
      <c r="G83" s="5">
        <v>205.58243536599269</v>
      </c>
      <c r="I83" s="12" t="s">
        <v>235</v>
      </c>
    </row>
    <row r="84" spans="2:9" x14ac:dyDescent="0.25">
      <c r="B84" s="9">
        <v>42526</v>
      </c>
      <c r="C84" s="5">
        <v>35.89</v>
      </c>
      <c r="D84" s="5">
        <v>37.760764331212371</v>
      </c>
      <c r="E84" s="5">
        <v>-1.8707643312123707</v>
      </c>
      <c r="F84" s="5">
        <v>-104.30090670356167</v>
      </c>
      <c r="G84" s="5">
        <v>179.82243536598639</v>
      </c>
    </row>
    <row r="85" spans="2:9" x14ac:dyDescent="0.25">
      <c r="B85" s="9">
        <v>42533</v>
      </c>
      <c r="C85" s="5">
        <v>34.65</v>
      </c>
      <c r="D85" s="5">
        <v>45.75076433121076</v>
      </c>
      <c r="E85" s="5">
        <v>-11.100764331210762</v>
      </c>
      <c r="F85" s="5">
        <v>-96.310906703563276</v>
      </c>
      <c r="G85" s="5">
        <v>187.81243536598481</v>
      </c>
    </row>
    <row r="86" spans="2:9" x14ac:dyDescent="0.25">
      <c r="B86" s="9">
        <v>42540</v>
      </c>
      <c r="C86" s="5">
        <v>35.33</v>
      </c>
      <c r="D86" s="5">
        <v>45.960764331210342</v>
      </c>
      <c r="E86" s="5">
        <v>-10.630764331210344</v>
      </c>
      <c r="F86" s="5">
        <v>-96.100906703563695</v>
      </c>
      <c r="G86" s="5">
        <v>188.02243536598439</v>
      </c>
    </row>
    <row r="87" spans="2:9" x14ac:dyDescent="0.25">
      <c r="B87" s="9">
        <v>42547</v>
      </c>
      <c r="C87" s="5">
        <v>344.61</v>
      </c>
      <c r="D87" s="5">
        <v>40.110764331210213</v>
      </c>
      <c r="E87" s="5">
        <v>304.49923566878982</v>
      </c>
      <c r="F87" s="5">
        <v>-101.95090670356382</v>
      </c>
      <c r="G87" s="5">
        <v>182.17243536598426</v>
      </c>
    </row>
    <row r="88" spans="2:9" x14ac:dyDescent="0.25">
      <c r="B88" s="9">
        <v>42554</v>
      </c>
      <c r="C88" s="5">
        <v>320.14</v>
      </c>
      <c r="D88" s="5">
        <v>43.650764331210198</v>
      </c>
      <c r="E88" s="5">
        <v>276.48923566878977</v>
      </c>
      <c r="F88" s="5">
        <v>-98.410906703563839</v>
      </c>
      <c r="G88" s="5">
        <v>185.71243536598422</v>
      </c>
    </row>
    <row r="89" spans="2:9" x14ac:dyDescent="0.25">
      <c r="B89" s="9">
        <v>42561</v>
      </c>
      <c r="C89" s="5">
        <v>29.56</v>
      </c>
      <c r="D89" s="5">
        <v>42.830764331210204</v>
      </c>
      <c r="E89" s="5">
        <v>-13.270764331210206</v>
      </c>
      <c r="F89" s="5">
        <v>-99.230906703563832</v>
      </c>
      <c r="G89" s="5">
        <v>184.89243536598423</v>
      </c>
    </row>
    <row r="90" spans="2:9" x14ac:dyDescent="0.25">
      <c r="B90" s="9">
        <v>42568</v>
      </c>
      <c r="C90" s="5">
        <v>20.41</v>
      </c>
      <c r="D90" s="5">
        <v>46.410764331210196</v>
      </c>
      <c r="E90" s="5">
        <v>-26.000764331210195</v>
      </c>
      <c r="F90" s="5">
        <v>-95.650906703563834</v>
      </c>
      <c r="G90" s="5">
        <v>188.47243536598424</v>
      </c>
    </row>
    <row r="91" spans="2:9" x14ac:dyDescent="0.25">
      <c r="B91" s="9">
        <v>42575</v>
      </c>
      <c r="C91" s="5">
        <v>67.47</v>
      </c>
      <c r="D91" s="5">
        <v>45.290764331210191</v>
      </c>
      <c r="E91" s="5">
        <v>22.179235668789808</v>
      </c>
      <c r="F91" s="5">
        <v>-96.770906703563838</v>
      </c>
      <c r="G91" s="5">
        <v>187.35243536598423</v>
      </c>
    </row>
    <row r="92" spans="2:9" x14ac:dyDescent="0.25">
      <c r="B92" s="9">
        <v>42582</v>
      </c>
      <c r="C92" s="5">
        <v>190.4</v>
      </c>
      <c r="D92" s="5">
        <v>45.020764331210195</v>
      </c>
      <c r="E92" s="5">
        <v>145.37923566878982</v>
      </c>
      <c r="F92" s="5">
        <v>-97.040906703563849</v>
      </c>
      <c r="G92" s="5">
        <v>187.08243536598422</v>
      </c>
    </row>
    <row r="93" spans="2:9" x14ac:dyDescent="0.25">
      <c r="B93" s="9">
        <v>42589</v>
      </c>
      <c r="C93" s="5">
        <v>62.92</v>
      </c>
      <c r="D93" s="5">
        <v>46.400764331210191</v>
      </c>
      <c r="E93" s="5">
        <v>16.519235668789811</v>
      </c>
      <c r="F93" s="5">
        <v>-95.660906703563853</v>
      </c>
      <c r="G93" s="5">
        <v>188.46243536598422</v>
      </c>
    </row>
    <row r="94" spans="2:9" x14ac:dyDescent="0.25">
      <c r="B94" s="9">
        <v>42596</v>
      </c>
      <c r="C94" s="5">
        <v>65.430000000000007</v>
      </c>
      <c r="D94" s="5">
        <v>40.180764331210177</v>
      </c>
      <c r="E94" s="5">
        <v>25.249235668789829</v>
      </c>
      <c r="F94" s="5">
        <v>-101.88090670356385</v>
      </c>
      <c r="G94" s="5">
        <v>182.24243536598422</v>
      </c>
    </row>
    <row r="95" spans="2:9" x14ac:dyDescent="0.25">
      <c r="B95" s="9">
        <v>42603</v>
      </c>
      <c r="C95" s="5">
        <v>62.88</v>
      </c>
      <c r="D95" s="5">
        <v>46.900764331210191</v>
      </c>
      <c r="E95" s="5">
        <v>15.979235668789812</v>
      </c>
      <c r="F95" s="5">
        <v>-95.160906703563853</v>
      </c>
      <c r="G95" s="5">
        <v>188.96243536598422</v>
      </c>
    </row>
    <row r="96" spans="2:9" x14ac:dyDescent="0.25">
      <c r="B96" s="9">
        <v>42610</v>
      </c>
      <c r="C96" s="5">
        <v>76.31</v>
      </c>
      <c r="D96" s="5">
        <v>43.810764331210187</v>
      </c>
      <c r="E96" s="5">
        <v>32.499235668789815</v>
      </c>
      <c r="F96" s="5">
        <v>-98.250906703563857</v>
      </c>
      <c r="G96" s="5">
        <v>185.87243536598422</v>
      </c>
    </row>
    <row r="97" spans="2:7" x14ac:dyDescent="0.25">
      <c r="B97" s="9">
        <v>42617</v>
      </c>
      <c r="C97" s="5">
        <v>92.79</v>
      </c>
      <c r="D97" s="5">
        <v>43.750764331210199</v>
      </c>
      <c r="E97" s="5">
        <v>49.039235668789807</v>
      </c>
      <c r="F97" s="5">
        <v>-98.31090670356383</v>
      </c>
      <c r="G97" s="5">
        <v>185.81243536598424</v>
      </c>
    </row>
    <row r="98" spans="2:7" x14ac:dyDescent="0.25">
      <c r="B98" s="9">
        <v>42624</v>
      </c>
      <c r="C98" s="5">
        <v>83.76</v>
      </c>
      <c r="D98" s="5">
        <v>41.620764331210189</v>
      </c>
      <c r="E98" s="5">
        <v>42.139235668789816</v>
      </c>
      <c r="F98" s="5">
        <v>-100.44090670356385</v>
      </c>
      <c r="G98" s="5">
        <v>183.68243536598422</v>
      </c>
    </row>
    <row r="99" spans="2:7" x14ac:dyDescent="0.25">
      <c r="B99" s="9">
        <v>42631</v>
      </c>
      <c r="C99" s="5">
        <v>44.61</v>
      </c>
      <c r="D99" s="5">
        <v>43.830764331210197</v>
      </c>
      <c r="E99" s="5">
        <v>0.77923566878980211</v>
      </c>
      <c r="F99" s="5">
        <v>-98.230906703563846</v>
      </c>
      <c r="G99" s="5">
        <v>185.89243536598423</v>
      </c>
    </row>
    <row r="100" spans="2:7" x14ac:dyDescent="0.25">
      <c r="B100" s="9">
        <v>42638</v>
      </c>
      <c r="C100" s="5">
        <v>70.17</v>
      </c>
      <c r="D100" s="5">
        <v>70.710764331210186</v>
      </c>
      <c r="E100" s="5">
        <v>-0.54076433121018397</v>
      </c>
      <c r="F100" s="5">
        <v>-71.350906703563851</v>
      </c>
      <c r="G100" s="5">
        <v>212.77243536598422</v>
      </c>
    </row>
    <row r="101" spans="2:7" x14ac:dyDescent="0.25">
      <c r="B101" s="9">
        <v>42645</v>
      </c>
      <c r="C101" s="5">
        <v>71.88</v>
      </c>
      <c r="D101" s="5">
        <v>75.820764331210199</v>
      </c>
      <c r="E101" s="5">
        <v>-3.9407643312102039</v>
      </c>
      <c r="F101" s="5">
        <v>-66.240906703563837</v>
      </c>
      <c r="G101" s="5">
        <v>217.88243536598424</v>
      </c>
    </row>
    <row r="102" spans="2:7" x14ac:dyDescent="0.25">
      <c r="B102" s="9">
        <v>42652</v>
      </c>
      <c r="C102" s="5">
        <v>150.06</v>
      </c>
      <c r="D102" s="5">
        <v>80.170764331210194</v>
      </c>
      <c r="E102" s="5">
        <v>69.889235668789809</v>
      </c>
      <c r="F102" s="5">
        <v>-61.890906703563843</v>
      </c>
      <c r="G102" s="5">
        <v>222.23243536598423</v>
      </c>
    </row>
    <row r="103" spans="2:7" x14ac:dyDescent="0.25">
      <c r="B103" s="9">
        <v>42659</v>
      </c>
      <c r="C103" s="5">
        <v>179.72</v>
      </c>
      <c r="D103" s="5">
        <v>103.99076433121019</v>
      </c>
      <c r="E103" s="5">
        <v>75.729235668789812</v>
      </c>
      <c r="F103" s="5">
        <v>-38.07090670356385</v>
      </c>
      <c r="G103" s="5">
        <v>246.05243536598422</v>
      </c>
    </row>
    <row r="104" spans="2:7" x14ac:dyDescent="0.25">
      <c r="B104" s="9">
        <v>42666</v>
      </c>
      <c r="C104" s="5">
        <v>251.53</v>
      </c>
      <c r="D104" s="5">
        <v>122.09076433121018</v>
      </c>
      <c r="E104" s="5">
        <v>129.43923566878982</v>
      </c>
      <c r="F104" s="5">
        <v>-19.970906703563855</v>
      </c>
      <c r="G104" s="5">
        <v>264.15243536598422</v>
      </c>
    </row>
    <row r="105" spans="2:7" x14ac:dyDescent="0.25">
      <c r="B105" s="9">
        <v>42673</v>
      </c>
      <c r="C105" s="5">
        <v>379.92</v>
      </c>
      <c r="D105" s="5">
        <v>62.750764331210185</v>
      </c>
      <c r="E105" s="5">
        <v>317.16923566878984</v>
      </c>
      <c r="F105" s="5">
        <v>-79.310906703563859</v>
      </c>
      <c r="G105" s="5">
        <v>204.81243536598421</v>
      </c>
    </row>
    <row r="106" spans="2:7" x14ac:dyDescent="0.25">
      <c r="B106" s="9">
        <v>42680</v>
      </c>
      <c r="C106" s="5">
        <v>232.6</v>
      </c>
      <c r="D106" s="5">
        <v>162.43076433121018</v>
      </c>
      <c r="E106" s="5">
        <v>70.16923566878981</v>
      </c>
      <c r="F106" s="5">
        <v>20.369093296436148</v>
      </c>
      <c r="G106" s="5">
        <v>304.49243536598419</v>
      </c>
    </row>
    <row r="107" spans="2:7" x14ac:dyDescent="0.25">
      <c r="B107" s="9">
        <v>42687</v>
      </c>
      <c r="C107" s="5">
        <v>269.45</v>
      </c>
      <c r="D107" s="5">
        <v>123.66076433121017</v>
      </c>
      <c r="E107" s="5">
        <v>145.78923566878981</v>
      </c>
      <c r="F107" s="5">
        <v>-18.400906703563862</v>
      </c>
      <c r="G107" s="5">
        <v>265.72243536598421</v>
      </c>
    </row>
    <row r="108" spans="2:7" x14ac:dyDescent="0.25">
      <c r="B108" s="9">
        <v>42694</v>
      </c>
      <c r="C108" s="5">
        <v>218.1</v>
      </c>
      <c r="D108" s="5">
        <v>156.2307643312102</v>
      </c>
      <c r="E108" s="5">
        <v>61.869235668789798</v>
      </c>
      <c r="F108" s="5">
        <v>14.169093296436159</v>
      </c>
      <c r="G108" s="5">
        <v>298.29243536598426</v>
      </c>
    </row>
    <row r="109" spans="2:7" x14ac:dyDescent="0.25">
      <c r="B109" s="9">
        <v>42701</v>
      </c>
      <c r="C109" s="5">
        <v>269.66000000000003</v>
      </c>
      <c r="D109" s="5">
        <v>147.65076433121018</v>
      </c>
      <c r="E109" s="5">
        <v>122.00923566878984</v>
      </c>
      <c r="F109" s="5">
        <v>5.5890932964361468</v>
      </c>
      <c r="G109" s="5">
        <v>289.71243536598422</v>
      </c>
    </row>
    <row r="110" spans="2:7" x14ac:dyDescent="0.25">
      <c r="B110" s="9">
        <v>42708</v>
      </c>
      <c r="C110" s="5">
        <v>204.57</v>
      </c>
      <c r="D110" s="5">
        <v>123.87076433121018</v>
      </c>
      <c r="E110" s="5">
        <v>80.699235668789811</v>
      </c>
      <c r="F110" s="5">
        <v>-18.190906703563854</v>
      </c>
      <c r="G110" s="5">
        <v>265.93243536598425</v>
      </c>
    </row>
    <row r="111" spans="2:7" x14ac:dyDescent="0.25">
      <c r="B111" s="9">
        <v>42715</v>
      </c>
      <c r="C111" s="5">
        <v>208.47</v>
      </c>
      <c r="D111" s="5">
        <v>151.83076433121019</v>
      </c>
      <c r="E111" s="5">
        <v>56.639235668789809</v>
      </c>
      <c r="F111" s="5">
        <v>9.7690932964361537</v>
      </c>
      <c r="G111" s="5">
        <v>293.89243536598423</v>
      </c>
    </row>
    <row r="112" spans="2:7" x14ac:dyDescent="0.25">
      <c r="B112" s="9">
        <v>42722</v>
      </c>
      <c r="C112" s="5">
        <v>226.07</v>
      </c>
      <c r="D112" s="5">
        <v>192.69076433121018</v>
      </c>
      <c r="E112" s="5">
        <v>33.379235668789818</v>
      </c>
      <c r="F112" s="5">
        <v>50.629093296436139</v>
      </c>
      <c r="G112" s="5">
        <v>334.75243536598418</v>
      </c>
    </row>
    <row r="113" spans="2:7" x14ac:dyDescent="0.25">
      <c r="B113" s="9">
        <v>42729</v>
      </c>
      <c r="C113" s="5">
        <v>303.19</v>
      </c>
      <c r="D113" s="5">
        <v>174.2907643312102</v>
      </c>
      <c r="E113" s="5">
        <v>128.8992356687898</v>
      </c>
      <c r="F113" s="5">
        <v>32.229093296436162</v>
      </c>
      <c r="G113" s="5">
        <v>316.35243536598421</v>
      </c>
    </row>
    <row r="116" spans="2:7" x14ac:dyDescent="0.25">
      <c r="C116" s="8" t="s">
        <v>173</v>
      </c>
      <c r="D116" s="8" t="s">
        <v>170</v>
      </c>
      <c r="E116" s="8" t="s">
        <v>175</v>
      </c>
      <c r="F116" s="8" t="s">
        <v>154</v>
      </c>
      <c r="G116" s="8" t="s">
        <v>263</v>
      </c>
    </row>
    <row r="117" spans="2:7" x14ac:dyDescent="0.25">
      <c r="C117" s="5">
        <v>238.5</v>
      </c>
      <c r="D117" s="5">
        <v>124.27419321957805</v>
      </c>
      <c r="E117" s="5">
        <v>114.22580678042195</v>
      </c>
      <c r="F117" s="5">
        <f>ABS(E117/C117)</f>
        <v>0.47893420033719897</v>
      </c>
      <c r="G117" s="5">
        <f>E117*E117</f>
        <v>13047.534934638288</v>
      </c>
    </row>
    <row r="118" spans="2:7" x14ac:dyDescent="0.25">
      <c r="C118" s="5">
        <v>198.98</v>
      </c>
      <c r="D118" s="5">
        <v>127.98692499176389</v>
      </c>
      <c r="E118" s="5">
        <v>70.993075008236104</v>
      </c>
      <c r="F118" s="5">
        <f t="shared" ref="F118:F168" si="0">ABS(E118/C118)</f>
        <v>0.35678497843117957</v>
      </c>
      <c r="G118" s="5">
        <f t="shared" ref="G118:G168" si="1">E118*E118</f>
        <v>5040.016699125038</v>
      </c>
    </row>
    <row r="119" spans="2:7" x14ac:dyDescent="0.25">
      <c r="C119" s="5">
        <v>134.66999999999999</v>
      </c>
      <c r="D119" s="5">
        <v>113.88351311622006</v>
      </c>
      <c r="E119" s="5">
        <v>20.786486883779929</v>
      </c>
      <c r="F119" s="5">
        <f t="shared" si="0"/>
        <v>0.15435128004588944</v>
      </c>
      <c r="G119" s="5">
        <f t="shared" si="1"/>
        <v>432.07803696955506</v>
      </c>
    </row>
    <row r="120" spans="2:7" x14ac:dyDescent="0.25">
      <c r="C120" s="5">
        <v>255.2</v>
      </c>
      <c r="D120" s="5">
        <v>102.48142040953009</v>
      </c>
      <c r="E120" s="5">
        <v>152.71857959046991</v>
      </c>
      <c r="F120" s="5">
        <f t="shared" si="0"/>
        <v>0.59842703601281322</v>
      </c>
      <c r="G120" s="5">
        <f t="shared" si="1"/>
        <v>23322.964552130696</v>
      </c>
    </row>
    <row r="121" spans="2:7" x14ac:dyDescent="0.25">
      <c r="C121" s="5">
        <v>168.59</v>
      </c>
      <c r="D121" s="5">
        <v>123.06849570168008</v>
      </c>
      <c r="E121" s="5">
        <v>45.521504298319925</v>
      </c>
      <c r="F121" s="5">
        <f t="shared" si="0"/>
        <v>0.27001307490550996</v>
      </c>
      <c r="G121" s="5">
        <f t="shared" si="1"/>
        <v>2072.2073535819595</v>
      </c>
    </row>
    <row r="122" spans="2:7" x14ac:dyDescent="0.25">
      <c r="C122" s="5">
        <v>105.18</v>
      </c>
      <c r="D122" s="5">
        <v>105.12335836036266</v>
      </c>
      <c r="E122" s="5">
        <v>5.6641639637348362E-2</v>
      </c>
      <c r="F122" s="5">
        <f t="shared" si="0"/>
        <v>5.3852100815124891E-4</v>
      </c>
      <c r="G122" s="5">
        <f t="shared" si="1"/>
        <v>3.2082753408072331E-3</v>
      </c>
    </row>
    <row r="123" spans="2:7" x14ac:dyDescent="0.25">
      <c r="C123" s="5">
        <v>130.66999999999999</v>
      </c>
      <c r="D123" s="5">
        <v>111.7865831181573</v>
      </c>
      <c r="E123" s="5">
        <v>18.883416881842692</v>
      </c>
      <c r="F123" s="5">
        <f t="shared" si="0"/>
        <v>0.14451225898708728</v>
      </c>
      <c r="G123" s="5">
        <f t="shared" si="1"/>
        <v>356.58343313346154</v>
      </c>
    </row>
    <row r="124" spans="2:7" x14ac:dyDescent="0.25">
      <c r="C124" s="5">
        <v>214.7</v>
      </c>
      <c r="D124" s="5">
        <v>116.96226288117255</v>
      </c>
      <c r="E124" s="5">
        <v>97.73773711882744</v>
      </c>
      <c r="F124" s="5">
        <f t="shared" si="0"/>
        <v>0.45522932985015113</v>
      </c>
      <c r="G124" s="5">
        <f t="shared" si="1"/>
        <v>9552.6652571090199</v>
      </c>
    </row>
    <row r="125" spans="2:7" x14ac:dyDescent="0.25">
      <c r="C125" s="5">
        <v>187.69</v>
      </c>
      <c r="D125" s="5">
        <v>181.97115026250654</v>
      </c>
      <c r="E125" s="5">
        <v>5.718849737493457</v>
      </c>
      <c r="F125" s="5">
        <f t="shared" si="0"/>
        <v>3.0469656015203031E-2</v>
      </c>
      <c r="G125" s="5">
        <f t="shared" si="1"/>
        <v>32.705242320028979</v>
      </c>
    </row>
    <row r="126" spans="2:7" x14ac:dyDescent="0.25">
      <c r="C126" s="5">
        <v>124.49</v>
      </c>
      <c r="D126" s="5">
        <v>112.18086372260137</v>
      </c>
      <c r="E126" s="5">
        <v>12.309136277398622</v>
      </c>
      <c r="F126" s="5">
        <f t="shared" si="0"/>
        <v>9.8876506365158823E-2</v>
      </c>
      <c r="G126" s="5">
        <f t="shared" si="1"/>
        <v>151.5148358955708</v>
      </c>
    </row>
    <row r="127" spans="2:7" x14ac:dyDescent="0.25">
      <c r="C127" s="5">
        <v>148.15</v>
      </c>
      <c r="D127" s="5">
        <v>103.92078992812009</v>
      </c>
      <c r="E127" s="5">
        <v>44.229210071879919</v>
      </c>
      <c r="F127" s="5">
        <f t="shared" si="0"/>
        <v>0.29854343619223705</v>
      </c>
      <c r="G127" s="5">
        <f t="shared" si="1"/>
        <v>1956.2230235824841</v>
      </c>
    </row>
    <row r="128" spans="2:7" x14ac:dyDescent="0.25">
      <c r="C128" s="5">
        <v>201.19</v>
      </c>
      <c r="D128" s="5">
        <v>101.87077092334852</v>
      </c>
      <c r="E128" s="5">
        <v>99.319229076651482</v>
      </c>
      <c r="F128" s="5">
        <f t="shared" si="0"/>
        <v>0.49365887507655193</v>
      </c>
      <c r="G128" s="5">
        <f t="shared" si="1"/>
        <v>9864.3092643803739</v>
      </c>
    </row>
    <row r="129" spans="3:7" x14ac:dyDescent="0.25">
      <c r="C129" s="5">
        <v>136.02000000000001</v>
      </c>
      <c r="D129" s="5">
        <v>95.710766028926329</v>
      </c>
      <c r="E129" s="5">
        <v>40.309233971073681</v>
      </c>
      <c r="F129" s="5">
        <f t="shared" si="0"/>
        <v>0.29634784569235167</v>
      </c>
      <c r="G129" s="5">
        <f t="shared" si="1"/>
        <v>1624.8343433347604</v>
      </c>
    </row>
    <row r="130" spans="3:7" x14ac:dyDescent="0.25">
      <c r="C130" s="5">
        <v>84.2</v>
      </c>
      <c r="D130" s="5">
        <v>141.74076476843405</v>
      </c>
      <c r="E130" s="5">
        <v>-57.540764768434045</v>
      </c>
      <c r="F130" s="5">
        <f t="shared" si="0"/>
        <v>0.68338200437570118</v>
      </c>
      <c r="G130" s="5">
        <f t="shared" si="1"/>
        <v>3310.9396101362604</v>
      </c>
    </row>
    <row r="131" spans="3:7" x14ac:dyDescent="0.25">
      <c r="C131" s="5">
        <v>101.41</v>
      </c>
      <c r="D131" s="5">
        <v>77.550764443811289</v>
      </c>
      <c r="E131" s="5">
        <v>23.859235556188708</v>
      </c>
      <c r="F131" s="5">
        <f t="shared" si="0"/>
        <v>0.23527497836691361</v>
      </c>
      <c r="G131" s="5">
        <f t="shared" si="1"/>
        <v>569.26312132569944</v>
      </c>
    </row>
    <row r="132" spans="3:7" x14ac:dyDescent="0.25">
      <c r="C132" s="5">
        <v>115.88</v>
      </c>
      <c r="D132" s="5">
        <v>127.70076436020909</v>
      </c>
      <c r="E132" s="5">
        <v>-11.820764360209097</v>
      </c>
      <c r="F132" s="5">
        <f t="shared" si="0"/>
        <v>0.10200866724377888</v>
      </c>
      <c r="G132" s="5">
        <f t="shared" si="1"/>
        <v>139.73047005958958</v>
      </c>
    </row>
    <row r="133" spans="3:7" x14ac:dyDescent="0.25">
      <c r="C133" s="5">
        <v>81.52</v>
      </c>
      <c r="D133" s="5">
        <v>107.49076433867847</v>
      </c>
      <c r="E133" s="5">
        <v>-25.970764338678478</v>
      </c>
      <c r="F133" s="5">
        <f t="shared" si="0"/>
        <v>0.31858150562657606</v>
      </c>
      <c r="G133" s="5">
        <f t="shared" si="1"/>
        <v>674.48060033517379</v>
      </c>
    </row>
    <row r="134" spans="3:7" x14ac:dyDescent="0.25">
      <c r="C134" s="5">
        <v>94.42</v>
      </c>
      <c r="D134" s="5">
        <v>77.00076433313356</v>
      </c>
      <c r="E134" s="5">
        <v>17.419235666866442</v>
      </c>
      <c r="F134" s="5">
        <f t="shared" si="0"/>
        <v>0.18448671538727432</v>
      </c>
      <c r="G134" s="5">
        <f t="shared" si="1"/>
        <v>303.42977121783196</v>
      </c>
    </row>
    <row r="135" spans="3:7" x14ac:dyDescent="0.25">
      <c r="C135" s="5">
        <v>104.28</v>
      </c>
      <c r="D135" s="5">
        <v>76.210764331705491</v>
      </c>
      <c r="E135" s="5">
        <v>28.06923566829451</v>
      </c>
      <c r="F135" s="5">
        <f t="shared" si="0"/>
        <v>0.26917180349342645</v>
      </c>
      <c r="G135" s="5">
        <f t="shared" si="1"/>
        <v>787.88199100225677</v>
      </c>
    </row>
    <row r="136" spans="3:7" x14ac:dyDescent="0.25">
      <c r="C136" s="5">
        <v>152.94</v>
      </c>
      <c r="D136" s="5">
        <v>56.040764331337755</v>
      </c>
      <c r="E136" s="5">
        <v>96.899235668662243</v>
      </c>
      <c r="F136" s="5">
        <f t="shared" si="0"/>
        <v>0.63357679919355459</v>
      </c>
      <c r="G136" s="5">
        <f t="shared" si="1"/>
        <v>9389.4618731709452</v>
      </c>
    </row>
    <row r="137" spans="3:7" x14ac:dyDescent="0.25">
      <c r="C137" s="5">
        <v>131.75</v>
      </c>
      <c r="D137" s="5">
        <v>53.320764331243041</v>
      </c>
      <c r="E137" s="5">
        <v>78.429235668756959</v>
      </c>
      <c r="F137" s="5">
        <f t="shared" si="0"/>
        <v>0.59528831627140011</v>
      </c>
      <c r="G137" s="5">
        <f t="shared" si="1"/>
        <v>6151.1450075854191</v>
      </c>
    </row>
    <row r="138" spans="3:7" x14ac:dyDescent="0.25">
      <c r="C138" s="5">
        <v>61.87</v>
      </c>
      <c r="D138" s="5">
        <v>63.520764331218658</v>
      </c>
      <c r="E138" s="5">
        <v>-1.6507643312186602</v>
      </c>
      <c r="F138" s="5">
        <f t="shared" si="0"/>
        <v>2.6681175549032814E-2</v>
      </c>
      <c r="G138" s="5">
        <f t="shared" si="1"/>
        <v>2.7250228772237906</v>
      </c>
    </row>
    <row r="139" spans="3:7" x14ac:dyDescent="0.25">
      <c r="C139" s="5">
        <v>35.89</v>
      </c>
      <c r="D139" s="5">
        <v>37.760764331212371</v>
      </c>
      <c r="E139" s="5">
        <v>-1.8707643312123707</v>
      </c>
      <c r="F139" s="5">
        <f t="shared" si="0"/>
        <v>5.2124946536984414E-2</v>
      </c>
      <c r="G139" s="5">
        <f t="shared" si="1"/>
        <v>3.4997591829364687</v>
      </c>
    </row>
    <row r="140" spans="3:7" x14ac:dyDescent="0.25">
      <c r="C140" s="5">
        <v>34.65</v>
      </c>
      <c r="D140" s="5">
        <v>45.75076433121076</v>
      </c>
      <c r="E140" s="5">
        <v>-11.100764331210762</v>
      </c>
      <c r="F140" s="5">
        <f t="shared" si="0"/>
        <v>0.32036837896712156</v>
      </c>
      <c r="G140" s="5">
        <f t="shared" si="1"/>
        <v>123.22696873708111</v>
      </c>
    </row>
    <row r="141" spans="3:7" x14ac:dyDescent="0.25">
      <c r="C141" s="5">
        <v>35.33</v>
      </c>
      <c r="D141" s="5">
        <v>45.960764331210342</v>
      </c>
      <c r="E141" s="5">
        <v>-10.630764331210344</v>
      </c>
      <c r="F141" s="5">
        <f t="shared" si="0"/>
        <v>0.30089907532437998</v>
      </c>
      <c r="G141" s="5">
        <f t="shared" si="1"/>
        <v>113.01315026573411</v>
      </c>
    </row>
    <row r="142" spans="3:7" x14ac:dyDescent="0.25">
      <c r="C142" s="5">
        <v>344.61</v>
      </c>
      <c r="D142" s="5">
        <v>40.110764331210213</v>
      </c>
      <c r="E142" s="5">
        <v>304.49923566878982</v>
      </c>
      <c r="F142" s="5">
        <f t="shared" si="0"/>
        <v>0.88360533840802591</v>
      </c>
      <c r="G142" s="5">
        <f t="shared" si="1"/>
        <v>92719.784522877206</v>
      </c>
    </row>
    <row r="143" spans="3:7" x14ac:dyDescent="0.25">
      <c r="C143" s="5">
        <v>320.14</v>
      </c>
      <c r="D143" s="5">
        <v>43.650764331210198</v>
      </c>
      <c r="E143" s="5">
        <v>276.48923566878977</v>
      </c>
      <c r="F143" s="5">
        <f t="shared" si="0"/>
        <v>0.86365101414627909</v>
      </c>
      <c r="G143" s="5">
        <f t="shared" si="1"/>
        <v>76446.297440711569</v>
      </c>
    </row>
    <row r="144" spans="3:7" x14ac:dyDescent="0.25">
      <c r="C144" s="5">
        <v>29.56</v>
      </c>
      <c r="D144" s="5">
        <v>42.830764331210204</v>
      </c>
      <c r="E144" s="5">
        <v>-13.270764331210206</v>
      </c>
      <c r="F144" s="5">
        <f t="shared" si="0"/>
        <v>0.4489433129638094</v>
      </c>
      <c r="G144" s="5">
        <f t="shared" si="1"/>
        <v>176.11318593452106</v>
      </c>
    </row>
    <row r="145" spans="3:7" x14ac:dyDescent="0.25">
      <c r="C145" s="5">
        <v>20.41</v>
      </c>
      <c r="D145" s="5">
        <v>46.410764331210196</v>
      </c>
      <c r="E145" s="5">
        <v>-26.000764331210195</v>
      </c>
      <c r="F145" s="5">
        <f t="shared" si="0"/>
        <v>1.2739227991773736</v>
      </c>
      <c r="G145" s="5">
        <f t="shared" si="1"/>
        <v>676.03974580713236</v>
      </c>
    </row>
    <row r="146" spans="3:7" x14ac:dyDescent="0.25">
      <c r="C146" s="5">
        <v>67.47</v>
      </c>
      <c r="D146" s="5">
        <v>45.290764331210191</v>
      </c>
      <c r="E146" s="5">
        <v>22.179235668789808</v>
      </c>
      <c r="F146" s="5">
        <f t="shared" si="0"/>
        <v>0.32872737022068782</v>
      </c>
      <c r="G146" s="5">
        <f t="shared" si="1"/>
        <v>491.91849485171809</v>
      </c>
    </row>
    <row r="147" spans="3:7" x14ac:dyDescent="0.25">
      <c r="C147" s="5">
        <v>190.4</v>
      </c>
      <c r="D147" s="5">
        <v>45.020764331210195</v>
      </c>
      <c r="E147" s="5">
        <v>145.37923566878982</v>
      </c>
      <c r="F147" s="5">
        <f t="shared" si="0"/>
        <v>0.76354640582347588</v>
      </c>
      <c r="G147" s="5">
        <f t="shared" si="1"/>
        <v>21135.122163641528</v>
      </c>
    </row>
    <row r="148" spans="3:7" x14ac:dyDescent="0.25">
      <c r="C148" s="5">
        <v>62.92</v>
      </c>
      <c r="D148" s="5">
        <v>46.400764331210191</v>
      </c>
      <c r="E148" s="5">
        <v>16.519235668789811</v>
      </c>
      <c r="F148" s="5">
        <f t="shared" si="0"/>
        <v>0.2625434785249493</v>
      </c>
      <c r="G148" s="5">
        <f t="shared" si="1"/>
        <v>272.88514708101758</v>
      </c>
    </row>
    <row r="149" spans="3:7" x14ac:dyDescent="0.25">
      <c r="C149" s="5">
        <v>65.430000000000007</v>
      </c>
      <c r="D149" s="5">
        <v>40.180764331210177</v>
      </c>
      <c r="E149" s="5">
        <v>25.249235668789829</v>
      </c>
      <c r="F149" s="5">
        <f t="shared" si="0"/>
        <v>0.38589692295261846</v>
      </c>
      <c r="G149" s="5">
        <f t="shared" si="1"/>
        <v>637.52390185808861</v>
      </c>
    </row>
    <row r="150" spans="3:7" x14ac:dyDescent="0.25">
      <c r="C150" s="5">
        <v>62.88</v>
      </c>
      <c r="D150" s="5">
        <v>46.900764331210191</v>
      </c>
      <c r="E150" s="5">
        <v>15.979235668789812</v>
      </c>
      <c r="F150" s="5">
        <f t="shared" si="0"/>
        <v>0.25412270465632653</v>
      </c>
      <c r="G150" s="5">
        <f t="shared" si="1"/>
        <v>255.33597255872459</v>
      </c>
    </row>
    <row r="151" spans="3:7" x14ac:dyDescent="0.25">
      <c r="C151" s="5">
        <v>76.31</v>
      </c>
      <c r="D151" s="5">
        <v>43.810764331210187</v>
      </c>
      <c r="E151" s="5">
        <v>32.499235668789815</v>
      </c>
      <c r="F151" s="5">
        <f t="shared" si="0"/>
        <v>0.42588436205988489</v>
      </c>
      <c r="G151" s="5">
        <f t="shared" si="1"/>
        <v>1056.2003190555401</v>
      </c>
    </row>
    <row r="152" spans="3:7" x14ac:dyDescent="0.25">
      <c r="C152" s="5">
        <v>92.79</v>
      </c>
      <c r="D152" s="5">
        <v>43.750764331210199</v>
      </c>
      <c r="E152" s="5">
        <v>49.039235668789807</v>
      </c>
      <c r="F152" s="5">
        <f t="shared" si="0"/>
        <v>0.52849698964101521</v>
      </c>
      <c r="G152" s="5">
        <f t="shared" si="1"/>
        <v>2404.8466349791065</v>
      </c>
    </row>
    <row r="153" spans="3:7" x14ac:dyDescent="0.25">
      <c r="C153" s="5">
        <v>83.76</v>
      </c>
      <c r="D153" s="5">
        <v>41.620764331210189</v>
      </c>
      <c r="E153" s="5">
        <v>42.139235668789816</v>
      </c>
      <c r="F153" s="5">
        <f t="shared" si="0"/>
        <v>0.50309498171907607</v>
      </c>
      <c r="G153" s="5">
        <f t="shared" si="1"/>
        <v>1775.7151827498078</v>
      </c>
    </row>
    <row r="154" spans="3:7" x14ac:dyDescent="0.25">
      <c r="C154" s="5">
        <v>44.61</v>
      </c>
      <c r="D154" s="5">
        <v>43.830764331210197</v>
      </c>
      <c r="E154" s="5">
        <v>0.77923566878980211</v>
      </c>
      <c r="F154" s="5">
        <f t="shared" si="0"/>
        <v>1.7467735234023809E-2</v>
      </c>
      <c r="G154" s="5">
        <f t="shared" si="1"/>
        <v>0.60720822751429016</v>
      </c>
    </row>
    <row r="155" spans="3:7" x14ac:dyDescent="0.25">
      <c r="C155" s="5">
        <v>70.17</v>
      </c>
      <c r="D155" s="5">
        <v>70.710764331210186</v>
      </c>
      <c r="E155" s="5">
        <v>-0.54076433121018397</v>
      </c>
      <c r="F155" s="5">
        <f t="shared" si="0"/>
        <v>7.7064889726405012E-3</v>
      </c>
      <c r="G155" s="5">
        <f t="shared" si="1"/>
        <v>0.29242606190919757</v>
      </c>
    </row>
    <row r="156" spans="3:7" x14ac:dyDescent="0.25">
      <c r="C156" s="5">
        <v>71.88</v>
      </c>
      <c r="D156" s="5">
        <v>75.820764331210199</v>
      </c>
      <c r="E156" s="5">
        <v>-3.9407643312102039</v>
      </c>
      <c r="F156" s="5">
        <f t="shared" si="0"/>
        <v>5.4824211619507568E-2</v>
      </c>
      <c r="G156" s="5">
        <f t="shared" si="1"/>
        <v>15.529623514138605</v>
      </c>
    </row>
    <row r="157" spans="3:7" x14ac:dyDescent="0.25">
      <c r="C157" s="5">
        <v>150.06</v>
      </c>
      <c r="D157" s="5">
        <v>80.170764331210194</v>
      </c>
      <c r="E157" s="5">
        <v>69.889235668789809</v>
      </c>
      <c r="F157" s="5">
        <f t="shared" si="0"/>
        <v>0.46574194101552585</v>
      </c>
      <c r="G157" s="5">
        <f t="shared" si="1"/>
        <v>4884.505262367642</v>
      </c>
    </row>
    <row r="158" spans="3:7" x14ac:dyDescent="0.25">
      <c r="C158" s="5">
        <v>179.72</v>
      </c>
      <c r="D158" s="5">
        <v>103.99076433121019</v>
      </c>
      <c r="E158" s="5">
        <v>75.729235668789812</v>
      </c>
      <c r="F158" s="5">
        <f t="shared" si="0"/>
        <v>0.42137344574220909</v>
      </c>
      <c r="G158" s="5">
        <f t="shared" si="1"/>
        <v>5734.9171349791068</v>
      </c>
    </row>
    <row r="159" spans="3:7" x14ac:dyDescent="0.25">
      <c r="C159" s="5">
        <v>251.53</v>
      </c>
      <c r="D159" s="5">
        <v>122.09076433121018</v>
      </c>
      <c r="E159" s="5">
        <v>129.43923566878982</v>
      </c>
      <c r="F159" s="5">
        <f t="shared" si="0"/>
        <v>0.51460754450280211</v>
      </c>
      <c r="G159" s="5">
        <f t="shared" si="1"/>
        <v>16754.51573052051</v>
      </c>
    </row>
    <row r="160" spans="3:7" x14ac:dyDescent="0.25">
      <c r="C160" s="5">
        <v>379.92</v>
      </c>
      <c r="D160" s="5">
        <v>62.750764331210185</v>
      </c>
      <c r="E160" s="5">
        <v>317.16923566878984</v>
      </c>
      <c r="F160" s="5">
        <f t="shared" si="0"/>
        <v>0.83483163736784016</v>
      </c>
      <c r="G160" s="5">
        <f t="shared" si="1"/>
        <v>100596.32405472435</v>
      </c>
    </row>
    <row r="161" spans="3:7" x14ac:dyDescent="0.25">
      <c r="C161" s="5">
        <v>232.6</v>
      </c>
      <c r="D161" s="5">
        <v>162.43076433121018</v>
      </c>
      <c r="E161" s="5">
        <v>70.16923566878981</v>
      </c>
      <c r="F161" s="5">
        <f t="shared" si="0"/>
        <v>0.30167341216160709</v>
      </c>
      <c r="G161" s="5">
        <f t="shared" si="1"/>
        <v>4923.7216343421642</v>
      </c>
    </row>
    <row r="162" spans="3:7" x14ac:dyDescent="0.25">
      <c r="C162" s="5">
        <v>269.45</v>
      </c>
      <c r="D162" s="5">
        <v>123.66076433121017</v>
      </c>
      <c r="E162" s="5">
        <v>145.78923566878981</v>
      </c>
      <c r="F162" s="5">
        <f t="shared" si="0"/>
        <v>0.54106229604301292</v>
      </c>
      <c r="G162" s="5">
        <f t="shared" si="1"/>
        <v>21254.501236889937</v>
      </c>
    </row>
    <row r="163" spans="3:7" x14ac:dyDescent="0.25">
      <c r="C163" s="5">
        <v>218.1</v>
      </c>
      <c r="D163" s="5">
        <v>156.2307643312102</v>
      </c>
      <c r="E163" s="5">
        <v>61.869235668789798</v>
      </c>
      <c r="F163" s="5">
        <f t="shared" si="0"/>
        <v>0.28367370778904083</v>
      </c>
      <c r="G163" s="5">
        <f t="shared" si="1"/>
        <v>3827.8023222402517</v>
      </c>
    </row>
    <row r="164" spans="3:7" x14ac:dyDescent="0.25">
      <c r="C164" s="5">
        <v>269.66000000000003</v>
      </c>
      <c r="D164" s="5">
        <v>147.65076433121018</v>
      </c>
      <c r="E164" s="5">
        <v>122.00923566878984</v>
      </c>
      <c r="F164" s="5">
        <f t="shared" si="0"/>
        <v>0.45245581720978206</v>
      </c>
      <c r="G164" s="5">
        <f t="shared" si="1"/>
        <v>14886.253588482299</v>
      </c>
    </row>
    <row r="165" spans="3:7" x14ac:dyDescent="0.25">
      <c r="C165" s="5">
        <v>204.57</v>
      </c>
      <c r="D165" s="5">
        <v>123.87076433121018</v>
      </c>
      <c r="E165" s="5">
        <v>80.699235668789811</v>
      </c>
      <c r="F165" s="5">
        <f t="shared" si="0"/>
        <v>0.39448225873192461</v>
      </c>
      <c r="G165" s="5">
        <f t="shared" si="1"/>
        <v>6512.3666375268776</v>
      </c>
    </row>
    <row r="166" spans="3:7" x14ac:dyDescent="0.25">
      <c r="C166" s="5">
        <v>208.47</v>
      </c>
      <c r="D166" s="5">
        <v>151.83076433121019</v>
      </c>
      <c r="E166" s="5">
        <v>56.639235668789809</v>
      </c>
      <c r="F166" s="5">
        <f t="shared" si="0"/>
        <v>0.27169010250294917</v>
      </c>
      <c r="G166" s="5">
        <f t="shared" si="1"/>
        <v>3208.0030171447115</v>
      </c>
    </row>
    <row r="167" spans="3:7" x14ac:dyDescent="0.25">
      <c r="C167" s="5">
        <v>226.07</v>
      </c>
      <c r="D167" s="5">
        <v>192.69076433121018</v>
      </c>
      <c r="E167" s="5">
        <v>33.379235668789818</v>
      </c>
      <c r="F167" s="5">
        <f t="shared" si="0"/>
        <v>0.14765000074662635</v>
      </c>
      <c r="G167" s="5">
        <f t="shared" si="1"/>
        <v>1114.1733738326104</v>
      </c>
    </row>
    <row r="168" spans="3:7" x14ac:dyDescent="0.25">
      <c r="C168" s="5">
        <v>303.19</v>
      </c>
      <c r="D168" s="5">
        <v>174.2907643312102</v>
      </c>
      <c r="E168" s="5">
        <v>128.8992356687898</v>
      </c>
      <c r="F168" s="5">
        <f t="shared" si="0"/>
        <v>0.42514342712091363</v>
      </c>
      <c r="G168" s="5">
        <f t="shared" si="1"/>
        <v>16615.012955998212</v>
      </c>
    </row>
    <row r="170" spans="3:7" x14ac:dyDescent="0.25">
      <c r="F170">
        <f>SUM(F117:F168)/52</f>
        <v>0.37414136677518373</v>
      </c>
      <c r="G170">
        <f>SUM(G117:G168)/52</f>
        <v>9373.0528163332856</v>
      </c>
    </row>
    <row r="171" spans="3:7" x14ac:dyDescent="0.25">
      <c r="G171">
        <f>SQRT(G170)</f>
        <v>96.814527919797683</v>
      </c>
    </row>
  </sheetData>
  <mergeCells count="48">
    <mergeCell ref="B4:K4"/>
    <mergeCell ref="N4:P4"/>
    <mergeCell ref="F60:G60"/>
    <mergeCell ref="B5:C5"/>
    <mergeCell ref="D5:E5"/>
    <mergeCell ref="F5:G5"/>
    <mergeCell ref="H5:I5"/>
    <mergeCell ref="J5:K5"/>
    <mergeCell ref="B28:D28"/>
    <mergeCell ref="B29:D29"/>
    <mergeCell ref="B30:D30"/>
    <mergeCell ref="B31:D31"/>
    <mergeCell ref="B32:D32"/>
    <mergeCell ref="E28:G28"/>
    <mergeCell ref="E29:G29"/>
    <mergeCell ref="E30:G30"/>
    <mergeCell ref="E32:G32"/>
    <mergeCell ref="B24:D24"/>
    <mergeCell ref="B25:D25"/>
    <mergeCell ref="B26:D26"/>
    <mergeCell ref="B27:D27"/>
    <mergeCell ref="E24:G24"/>
    <mergeCell ref="E25:G25"/>
    <mergeCell ref="E26:G26"/>
    <mergeCell ref="E27:G27"/>
    <mergeCell ref="E31:G31"/>
    <mergeCell ref="B23:D23"/>
    <mergeCell ref="B15:D15"/>
    <mergeCell ref="E15:G15"/>
    <mergeCell ref="B16:D16"/>
    <mergeCell ref="E16:G16"/>
    <mergeCell ref="B19:G19"/>
    <mergeCell ref="B20:D20"/>
    <mergeCell ref="B21:D21"/>
    <mergeCell ref="B22:D22"/>
    <mergeCell ref="E20:G20"/>
    <mergeCell ref="E21:G21"/>
    <mergeCell ref="E22:G22"/>
    <mergeCell ref="E23:G23"/>
    <mergeCell ref="B10:G10"/>
    <mergeCell ref="B11:D11"/>
    <mergeCell ref="B12:D12"/>
    <mergeCell ref="B13:D13"/>
    <mergeCell ref="B14:D14"/>
    <mergeCell ref="E11:G11"/>
    <mergeCell ref="E12:G12"/>
    <mergeCell ref="E13:G13"/>
    <mergeCell ref="E14:G14"/>
  </mergeCells>
  <hyperlinks>
    <hyperlink ref="B5" location="'ARIMA_Output'!$A$8:$A$8" display="Inputs"/>
    <hyperlink ref="D5" location="'ARIMA_Output'!$A$34:$A$34" display="Arima Model"/>
    <hyperlink ref="F5" location="'ARIMA_Output'!$A$53:$A$53" display="Var Covar"/>
    <hyperlink ref="H5" location="'ARIMA_Output'!$A$58:$A$58" display="Forecast"/>
    <hyperlink ref="J5" location="'ARIMA_Residuals'!$B$8:$B$8" display="Residuals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434"/>
  <sheetViews>
    <sheetView showGridLines="0" topLeftCell="A428" workbookViewId="0">
      <selection activeCell="E434" sqref="E434"/>
    </sheetView>
  </sheetViews>
  <sheetFormatPr defaultRowHeight="15" x14ac:dyDescent="0.25"/>
  <cols>
    <col min="2" max="2" width="10.140625" bestFit="1" customWidth="1"/>
    <col min="7" max="7" width="10.85546875" bestFit="1" customWidth="1"/>
    <col min="15" max="15" width="10.5703125" bestFit="1" customWidth="1"/>
  </cols>
  <sheetData>
    <row r="2" spans="2:55" ht="18.75" x14ac:dyDescent="0.3">
      <c r="B2" s="4" t="s">
        <v>195</v>
      </c>
      <c r="O2" t="s">
        <v>250</v>
      </c>
      <c r="BB2" t="s">
        <v>201</v>
      </c>
      <c r="BC2" t="s">
        <v>202</v>
      </c>
    </row>
    <row r="3" spans="2:55" x14ac:dyDescent="0.25">
      <c r="BA3">
        <v>1</v>
      </c>
      <c r="BB3">
        <v>1</v>
      </c>
      <c r="BC3">
        <v>1</v>
      </c>
    </row>
    <row r="4" spans="2:55" ht="15.75" x14ac:dyDescent="0.25">
      <c r="B4" s="32" t="s">
        <v>58</v>
      </c>
      <c r="C4" s="33"/>
      <c r="D4" s="33"/>
      <c r="E4" s="33"/>
      <c r="F4" s="33"/>
      <c r="G4" s="33"/>
      <c r="H4" s="33"/>
      <c r="I4" s="33"/>
      <c r="J4" s="33"/>
      <c r="K4" s="33"/>
      <c r="L4" s="34"/>
      <c r="O4" s="32" t="s">
        <v>59</v>
      </c>
      <c r="P4" s="33"/>
      <c r="Q4" s="34"/>
      <c r="BA4">
        <v>2</v>
      </c>
      <c r="BB4">
        <v>-1.3705291548005318E-2</v>
      </c>
      <c r="BC4">
        <v>-1.3705291548005318E-2</v>
      </c>
    </row>
    <row r="5" spans="2:55" x14ac:dyDescent="0.25">
      <c r="B5" s="38" t="s">
        <v>93</v>
      </c>
      <c r="C5" s="31"/>
      <c r="D5" s="38" t="s">
        <v>203</v>
      </c>
      <c r="E5" s="31"/>
      <c r="F5" s="38" t="s">
        <v>204</v>
      </c>
      <c r="G5" s="31"/>
      <c r="H5" s="20"/>
      <c r="I5" s="38" t="s">
        <v>170</v>
      </c>
      <c r="J5" s="31"/>
      <c r="K5" s="38" t="s">
        <v>174</v>
      </c>
      <c r="L5" s="31"/>
      <c r="O5" s="8" t="s">
        <v>196</v>
      </c>
      <c r="P5" s="8" t="s">
        <v>61</v>
      </c>
      <c r="Q5" s="8" t="s">
        <v>62</v>
      </c>
      <c r="BA5">
        <v>3</v>
      </c>
      <c r="BB5">
        <v>6.3672180390061242E-2</v>
      </c>
      <c r="BC5">
        <v>6.3496272196975873E-2</v>
      </c>
    </row>
    <row r="6" spans="2:55" x14ac:dyDescent="0.25">
      <c r="O6" s="5">
        <v>48</v>
      </c>
      <c r="P6" s="5">
        <v>15</v>
      </c>
      <c r="Q6" s="5">
        <v>63</v>
      </c>
      <c r="BA6">
        <v>4</v>
      </c>
      <c r="BB6">
        <v>-5.3112997662263607E-2</v>
      </c>
      <c r="BC6">
        <v>-5.1643402689842063E-2</v>
      </c>
    </row>
    <row r="7" spans="2:55" x14ac:dyDescent="0.25">
      <c r="BA7">
        <v>5</v>
      </c>
      <c r="BB7">
        <v>9.922725455325962E-2</v>
      </c>
      <c r="BC7">
        <v>9.4661950448972548E-2</v>
      </c>
    </row>
    <row r="8" spans="2:55" ht="26.25" x14ac:dyDescent="0.25">
      <c r="B8" s="8" t="s">
        <v>0</v>
      </c>
      <c r="C8" s="8" t="s">
        <v>197</v>
      </c>
      <c r="D8" s="8" t="s">
        <v>198</v>
      </c>
      <c r="E8" s="8" t="s">
        <v>174</v>
      </c>
      <c r="F8" s="14" t="s">
        <v>199</v>
      </c>
      <c r="G8" s="21" t="s">
        <v>260</v>
      </c>
      <c r="BA8">
        <v>6</v>
      </c>
      <c r="BB8">
        <v>7.4339099335586023E-2</v>
      </c>
      <c r="BC8">
        <v>8.3671422432638642E-2</v>
      </c>
    </row>
    <row r="9" spans="2:55" x14ac:dyDescent="0.25">
      <c r="B9" s="18">
        <v>40909</v>
      </c>
      <c r="C9" s="5">
        <v>234.23</v>
      </c>
      <c r="D9" s="5">
        <v>234.23</v>
      </c>
      <c r="E9" s="5">
        <v>0</v>
      </c>
      <c r="F9" s="5">
        <v>0</v>
      </c>
      <c r="G9">
        <f>E9*E9</f>
        <v>0</v>
      </c>
      <c r="BA9">
        <v>7</v>
      </c>
      <c r="BB9">
        <v>0.13173851817318374</v>
      </c>
      <c r="BC9">
        <v>0.12150921372955198</v>
      </c>
    </row>
    <row r="10" spans="2:55" x14ac:dyDescent="0.25">
      <c r="B10" s="18">
        <v>40916</v>
      </c>
      <c r="C10" s="5">
        <v>190.54</v>
      </c>
      <c r="D10" s="5">
        <v>190.54</v>
      </c>
      <c r="E10" s="5">
        <v>0</v>
      </c>
      <c r="F10" s="5">
        <v>0</v>
      </c>
      <c r="G10">
        <f t="shared" ref="G10:G73" si="0">E10*E10</f>
        <v>0</v>
      </c>
      <c r="BA10">
        <v>8</v>
      </c>
      <c r="BB10">
        <v>-3.1942615259147357E-2</v>
      </c>
      <c r="BC10">
        <v>-2.7934791098052688E-2</v>
      </c>
    </row>
    <row r="11" spans="2:55" x14ac:dyDescent="0.25">
      <c r="B11" s="18">
        <v>40923</v>
      </c>
      <c r="C11" s="5">
        <v>235.91</v>
      </c>
      <c r="D11" s="5">
        <v>235.91</v>
      </c>
      <c r="E11" s="5">
        <v>0</v>
      </c>
      <c r="F11" s="5">
        <v>0</v>
      </c>
      <c r="G11">
        <f t="shared" si="0"/>
        <v>0</v>
      </c>
      <c r="BA11">
        <v>9</v>
      </c>
      <c r="BB11">
        <v>7.0869464231736916E-3</v>
      </c>
      <c r="BC11">
        <v>-9.3272160605277817E-3</v>
      </c>
    </row>
    <row r="12" spans="2:55" x14ac:dyDescent="0.25">
      <c r="B12" s="18">
        <v>40930</v>
      </c>
      <c r="C12" s="5">
        <v>245.49</v>
      </c>
      <c r="D12" s="5">
        <v>245.49</v>
      </c>
      <c r="E12" s="5">
        <v>0</v>
      </c>
      <c r="F12" s="5">
        <v>0</v>
      </c>
      <c r="G12">
        <f t="shared" si="0"/>
        <v>0</v>
      </c>
      <c r="BA12">
        <v>10</v>
      </c>
      <c r="BB12">
        <v>3.5355582801777932E-2</v>
      </c>
      <c r="BC12">
        <v>3.7701158540159929E-2</v>
      </c>
    </row>
    <row r="13" spans="2:55" x14ac:dyDescent="0.25">
      <c r="B13" s="18">
        <v>40937</v>
      </c>
      <c r="C13" s="5">
        <v>262.64</v>
      </c>
      <c r="D13" s="5">
        <v>262.64</v>
      </c>
      <c r="E13" s="5">
        <v>0</v>
      </c>
      <c r="F13" s="5">
        <v>0</v>
      </c>
      <c r="G13">
        <f t="shared" si="0"/>
        <v>0</v>
      </c>
      <c r="BA13">
        <v>11</v>
      </c>
      <c r="BB13">
        <v>-2.8589528365519961E-2</v>
      </c>
      <c r="BC13">
        <v>-6.2290500600313756E-2</v>
      </c>
    </row>
    <row r="14" spans="2:55" x14ac:dyDescent="0.25">
      <c r="B14" s="18">
        <v>40944</v>
      </c>
      <c r="C14" s="5">
        <v>265.57</v>
      </c>
      <c r="D14" s="5">
        <v>265.57</v>
      </c>
      <c r="E14" s="5">
        <v>0</v>
      </c>
      <c r="F14" s="5">
        <v>0</v>
      </c>
      <c r="G14">
        <f t="shared" si="0"/>
        <v>0</v>
      </c>
      <c r="BA14">
        <v>12</v>
      </c>
      <c r="BB14">
        <v>-8.0970903473847847E-2</v>
      </c>
      <c r="BC14">
        <v>-0.10590795529657368</v>
      </c>
    </row>
    <row r="15" spans="2:55" x14ac:dyDescent="0.25">
      <c r="B15" s="18">
        <v>40951</v>
      </c>
      <c r="C15" s="5">
        <v>255.32</v>
      </c>
      <c r="D15" s="5">
        <v>255.32</v>
      </c>
      <c r="E15" s="5">
        <v>0</v>
      </c>
      <c r="F15" s="5">
        <v>0</v>
      </c>
      <c r="G15">
        <f t="shared" si="0"/>
        <v>0</v>
      </c>
      <c r="BA15">
        <v>13</v>
      </c>
      <c r="BB15">
        <v>-0.13826272349597124</v>
      </c>
      <c r="BC15">
        <v>-0.15270043076932685</v>
      </c>
    </row>
    <row r="16" spans="2:55" x14ac:dyDescent="0.25">
      <c r="B16" s="18">
        <v>40958</v>
      </c>
      <c r="C16" s="5">
        <v>207.95</v>
      </c>
      <c r="D16" s="5">
        <v>207.95</v>
      </c>
      <c r="E16" s="5">
        <v>0</v>
      </c>
      <c r="F16" s="5">
        <v>0</v>
      </c>
      <c r="G16">
        <f t="shared" si="0"/>
        <v>0</v>
      </c>
      <c r="BA16">
        <v>14</v>
      </c>
      <c r="BB16">
        <v>6.9380680217620991E-2</v>
      </c>
      <c r="BC16">
        <v>7.2676626407929823E-2</v>
      </c>
    </row>
    <row r="17" spans="2:55" x14ac:dyDescent="0.25">
      <c r="B17" s="18">
        <v>40965</v>
      </c>
      <c r="C17" s="5">
        <v>231.67</v>
      </c>
      <c r="D17" s="5">
        <v>231.67</v>
      </c>
      <c r="E17" s="5">
        <v>0</v>
      </c>
      <c r="F17" s="5">
        <v>0</v>
      </c>
      <c r="G17">
        <f t="shared" si="0"/>
        <v>0</v>
      </c>
      <c r="BA17">
        <v>15</v>
      </c>
      <c r="BB17">
        <v>-4.2752426054185465E-2</v>
      </c>
      <c r="BC17">
        <v>-3.3824372535401069E-2</v>
      </c>
    </row>
    <row r="18" spans="2:55" x14ac:dyDescent="0.25">
      <c r="B18" s="18">
        <v>40972</v>
      </c>
      <c r="C18" s="5">
        <v>229.34</v>
      </c>
      <c r="D18" s="5">
        <v>229.34</v>
      </c>
      <c r="E18" s="5">
        <v>0</v>
      </c>
      <c r="F18" s="5">
        <v>0</v>
      </c>
      <c r="G18">
        <f t="shared" si="0"/>
        <v>0</v>
      </c>
      <c r="BA18">
        <v>16</v>
      </c>
      <c r="BB18">
        <v>4.5785388310487354E-2</v>
      </c>
      <c r="BC18">
        <v>4.0124394786560234E-2</v>
      </c>
    </row>
    <row r="19" spans="2:55" x14ac:dyDescent="0.25">
      <c r="B19" s="18">
        <v>40979</v>
      </c>
      <c r="C19" s="5">
        <v>205.63</v>
      </c>
      <c r="D19" s="5">
        <v>205.63</v>
      </c>
      <c r="E19" s="5">
        <v>0</v>
      </c>
      <c r="F19" s="5">
        <v>0</v>
      </c>
      <c r="G19">
        <f t="shared" si="0"/>
        <v>0</v>
      </c>
      <c r="BA19">
        <v>17</v>
      </c>
      <c r="BB19">
        <v>-7.8870188630896232E-2</v>
      </c>
      <c r="BC19">
        <v>-1.1126547408919447E-2</v>
      </c>
    </row>
    <row r="20" spans="2:55" x14ac:dyDescent="0.25">
      <c r="B20" s="18">
        <v>40986</v>
      </c>
      <c r="C20" s="5">
        <v>793.1</v>
      </c>
      <c r="D20" s="5">
        <v>793.1</v>
      </c>
      <c r="E20" s="5">
        <v>0</v>
      </c>
      <c r="F20" s="5">
        <v>0</v>
      </c>
      <c r="G20">
        <f t="shared" si="0"/>
        <v>0</v>
      </c>
      <c r="BA20">
        <v>18</v>
      </c>
      <c r="BB20">
        <v>-1.5413500092515405E-2</v>
      </c>
      <c r="BC20">
        <v>1.2901566095176143E-2</v>
      </c>
    </row>
    <row r="21" spans="2:55" x14ac:dyDescent="0.25">
      <c r="B21" s="18">
        <v>40993</v>
      </c>
      <c r="C21" s="5">
        <v>249.75</v>
      </c>
      <c r="D21" s="5">
        <v>249.75</v>
      </c>
      <c r="E21" s="5">
        <v>0</v>
      </c>
      <c r="F21" s="5">
        <v>0</v>
      </c>
      <c r="G21">
        <f t="shared" si="0"/>
        <v>0</v>
      </c>
      <c r="BA21">
        <v>19</v>
      </c>
      <c r="BB21">
        <v>-8.4848231230080909E-2</v>
      </c>
      <c r="BC21">
        <v>-5.099112080249036E-2</v>
      </c>
    </row>
    <row r="22" spans="2:55" x14ac:dyDescent="0.25">
      <c r="B22" s="18">
        <v>41000</v>
      </c>
      <c r="C22" s="5">
        <v>183.7</v>
      </c>
      <c r="D22" s="5">
        <v>183.7</v>
      </c>
      <c r="E22" s="5">
        <v>0</v>
      </c>
      <c r="F22" s="5">
        <v>0</v>
      </c>
      <c r="G22">
        <f t="shared" si="0"/>
        <v>0</v>
      </c>
      <c r="BA22">
        <v>20</v>
      </c>
      <c r="BB22">
        <v>6.8701829676862058E-2</v>
      </c>
      <c r="BC22">
        <v>4.036306009436158E-2</v>
      </c>
    </row>
    <row r="23" spans="2:55" x14ac:dyDescent="0.25">
      <c r="B23" s="18">
        <v>41007</v>
      </c>
      <c r="C23" s="5">
        <v>154.55000000000001</v>
      </c>
      <c r="D23" s="5">
        <v>154.55000000000001</v>
      </c>
      <c r="E23" s="5">
        <v>0</v>
      </c>
      <c r="F23" s="5">
        <v>0</v>
      </c>
      <c r="G23">
        <f t="shared" si="0"/>
        <v>0</v>
      </c>
      <c r="BA23">
        <v>21</v>
      </c>
      <c r="BB23">
        <v>-0.12773679001450469</v>
      </c>
      <c r="BC23">
        <v>-0.1078773282250981</v>
      </c>
    </row>
    <row r="24" spans="2:55" x14ac:dyDescent="0.25">
      <c r="B24" s="18">
        <v>41014</v>
      </c>
      <c r="C24" s="5">
        <v>188.7</v>
      </c>
      <c r="D24" s="5">
        <v>188.7</v>
      </c>
      <c r="E24" s="5">
        <v>0</v>
      </c>
      <c r="F24" s="5">
        <v>0</v>
      </c>
      <c r="G24">
        <f t="shared" si="0"/>
        <v>0</v>
      </c>
      <c r="BA24">
        <v>22</v>
      </c>
      <c r="BB24">
        <v>9.3296032552397847E-3</v>
      </c>
      <c r="BC24">
        <v>-1.1298397220865609E-2</v>
      </c>
    </row>
    <row r="25" spans="2:55" x14ac:dyDescent="0.25">
      <c r="B25" s="18">
        <v>41021</v>
      </c>
      <c r="C25" s="5">
        <v>176.96</v>
      </c>
      <c r="D25" s="5">
        <v>176.96</v>
      </c>
      <c r="E25" s="5">
        <v>0</v>
      </c>
      <c r="F25" s="5">
        <v>0</v>
      </c>
      <c r="G25">
        <f t="shared" si="0"/>
        <v>0</v>
      </c>
      <c r="BA25">
        <v>23</v>
      </c>
      <c r="BB25">
        <v>-4.0657314352358975E-2</v>
      </c>
      <c r="BC25">
        <v>-2.6029871563911167E-2</v>
      </c>
    </row>
    <row r="26" spans="2:55" x14ac:dyDescent="0.25">
      <c r="B26" s="18">
        <v>41028</v>
      </c>
      <c r="C26" s="5">
        <v>222.3</v>
      </c>
      <c r="D26" s="5">
        <v>222.3</v>
      </c>
      <c r="E26" s="5">
        <v>0</v>
      </c>
      <c r="F26" s="5">
        <v>0</v>
      </c>
      <c r="G26">
        <f t="shared" si="0"/>
        <v>0</v>
      </c>
      <c r="BA26">
        <v>24</v>
      </c>
      <c r="BB26">
        <v>2.1963448978239954E-2</v>
      </c>
      <c r="BC26">
        <v>-6.067385027773777E-3</v>
      </c>
    </row>
    <row r="27" spans="2:55" x14ac:dyDescent="0.25">
      <c r="B27" s="18">
        <v>41035</v>
      </c>
      <c r="C27" s="5">
        <v>97.3</v>
      </c>
      <c r="D27" s="5">
        <v>97.3</v>
      </c>
      <c r="E27" s="5">
        <v>0</v>
      </c>
      <c r="F27" s="5">
        <v>0</v>
      </c>
      <c r="G27">
        <f t="shared" si="0"/>
        <v>0</v>
      </c>
      <c r="BA27">
        <v>25</v>
      </c>
      <c r="BB27">
        <v>-1.9453869914966122E-2</v>
      </c>
      <c r="BC27">
        <v>5.3780191806728102E-4</v>
      </c>
    </row>
    <row r="28" spans="2:55" x14ac:dyDescent="0.25">
      <c r="B28" s="18">
        <v>41042</v>
      </c>
      <c r="C28" s="5">
        <v>105.49</v>
      </c>
      <c r="D28" s="5">
        <v>105.49</v>
      </c>
      <c r="E28" s="5">
        <v>0</v>
      </c>
      <c r="F28" s="5">
        <v>0</v>
      </c>
      <c r="G28">
        <f t="shared" si="0"/>
        <v>0</v>
      </c>
      <c r="BA28">
        <v>26</v>
      </c>
      <c r="BB28">
        <v>-6.3104655661238629E-2</v>
      </c>
      <c r="BC28">
        <v>-4.9591494831681127E-2</v>
      </c>
    </row>
    <row r="29" spans="2:55" x14ac:dyDescent="0.25">
      <c r="B29" s="18">
        <v>41049</v>
      </c>
      <c r="C29" s="5">
        <v>120.33</v>
      </c>
      <c r="D29" s="5">
        <v>120.33</v>
      </c>
      <c r="E29" s="5">
        <v>0</v>
      </c>
      <c r="F29" s="5">
        <v>0</v>
      </c>
      <c r="G29">
        <f t="shared" si="0"/>
        <v>0</v>
      </c>
      <c r="BA29">
        <v>27</v>
      </c>
      <c r="BB29">
        <v>4.9151456634265629E-2</v>
      </c>
      <c r="BC29">
        <v>8.8878576726317562E-2</v>
      </c>
    </row>
    <row r="30" spans="2:55" x14ac:dyDescent="0.25">
      <c r="B30" s="18">
        <v>41056</v>
      </c>
      <c r="C30" s="5">
        <v>234.23</v>
      </c>
      <c r="D30" s="5">
        <v>234.23</v>
      </c>
      <c r="E30" s="5">
        <v>0</v>
      </c>
      <c r="F30" s="5">
        <v>0</v>
      </c>
      <c r="G30">
        <f t="shared" si="0"/>
        <v>0</v>
      </c>
      <c r="BA30">
        <v>28</v>
      </c>
      <c r="BB30">
        <v>5.3146076868841562E-2</v>
      </c>
      <c r="BC30">
        <v>7.7847701872535438E-2</v>
      </c>
    </row>
    <row r="31" spans="2:55" ht="18.75" x14ac:dyDescent="0.3">
      <c r="B31" s="18">
        <v>41063</v>
      </c>
      <c r="C31" s="5">
        <v>82.56</v>
      </c>
      <c r="D31" s="5">
        <v>82.56</v>
      </c>
      <c r="E31" s="5">
        <v>0</v>
      </c>
      <c r="F31" s="5">
        <v>0</v>
      </c>
      <c r="G31">
        <f t="shared" si="0"/>
        <v>0</v>
      </c>
      <c r="I31" s="12" t="s">
        <v>200</v>
      </c>
      <c r="BA31">
        <v>29</v>
      </c>
      <c r="BB31">
        <v>3.4482541243628054E-2</v>
      </c>
      <c r="BC31">
        <v>1.0262717184623607E-2</v>
      </c>
    </row>
    <row r="32" spans="2:55" x14ac:dyDescent="0.25">
      <c r="B32" s="18">
        <v>41070</v>
      </c>
      <c r="C32" s="5">
        <v>73.62</v>
      </c>
      <c r="D32" s="5">
        <v>73.62</v>
      </c>
      <c r="E32" s="5">
        <v>0</v>
      </c>
      <c r="F32" s="5">
        <v>0</v>
      </c>
      <c r="G32">
        <f t="shared" si="0"/>
        <v>0</v>
      </c>
      <c r="BA32">
        <v>30</v>
      </c>
      <c r="BB32">
        <v>-1.8448272793184525E-3</v>
      </c>
      <c r="BC32">
        <v>1.1530542694795151E-2</v>
      </c>
    </row>
    <row r="33" spans="2:55" x14ac:dyDescent="0.25">
      <c r="B33" s="18">
        <v>41077</v>
      </c>
      <c r="C33" s="5">
        <v>70.239999999999995</v>
      </c>
      <c r="D33" s="5">
        <v>70.239999999999995</v>
      </c>
      <c r="E33" s="5">
        <v>0</v>
      </c>
      <c r="F33" s="5">
        <v>0</v>
      </c>
      <c r="G33">
        <f t="shared" si="0"/>
        <v>0</v>
      </c>
      <c r="BA33">
        <v>31</v>
      </c>
      <c r="BB33">
        <v>1.1829645520701959E-2</v>
      </c>
      <c r="BC33">
        <v>-1.8769243199478842E-3</v>
      </c>
    </row>
    <row r="34" spans="2:55" x14ac:dyDescent="0.25">
      <c r="B34" s="18">
        <v>41084</v>
      </c>
      <c r="C34" s="5">
        <v>63.41</v>
      </c>
      <c r="D34" s="5">
        <v>63.41</v>
      </c>
      <c r="E34" s="5">
        <v>0</v>
      </c>
      <c r="F34" s="5">
        <v>0</v>
      </c>
      <c r="G34">
        <f t="shared" si="0"/>
        <v>0</v>
      </c>
      <c r="BA34">
        <v>32</v>
      </c>
      <c r="BB34">
        <v>-3.3995491472848067E-3</v>
      </c>
      <c r="BC34">
        <v>-5.2535723123559273E-3</v>
      </c>
    </row>
    <row r="35" spans="2:55" x14ac:dyDescent="0.25">
      <c r="B35" s="18">
        <v>41091</v>
      </c>
      <c r="C35" s="5">
        <v>189.48</v>
      </c>
      <c r="D35" s="5">
        <v>189.48</v>
      </c>
      <c r="E35" s="5">
        <v>0</v>
      </c>
      <c r="F35" s="5">
        <v>0</v>
      </c>
      <c r="G35">
        <f t="shared" si="0"/>
        <v>0</v>
      </c>
      <c r="BA35">
        <v>33</v>
      </c>
      <c r="BB35">
        <v>4.5478217795362659E-2</v>
      </c>
      <c r="BC35">
        <v>-4.2906546386701987E-2</v>
      </c>
    </row>
    <row r="36" spans="2:55" x14ac:dyDescent="0.25">
      <c r="B36" s="18">
        <v>41098</v>
      </c>
      <c r="C36" s="5">
        <v>49.48</v>
      </c>
      <c r="D36" s="5">
        <v>49.48</v>
      </c>
      <c r="E36" s="5">
        <v>0</v>
      </c>
      <c r="F36" s="5">
        <v>0</v>
      </c>
      <c r="G36">
        <f t="shared" si="0"/>
        <v>0</v>
      </c>
      <c r="BA36">
        <v>34</v>
      </c>
      <c r="BB36">
        <v>-5.8557210550424475E-2</v>
      </c>
      <c r="BC36">
        <v>-7.0076178851844667E-2</v>
      </c>
    </row>
    <row r="37" spans="2:55" x14ac:dyDescent="0.25">
      <c r="B37" s="18">
        <v>41105</v>
      </c>
      <c r="C37" s="5">
        <v>57.71</v>
      </c>
      <c r="D37" s="5">
        <v>57.71</v>
      </c>
      <c r="E37" s="5">
        <v>0</v>
      </c>
      <c r="F37" s="5">
        <v>0</v>
      </c>
      <c r="G37">
        <f t="shared" si="0"/>
        <v>0</v>
      </c>
      <c r="BA37">
        <v>35</v>
      </c>
      <c r="BB37">
        <v>0.13419653335477505</v>
      </c>
      <c r="BC37">
        <v>0.11823725559687258</v>
      </c>
    </row>
    <row r="38" spans="2:55" x14ac:dyDescent="0.25">
      <c r="B38" s="18">
        <v>41112</v>
      </c>
      <c r="C38" s="5">
        <v>51.83</v>
      </c>
      <c r="D38" s="5">
        <v>51.83</v>
      </c>
      <c r="E38" s="5">
        <v>0</v>
      </c>
      <c r="F38" s="5">
        <v>0</v>
      </c>
      <c r="G38">
        <f t="shared" si="0"/>
        <v>0</v>
      </c>
      <c r="BA38">
        <v>36</v>
      </c>
      <c r="BB38">
        <v>-5.0509308092289706E-2</v>
      </c>
      <c r="BC38">
        <v>-3.6412049336944037E-2</v>
      </c>
    </row>
    <row r="39" spans="2:55" x14ac:dyDescent="0.25">
      <c r="B39" s="18">
        <v>41119</v>
      </c>
      <c r="C39" s="5">
        <v>140.87</v>
      </c>
      <c r="D39" s="5">
        <v>140.87</v>
      </c>
      <c r="E39" s="5">
        <v>0</v>
      </c>
      <c r="F39" s="5">
        <v>0</v>
      </c>
      <c r="G39">
        <f t="shared" si="0"/>
        <v>0</v>
      </c>
      <c r="BA39">
        <v>37</v>
      </c>
      <c r="BB39">
        <v>2.0647233614453676E-2</v>
      </c>
      <c r="BC39">
        <v>-2.4521156028742962E-2</v>
      </c>
    </row>
    <row r="40" spans="2:55" x14ac:dyDescent="0.25">
      <c r="B40" s="18">
        <v>41126</v>
      </c>
      <c r="C40" s="5">
        <v>74.28</v>
      </c>
      <c r="D40" s="5">
        <v>74.28</v>
      </c>
      <c r="E40" s="5">
        <v>0</v>
      </c>
      <c r="F40" s="5">
        <v>0</v>
      </c>
      <c r="G40">
        <f t="shared" si="0"/>
        <v>0</v>
      </c>
      <c r="BA40">
        <v>38</v>
      </c>
      <c r="BB40">
        <v>3.4873900645238112E-2</v>
      </c>
      <c r="BC40">
        <v>8.1592751181085194E-2</v>
      </c>
    </row>
    <row r="41" spans="2:55" x14ac:dyDescent="0.25">
      <c r="B41" s="18">
        <v>41133</v>
      </c>
      <c r="C41" s="5">
        <v>89.61</v>
      </c>
      <c r="D41" s="5">
        <v>89.61</v>
      </c>
      <c r="E41" s="5">
        <v>0</v>
      </c>
      <c r="F41" s="5">
        <v>0</v>
      </c>
      <c r="G41">
        <f t="shared" si="0"/>
        <v>0</v>
      </c>
      <c r="BA41">
        <v>39</v>
      </c>
      <c r="BB41">
        <v>-9.1606647660801024E-2</v>
      </c>
      <c r="BC41">
        <v>-9.6626121474455734E-2</v>
      </c>
    </row>
    <row r="42" spans="2:55" x14ac:dyDescent="0.25">
      <c r="B42" s="18">
        <v>41140</v>
      </c>
      <c r="C42" s="5">
        <v>37.880000000000003</v>
      </c>
      <c r="D42" s="5">
        <v>37.880000000000003</v>
      </c>
      <c r="E42" s="5">
        <v>0</v>
      </c>
      <c r="F42" s="5">
        <v>0</v>
      </c>
      <c r="G42">
        <f t="shared" si="0"/>
        <v>0</v>
      </c>
      <c r="BA42">
        <v>40</v>
      </c>
      <c r="BB42">
        <v>-3.7787016456927496E-2</v>
      </c>
      <c r="BC42">
        <v>-2.3721010261794361E-2</v>
      </c>
    </row>
    <row r="43" spans="2:55" x14ac:dyDescent="0.25">
      <c r="B43" s="18">
        <v>41147</v>
      </c>
      <c r="C43" s="5">
        <v>156.52000000000001</v>
      </c>
      <c r="D43" s="5">
        <v>156.52000000000001</v>
      </c>
      <c r="E43" s="5">
        <v>0</v>
      </c>
      <c r="F43" s="5">
        <v>0</v>
      </c>
      <c r="G43">
        <f t="shared" si="0"/>
        <v>0</v>
      </c>
      <c r="BA43">
        <v>41</v>
      </c>
      <c r="BB43">
        <v>-2.8501186114372024E-2</v>
      </c>
      <c r="BC43">
        <v>-6.5449905852274462E-2</v>
      </c>
    </row>
    <row r="44" spans="2:55" x14ac:dyDescent="0.25">
      <c r="B44" s="18">
        <v>41154</v>
      </c>
      <c r="C44" s="5">
        <v>55.81</v>
      </c>
      <c r="D44" s="5">
        <v>55.81</v>
      </c>
      <c r="E44" s="5">
        <v>0</v>
      </c>
      <c r="F44" s="5">
        <v>0</v>
      </c>
      <c r="G44">
        <f t="shared" si="0"/>
        <v>0</v>
      </c>
      <c r="BA44">
        <v>42</v>
      </c>
      <c r="BB44">
        <v>7.2622025085356118E-2</v>
      </c>
      <c r="BC44">
        <v>8.1930299645119761E-2</v>
      </c>
    </row>
    <row r="45" spans="2:55" x14ac:dyDescent="0.25">
      <c r="B45" s="18">
        <v>41161</v>
      </c>
      <c r="C45" s="5">
        <v>70.650000000000006</v>
      </c>
      <c r="D45" s="5">
        <v>70.650000000000006</v>
      </c>
      <c r="E45" s="5">
        <v>0</v>
      </c>
      <c r="F45" s="5">
        <v>0</v>
      </c>
      <c r="G45">
        <f t="shared" si="0"/>
        <v>0</v>
      </c>
      <c r="BA45">
        <v>43</v>
      </c>
      <c r="BB45">
        <v>3.5068131815791815E-3</v>
      </c>
      <c r="BC45">
        <v>6.1932122416622666E-3</v>
      </c>
    </row>
    <row r="46" spans="2:55" x14ac:dyDescent="0.25">
      <c r="B46" s="18">
        <v>41168</v>
      </c>
      <c r="C46" s="5">
        <v>138.28</v>
      </c>
      <c r="D46" s="5">
        <v>138.28</v>
      </c>
      <c r="E46" s="5">
        <v>0</v>
      </c>
      <c r="F46" s="5">
        <v>0</v>
      </c>
      <c r="G46">
        <f t="shared" si="0"/>
        <v>0</v>
      </c>
      <c r="BA46">
        <v>44</v>
      </c>
      <c r="BB46">
        <v>3.0406365193453671E-2</v>
      </c>
      <c r="BC46">
        <v>1.4641569080568817E-2</v>
      </c>
    </row>
    <row r="47" spans="2:55" x14ac:dyDescent="0.25">
      <c r="B47" s="18">
        <v>41175</v>
      </c>
      <c r="C47" s="5">
        <v>122.63</v>
      </c>
      <c r="D47" s="5">
        <v>122.63</v>
      </c>
      <c r="E47" s="5">
        <v>0</v>
      </c>
      <c r="F47" s="5">
        <v>0</v>
      </c>
      <c r="G47">
        <f t="shared" si="0"/>
        <v>0</v>
      </c>
      <c r="BA47">
        <v>45</v>
      </c>
      <c r="BB47">
        <v>-4.7813877259026798E-2</v>
      </c>
      <c r="BC47">
        <v>2.2713344227571371E-2</v>
      </c>
    </row>
    <row r="48" spans="2:55" x14ac:dyDescent="0.25">
      <c r="B48" s="18">
        <v>41182</v>
      </c>
      <c r="C48" s="5">
        <v>179.64</v>
      </c>
      <c r="D48" s="5">
        <v>179.64</v>
      </c>
      <c r="E48" s="5">
        <v>0</v>
      </c>
      <c r="F48" s="5">
        <v>0</v>
      </c>
      <c r="G48">
        <f t="shared" si="0"/>
        <v>0</v>
      </c>
      <c r="BA48">
        <v>46</v>
      </c>
      <c r="BB48">
        <v>-1.9551778675784892E-2</v>
      </c>
      <c r="BC48">
        <v>-2.955081151409315E-2</v>
      </c>
    </row>
    <row r="49" spans="2:55" x14ac:dyDescent="0.25">
      <c r="B49" s="18">
        <v>41189</v>
      </c>
      <c r="C49" s="5">
        <v>134.51</v>
      </c>
      <c r="D49" s="5">
        <v>134.51</v>
      </c>
      <c r="E49" s="5">
        <v>0</v>
      </c>
      <c r="F49" s="5">
        <v>0</v>
      </c>
      <c r="G49">
        <f t="shared" si="0"/>
        <v>0</v>
      </c>
      <c r="BA49">
        <v>47</v>
      </c>
      <c r="BB49">
        <v>-6.8861632953901422E-2</v>
      </c>
      <c r="BC49">
        <v>-4.2508539988676972E-2</v>
      </c>
    </row>
    <row r="50" spans="2:55" x14ac:dyDescent="0.25">
      <c r="B50" s="18">
        <v>41196</v>
      </c>
      <c r="C50" s="5">
        <v>141.63</v>
      </c>
      <c r="D50" s="5">
        <v>141.63</v>
      </c>
      <c r="E50" s="5">
        <v>0</v>
      </c>
      <c r="F50" s="5">
        <v>0</v>
      </c>
      <c r="G50">
        <f t="shared" si="0"/>
        <v>0</v>
      </c>
      <c r="BA50">
        <v>48</v>
      </c>
      <c r="BB50">
        <v>-1.8807651713835586E-2</v>
      </c>
      <c r="BC50">
        <v>-6.7067485080831435E-2</v>
      </c>
    </row>
    <row r="51" spans="2:55" x14ac:dyDescent="0.25">
      <c r="B51" s="18">
        <v>41203</v>
      </c>
      <c r="C51" s="5">
        <v>155.55000000000001</v>
      </c>
      <c r="D51" s="5">
        <v>155.55000000000001</v>
      </c>
      <c r="E51" s="5">
        <v>0</v>
      </c>
      <c r="F51" s="5">
        <v>0</v>
      </c>
      <c r="G51">
        <f t="shared" si="0"/>
        <v>0</v>
      </c>
      <c r="BA51">
        <v>49</v>
      </c>
      <c r="BB51">
        <v>-7.2456531393295179E-2</v>
      </c>
      <c r="BC51">
        <v>-5.2131928685573883E-2</v>
      </c>
    </row>
    <row r="52" spans="2:55" x14ac:dyDescent="0.25">
      <c r="B52" s="18">
        <v>41210</v>
      </c>
      <c r="C52" s="5">
        <v>166.08</v>
      </c>
      <c r="D52" s="5">
        <v>166.08</v>
      </c>
      <c r="E52" s="5">
        <v>0</v>
      </c>
      <c r="F52" s="5">
        <v>0</v>
      </c>
      <c r="G52">
        <f t="shared" si="0"/>
        <v>0</v>
      </c>
      <c r="BA52">
        <v>50</v>
      </c>
      <c r="BB52">
        <v>-3.6171432726405724E-2</v>
      </c>
      <c r="BC52">
        <v>-6.7821813277156376E-2</v>
      </c>
    </row>
    <row r="53" spans="2:55" x14ac:dyDescent="0.25">
      <c r="B53" s="18">
        <v>41217</v>
      </c>
      <c r="C53" s="5">
        <v>160.13</v>
      </c>
      <c r="D53" s="5">
        <v>160.13</v>
      </c>
      <c r="E53" s="5">
        <v>0</v>
      </c>
      <c r="F53" s="5">
        <v>0</v>
      </c>
      <c r="G53">
        <f t="shared" si="0"/>
        <v>0</v>
      </c>
      <c r="BA53">
        <v>51</v>
      </c>
      <c r="BB53">
        <v>5.7497521001724602E-2</v>
      </c>
      <c r="BC53">
        <v>4.9702827123988005E-2</v>
      </c>
    </row>
    <row r="54" spans="2:55" x14ac:dyDescent="0.25">
      <c r="B54" s="18">
        <v>41224</v>
      </c>
      <c r="C54" s="5">
        <v>321.22000000000003</v>
      </c>
      <c r="D54" s="5">
        <v>321.22000000000003</v>
      </c>
      <c r="E54" s="5">
        <v>0</v>
      </c>
      <c r="F54" s="5">
        <v>0</v>
      </c>
      <c r="G54">
        <f t="shared" si="0"/>
        <v>0</v>
      </c>
      <c r="BA54">
        <v>52</v>
      </c>
      <c r="BB54">
        <v>-9.3152500664198945E-2</v>
      </c>
      <c r="BC54">
        <v>-7.5582801564148303E-2</v>
      </c>
    </row>
    <row r="55" spans="2:55" x14ac:dyDescent="0.25">
      <c r="B55" s="18">
        <v>41231</v>
      </c>
      <c r="C55" s="5">
        <v>199.4</v>
      </c>
      <c r="D55" s="5">
        <v>199.4</v>
      </c>
      <c r="E55" s="5">
        <v>0</v>
      </c>
      <c r="F55" s="5">
        <v>0</v>
      </c>
      <c r="G55">
        <f t="shared" si="0"/>
        <v>0</v>
      </c>
      <c r="BA55">
        <v>53</v>
      </c>
      <c r="BB55">
        <v>-0.21218991376837235</v>
      </c>
      <c r="BC55">
        <v>-0.19531756302916045</v>
      </c>
    </row>
    <row r="56" spans="2:55" x14ac:dyDescent="0.25">
      <c r="B56" s="18">
        <v>41238</v>
      </c>
      <c r="C56" s="5">
        <v>229.54</v>
      </c>
      <c r="D56" s="5">
        <v>229.54</v>
      </c>
      <c r="E56" s="5">
        <v>0</v>
      </c>
      <c r="F56" s="5">
        <v>0</v>
      </c>
      <c r="G56">
        <f t="shared" si="0"/>
        <v>0</v>
      </c>
      <c r="BA56">
        <v>54</v>
      </c>
      <c r="BB56">
        <v>-3.1745447866804617E-2</v>
      </c>
      <c r="BC56">
        <v>9.259880258038328E-4</v>
      </c>
    </row>
    <row r="57" spans="2:55" x14ac:dyDescent="0.25">
      <c r="B57" s="18">
        <v>41245</v>
      </c>
      <c r="C57" s="5">
        <v>224.82</v>
      </c>
      <c r="D57" s="5">
        <v>224.82</v>
      </c>
      <c r="E57" s="5">
        <v>0</v>
      </c>
      <c r="F57" s="5">
        <v>0</v>
      </c>
      <c r="G57">
        <f t="shared" si="0"/>
        <v>0</v>
      </c>
      <c r="BA57">
        <v>55</v>
      </c>
      <c r="BB57">
        <v>-8.1567760220286001E-2</v>
      </c>
      <c r="BC57">
        <v>-4.2451112199842732E-2</v>
      </c>
    </row>
    <row r="58" spans="2:55" x14ac:dyDescent="0.25">
      <c r="B58" s="18">
        <v>41252</v>
      </c>
      <c r="C58" s="5">
        <v>187.75</v>
      </c>
      <c r="D58" s="5">
        <v>187.75</v>
      </c>
      <c r="E58" s="5">
        <v>0</v>
      </c>
      <c r="F58" s="5">
        <v>0</v>
      </c>
      <c r="G58">
        <f t="shared" si="0"/>
        <v>0</v>
      </c>
      <c r="BA58">
        <v>56</v>
      </c>
      <c r="BB58">
        <v>1.5264907322177255E-2</v>
      </c>
      <c r="BC58">
        <v>1.9440421728057478E-2</v>
      </c>
    </row>
    <row r="59" spans="2:55" x14ac:dyDescent="0.25">
      <c r="B59" s="18">
        <v>41259</v>
      </c>
      <c r="C59" s="5">
        <v>225.06</v>
      </c>
      <c r="D59" s="5">
        <v>225.06</v>
      </c>
      <c r="E59" s="5">
        <v>0</v>
      </c>
      <c r="F59" s="5">
        <v>0</v>
      </c>
      <c r="G59">
        <f t="shared" si="0"/>
        <v>0</v>
      </c>
      <c r="BA59">
        <v>57</v>
      </c>
      <c r="BB59">
        <v>-1.7359570080445402E-2</v>
      </c>
      <c r="BC59">
        <v>-2.3898400714271378E-2</v>
      </c>
    </row>
    <row r="60" spans="2:55" x14ac:dyDescent="0.25">
      <c r="B60" s="18">
        <v>41266</v>
      </c>
      <c r="C60" s="5">
        <v>230.97</v>
      </c>
      <c r="D60" s="5">
        <v>230.97</v>
      </c>
      <c r="E60" s="5">
        <v>0</v>
      </c>
      <c r="F60" s="5">
        <v>0</v>
      </c>
      <c r="G60">
        <f t="shared" si="0"/>
        <v>0</v>
      </c>
      <c r="BA60">
        <v>58</v>
      </c>
      <c r="BB60">
        <v>-4.923297561542659E-2</v>
      </c>
      <c r="BC60">
        <v>1.3913096977257637E-2</v>
      </c>
    </row>
    <row r="61" spans="2:55" x14ac:dyDescent="0.25">
      <c r="B61" s="18">
        <v>41273</v>
      </c>
      <c r="C61" s="5">
        <v>248.87</v>
      </c>
      <c r="D61" s="5">
        <v>212.94076433121018</v>
      </c>
      <c r="E61" s="5">
        <v>35.929235668789829</v>
      </c>
      <c r="F61" s="5">
        <v>0.59044511527054089</v>
      </c>
      <c r="G61">
        <f t="shared" si="0"/>
        <v>1290.9099757434394</v>
      </c>
      <c r="BA61">
        <v>59</v>
      </c>
      <c r="BB61">
        <v>1.9055020705448422E-3</v>
      </c>
      <c r="BC61">
        <v>3.4347422344891035E-2</v>
      </c>
    </row>
    <row r="62" spans="2:55" x14ac:dyDescent="0.25">
      <c r="B62" s="18">
        <v>41280</v>
      </c>
      <c r="C62" s="5">
        <v>285.06</v>
      </c>
      <c r="D62" s="5">
        <v>178.50394357702891</v>
      </c>
      <c r="E62" s="5">
        <v>106.5560564229711</v>
      </c>
      <c r="F62" s="5">
        <v>1.75109494667284</v>
      </c>
      <c r="G62">
        <f t="shared" si="0"/>
        <v>11354.1931604154</v>
      </c>
      <c r="BA62">
        <v>60</v>
      </c>
      <c r="BB62">
        <v>1.5559746751861267E-2</v>
      </c>
      <c r="BC62">
        <v>2.8856918055899211E-2</v>
      </c>
    </row>
    <row r="63" spans="2:55" x14ac:dyDescent="0.25">
      <c r="B63" s="18">
        <v>41287</v>
      </c>
      <c r="C63" s="5">
        <v>285.79000000000002</v>
      </c>
      <c r="D63" s="5">
        <v>244.44615849887492</v>
      </c>
      <c r="E63" s="5">
        <v>41.343841501125098</v>
      </c>
      <c r="F63" s="5">
        <v>0.67942634477091846</v>
      </c>
      <c r="G63">
        <f t="shared" si="0"/>
        <v>1709.3132300701541</v>
      </c>
      <c r="BA63">
        <v>61</v>
      </c>
      <c r="BB63">
        <v>3.9975240056397646E-2</v>
      </c>
      <c r="BC63">
        <v>5.5481777974913005E-4</v>
      </c>
    </row>
    <row r="64" spans="2:55" x14ac:dyDescent="0.25">
      <c r="B64" s="18">
        <v>41294</v>
      </c>
      <c r="C64" s="5">
        <v>230.51</v>
      </c>
      <c r="D64" s="5">
        <v>242.52961776137863</v>
      </c>
      <c r="E64" s="5">
        <v>-12.01961776137864</v>
      </c>
      <c r="F64" s="5">
        <v>-0.19752506454763921</v>
      </c>
      <c r="G64">
        <f t="shared" si="0"/>
        <v>144.47121112964888</v>
      </c>
      <c r="BA64">
        <v>62</v>
      </c>
      <c r="BB64">
        <v>-3.789224810980376E-2</v>
      </c>
      <c r="BC64">
        <v>-2.3276251508345214E-2</v>
      </c>
    </row>
    <row r="65" spans="2:55" x14ac:dyDescent="0.25">
      <c r="B65" s="18">
        <v>41301</v>
      </c>
      <c r="C65" s="5">
        <v>221.38</v>
      </c>
      <c r="D65" s="5">
        <v>242.97563854466688</v>
      </c>
      <c r="E65" s="5">
        <v>-21.595638544666883</v>
      </c>
      <c r="F65" s="5">
        <v>-0.35489314071111872</v>
      </c>
      <c r="G65">
        <f t="shared" si="0"/>
        <v>466.37160415190198</v>
      </c>
      <c r="BA65">
        <v>63</v>
      </c>
      <c r="BB65">
        <v>6.6475347238491828E-2</v>
      </c>
      <c r="BC65">
        <v>7.964284131545174E-2</v>
      </c>
    </row>
    <row r="66" spans="2:55" x14ac:dyDescent="0.25">
      <c r="B66" s="18">
        <v>41308</v>
      </c>
      <c r="C66" s="5">
        <v>170.84</v>
      </c>
      <c r="D66" s="5">
        <v>239.13751375565695</v>
      </c>
      <c r="E66" s="5">
        <v>-68.297513755656951</v>
      </c>
      <c r="F66" s="5">
        <v>-1.1223710338257937</v>
      </c>
      <c r="G66">
        <f t="shared" si="0"/>
        <v>4664.5503852041502</v>
      </c>
      <c r="BA66">
        <v>64</v>
      </c>
      <c r="BB66">
        <v>3.3246417008559931E-2</v>
      </c>
      <c r="BC66">
        <v>-3.5380039078318028E-2</v>
      </c>
    </row>
    <row r="67" spans="2:55" x14ac:dyDescent="0.25">
      <c r="B67" s="18">
        <v>41315</v>
      </c>
      <c r="C67" s="5">
        <v>261.16000000000003</v>
      </c>
      <c r="D67" s="5">
        <v>215.11690369217291</v>
      </c>
      <c r="E67" s="5">
        <v>46.043096307827113</v>
      </c>
      <c r="F67" s="5">
        <v>0.75665181295528727</v>
      </c>
      <c r="G67">
        <f t="shared" si="0"/>
        <v>2119.9667176118428</v>
      </c>
      <c r="BA67">
        <v>65</v>
      </c>
      <c r="BB67">
        <v>8.3833666492060893E-2</v>
      </c>
      <c r="BC67">
        <v>1.8200006353969293E-2</v>
      </c>
    </row>
    <row r="68" spans="2:55" x14ac:dyDescent="0.25">
      <c r="B68" s="18">
        <v>41322</v>
      </c>
      <c r="C68" s="5">
        <v>192.84</v>
      </c>
      <c r="D68" s="5">
        <v>193.64760042089165</v>
      </c>
      <c r="E68" s="5">
        <v>-0.80760042089164585</v>
      </c>
      <c r="F68" s="5">
        <v>-1.3271746941728535E-2</v>
      </c>
      <c r="G68">
        <f t="shared" si="0"/>
        <v>0.65221843982436356</v>
      </c>
      <c r="BA68">
        <v>66</v>
      </c>
      <c r="BB68">
        <v>-1.2898470684923172E-2</v>
      </c>
      <c r="BC68">
        <v>-1.1601553141200968E-2</v>
      </c>
    </row>
    <row r="69" spans="2:55" x14ac:dyDescent="0.25">
      <c r="B69" s="18">
        <v>41329</v>
      </c>
      <c r="C69" s="5">
        <v>191.19</v>
      </c>
      <c r="D69" s="5">
        <v>211.97215847531484</v>
      </c>
      <c r="E69" s="5">
        <v>-20.782158475314844</v>
      </c>
      <c r="F69" s="5">
        <v>-0.34152477023570438</v>
      </c>
      <c r="G69">
        <f t="shared" si="0"/>
        <v>431.89811089310064</v>
      </c>
      <c r="BA69">
        <v>67</v>
      </c>
      <c r="BB69">
        <v>8.5840650585090224E-3</v>
      </c>
      <c r="BC69">
        <v>-1.9567347333060019E-2</v>
      </c>
    </row>
    <row r="70" spans="2:55" x14ac:dyDescent="0.25">
      <c r="B70" s="18">
        <v>41336</v>
      </c>
      <c r="C70" s="5">
        <v>234.53</v>
      </c>
      <c r="D70" s="5">
        <v>203.10839417176913</v>
      </c>
      <c r="E70" s="5">
        <v>31.421605828230867</v>
      </c>
      <c r="F70" s="5">
        <v>0.51636872674559087</v>
      </c>
      <c r="G70">
        <f t="shared" si="0"/>
        <v>987.31731282471196</v>
      </c>
      <c r="BA70">
        <v>68</v>
      </c>
      <c r="BB70">
        <v>4.0973538550802269E-2</v>
      </c>
      <c r="BC70">
        <v>7.8219649190084603E-2</v>
      </c>
    </row>
    <row r="71" spans="2:55" x14ac:dyDescent="0.25">
      <c r="B71" s="18">
        <v>41343</v>
      </c>
      <c r="C71" s="5">
        <v>152.93</v>
      </c>
      <c r="D71" s="5">
        <v>191.1602000741315</v>
      </c>
      <c r="E71" s="5">
        <v>-38.230200074131488</v>
      </c>
      <c r="F71" s="5">
        <v>-0.62825814324779672</v>
      </c>
      <c r="G71">
        <f t="shared" si="0"/>
        <v>1461.5481977081233</v>
      </c>
      <c r="BA71">
        <v>69</v>
      </c>
      <c r="BB71">
        <v>3.2239451138861737E-2</v>
      </c>
      <c r="BC71">
        <v>-6.4692922096484307E-2</v>
      </c>
    </row>
    <row r="72" spans="2:55" x14ac:dyDescent="0.25">
      <c r="B72" s="18">
        <v>41350</v>
      </c>
      <c r="C72" s="5">
        <v>128.19</v>
      </c>
      <c r="D72" s="5">
        <v>763.72126765267853</v>
      </c>
      <c r="E72" s="5">
        <v>-635.53126765267848</v>
      </c>
      <c r="F72" s="5">
        <v>-10.444038833622585</v>
      </c>
      <c r="G72">
        <f t="shared" si="0"/>
        <v>403899.99216422043</v>
      </c>
      <c r="BA72">
        <v>70</v>
      </c>
      <c r="BB72">
        <v>4.2438431229228607E-2</v>
      </c>
      <c r="BC72">
        <v>1.9853593737525987E-2</v>
      </c>
    </row>
    <row r="73" spans="2:55" x14ac:dyDescent="0.25">
      <c r="B73" s="18">
        <v>41357</v>
      </c>
      <c r="C73" s="5">
        <v>130.85</v>
      </c>
      <c r="D73" s="5">
        <v>62.703319514178901</v>
      </c>
      <c r="E73" s="5">
        <v>68.146680485821093</v>
      </c>
      <c r="F73" s="5">
        <v>1.119892306802045</v>
      </c>
      <c r="G73">
        <f t="shared" si="0"/>
        <v>4643.9700612365896</v>
      </c>
      <c r="BA73">
        <v>71</v>
      </c>
      <c r="BB73">
        <v>-9.4819878728191007E-3</v>
      </c>
      <c r="BC73">
        <v>-1.5511745327504404E-2</v>
      </c>
    </row>
    <row r="74" spans="2:55" x14ac:dyDescent="0.25">
      <c r="B74" s="18">
        <v>41364</v>
      </c>
      <c r="C74" s="5">
        <v>107.49</v>
      </c>
      <c r="D74" s="5">
        <v>137.27218618264587</v>
      </c>
      <c r="E74" s="5">
        <v>-29.782186182645873</v>
      </c>
      <c r="F74" s="5">
        <v>-0.48942723178762637</v>
      </c>
      <c r="G74">
        <f t="shared" ref="G74:G137" si="1">E74*E74</f>
        <v>886.97861381778273</v>
      </c>
      <c r="BA74">
        <v>72</v>
      </c>
      <c r="BB74">
        <v>-4.8852679965137808E-4</v>
      </c>
      <c r="BC74">
        <v>-2.9545533304990677E-2</v>
      </c>
    </row>
    <row r="75" spans="2:55" x14ac:dyDescent="0.25">
      <c r="B75" s="18">
        <v>41371</v>
      </c>
      <c r="C75" s="5">
        <v>251.87</v>
      </c>
      <c r="D75" s="5">
        <v>119.1165258798618</v>
      </c>
      <c r="E75" s="5">
        <v>132.75347412013821</v>
      </c>
      <c r="F75" s="5">
        <v>2.1816116839223008</v>
      </c>
      <c r="G75">
        <f t="shared" si="1"/>
        <v>17623.484890966203</v>
      </c>
      <c r="BA75">
        <v>73</v>
      </c>
      <c r="BB75">
        <v>2.4715160139883056E-2</v>
      </c>
      <c r="BC75">
        <v>1.3169653924706554E-2</v>
      </c>
    </row>
    <row r="76" spans="2:55" x14ac:dyDescent="0.25">
      <c r="B76" s="18">
        <v>41378</v>
      </c>
      <c r="C76" s="5">
        <v>138.16999999999999</v>
      </c>
      <c r="D76" s="5">
        <v>197.95726768491861</v>
      </c>
      <c r="E76" s="5">
        <v>-59.787267684918618</v>
      </c>
      <c r="F76" s="5">
        <v>-0.98251742634750772</v>
      </c>
      <c r="G76">
        <f t="shared" si="1"/>
        <v>3574.5173772281141</v>
      </c>
      <c r="BA76">
        <v>74</v>
      </c>
      <c r="BB76">
        <v>2.3127061508542699E-3</v>
      </c>
      <c r="BC76">
        <v>-4.1741033507443945E-2</v>
      </c>
    </row>
    <row r="77" spans="2:55" x14ac:dyDescent="0.25">
      <c r="B77" s="18">
        <v>41385</v>
      </c>
      <c r="C77" s="5">
        <v>153.06</v>
      </c>
      <c r="D77" s="5">
        <v>148.14012727186235</v>
      </c>
      <c r="E77" s="5">
        <v>4.9198727281376478</v>
      </c>
      <c r="F77" s="5">
        <v>8.0851005205351406E-2</v>
      </c>
      <c r="G77">
        <f t="shared" si="1"/>
        <v>24.20514766107258</v>
      </c>
      <c r="BA77">
        <v>75</v>
      </c>
      <c r="BB77">
        <v>-3.7072650302081622E-2</v>
      </c>
      <c r="BC77">
        <v>-2.0655134053732312E-2</v>
      </c>
    </row>
    <row r="78" spans="2:55" x14ac:dyDescent="0.25">
      <c r="B78" s="18">
        <v>41392</v>
      </c>
      <c r="C78" s="5">
        <v>132.47999999999999</v>
      </c>
      <c r="D78" s="5">
        <v>200.33839070912776</v>
      </c>
      <c r="E78" s="5">
        <v>-67.858390709127775</v>
      </c>
      <c r="F78" s="5">
        <v>-1.1151546805413541</v>
      </c>
      <c r="G78">
        <f t="shared" si="1"/>
        <v>4604.7611896326389</v>
      </c>
      <c r="BA78">
        <v>76</v>
      </c>
      <c r="BB78">
        <v>6.0404353059795466E-3</v>
      </c>
      <c r="BC78">
        <v>1.7207931159811365E-2</v>
      </c>
    </row>
    <row r="79" spans="2:55" x14ac:dyDescent="0.25">
      <c r="B79" s="18">
        <v>41399</v>
      </c>
      <c r="C79" s="5">
        <v>135.33000000000001</v>
      </c>
      <c r="D79" s="5">
        <v>58.361420157699484</v>
      </c>
      <c r="E79" s="5">
        <v>76.968579842300528</v>
      </c>
      <c r="F79" s="5">
        <v>1.2648674860810829</v>
      </c>
      <c r="G79">
        <f t="shared" si="1"/>
        <v>5924.1622829405915</v>
      </c>
      <c r="BA79">
        <v>77</v>
      </c>
      <c r="BB79">
        <v>-7.7765664865846115E-3</v>
      </c>
      <c r="BC79">
        <v>-9.1381496465739315E-3</v>
      </c>
    </row>
    <row r="80" spans="2:55" x14ac:dyDescent="0.25">
      <c r="B80" s="18">
        <v>41406</v>
      </c>
      <c r="C80" s="5">
        <v>170.08</v>
      </c>
      <c r="D80" s="5">
        <v>99.477780670443764</v>
      </c>
      <c r="E80" s="5">
        <v>70.602219329556249</v>
      </c>
      <c r="F80" s="5">
        <v>1.1602455425069704</v>
      </c>
      <c r="G80">
        <f t="shared" si="1"/>
        <v>4984.6733742587658</v>
      </c>
      <c r="BA80">
        <v>78</v>
      </c>
      <c r="BB80">
        <v>-5.6767101205701422E-3</v>
      </c>
      <c r="BC80">
        <v>-5.708025307186558E-2</v>
      </c>
    </row>
    <row r="81" spans="2:55" x14ac:dyDescent="0.25">
      <c r="B81" s="18">
        <v>41413</v>
      </c>
      <c r="C81" s="5">
        <v>103.1</v>
      </c>
      <c r="D81" s="5">
        <v>121.15801637805806</v>
      </c>
      <c r="E81" s="5">
        <v>-18.05801637805807</v>
      </c>
      <c r="F81" s="5">
        <v>-0.29675742785593578</v>
      </c>
      <c r="G81">
        <f t="shared" si="1"/>
        <v>326.0919555102135</v>
      </c>
      <c r="BA81">
        <v>79</v>
      </c>
      <c r="BB81">
        <v>-6.5010562505422351E-2</v>
      </c>
      <c r="BC81">
        <v>-3.4255249018584635E-2</v>
      </c>
    </row>
    <row r="82" spans="2:55" x14ac:dyDescent="0.25">
      <c r="B82" s="18">
        <v>41420</v>
      </c>
      <c r="C82" s="5">
        <v>146.09</v>
      </c>
      <c r="D82" s="5">
        <v>213.98617580588177</v>
      </c>
      <c r="E82" s="5">
        <v>-67.896175805881768</v>
      </c>
      <c r="F82" s="5">
        <v>-1.1157756240541548</v>
      </c>
      <c r="G82">
        <f t="shared" si="1"/>
        <v>4609.8906890632052</v>
      </c>
      <c r="BA82">
        <v>80</v>
      </c>
      <c r="BB82">
        <v>-0.12501483258319121</v>
      </c>
      <c r="BC82">
        <v>-9.9192516014300861E-2</v>
      </c>
    </row>
    <row r="83" spans="2:55" x14ac:dyDescent="0.25">
      <c r="B83" s="18">
        <v>41427</v>
      </c>
      <c r="C83" s="5">
        <v>74.63</v>
      </c>
      <c r="D83" s="5">
        <v>44.054085669325701</v>
      </c>
      <c r="E83" s="5">
        <v>30.575914330674294</v>
      </c>
      <c r="F83" s="5">
        <v>0.50247100795298505</v>
      </c>
      <c r="G83">
        <f t="shared" si="1"/>
        <v>934.88653715673365</v>
      </c>
      <c r="BA83">
        <v>81</v>
      </c>
      <c r="BB83">
        <v>-3.5728285113666679E-2</v>
      </c>
      <c r="BC83">
        <v>-1.9488882635579153E-3</v>
      </c>
    </row>
    <row r="84" spans="2:55" x14ac:dyDescent="0.25">
      <c r="B84" s="18">
        <v>41434</v>
      </c>
      <c r="C84" s="5">
        <v>169.68</v>
      </c>
      <c r="D84" s="5">
        <v>55.771288459526858</v>
      </c>
      <c r="E84" s="5">
        <v>113.90871154047315</v>
      </c>
      <c r="F84" s="5">
        <v>1.8719252181102357</v>
      </c>
      <c r="G84">
        <f t="shared" si="1"/>
        <v>12975.194564810721</v>
      </c>
      <c r="BA84">
        <v>82</v>
      </c>
      <c r="BB84">
        <v>-6.6814526541848995E-2</v>
      </c>
      <c r="BC84">
        <v>-6.7166485116089039E-2</v>
      </c>
    </row>
    <row r="85" spans="2:55" x14ac:dyDescent="0.25">
      <c r="B85" s="18">
        <v>41441</v>
      </c>
      <c r="C85" s="5">
        <v>84.19</v>
      </c>
      <c r="D85" s="5">
        <v>79.172768551198942</v>
      </c>
      <c r="E85" s="5">
        <v>5.0172314488010556</v>
      </c>
      <c r="F85" s="5">
        <v>8.2450955217497998E-2</v>
      </c>
      <c r="G85">
        <f t="shared" si="1"/>
        <v>25.172611410838339</v>
      </c>
      <c r="BA85">
        <v>83</v>
      </c>
      <c r="BB85">
        <v>-4.6976439843516779E-2</v>
      </c>
      <c r="BC85">
        <v>-5.2893636349310769E-2</v>
      </c>
    </row>
    <row r="86" spans="2:55" x14ac:dyDescent="0.25">
      <c r="B86" s="18">
        <v>41448</v>
      </c>
      <c r="C86" s="5">
        <v>68.11</v>
      </c>
      <c r="D86" s="5">
        <v>51.196241670468154</v>
      </c>
      <c r="E86" s="5">
        <v>16.913758329531845</v>
      </c>
      <c r="F86" s="5">
        <v>0.27795319885453251</v>
      </c>
      <c r="G86">
        <f t="shared" si="1"/>
        <v>286.07522082980785</v>
      </c>
      <c r="BA86">
        <v>84</v>
      </c>
      <c r="BB86">
        <v>-7.5031222001146966E-2</v>
      </c>
      <c r="BC86">
        <v>-1.6380159753660653E-2</v>
      </c>
    </row>
    <row r="87" spans="2:55" x14ac:dyDescent="0.25">
      <c r="B87" s="18">
        <v>41455</v>
      </c>
      <c r="C87" s="5">
        <v>86.11</v>
      </c>
      <c r="D87" s="5">
        <v>174.88400596657385</v>
      </c>
      <c r="E87" s="5">
        <v>-88.774005966573853</v>
      </c>
      <c r="F87" s="5">
        <v>-1.45887262031274</v>
      </c>
      <c r="G87">
        <f t="shared" si="1"/>
        <v>7880.8241353532903</v>
      </c>
      <c r="BA87">
        <v>85</v>
      </c>
      <c r="BB87">
        <v>-1.0812200709724537E-2</v>
      </c>
      <c r="BC87">
        <v>-2.2586182563548066E-2</v>
      </c>
    </row>
    <row r="88" spans="2:55" x14ac:dyDescent="0.25">
      <c r="B88" s="18">
        <v>41462</v>
      </c>
      <c r="C88" s="5">
        <v>101.12</v>
      </c>
      <c r="D88" s="5">
        <v>7.0517667752381286</v>
      </c>
      <c r="E88" s="5">
        <v>94.068233224761883</v>
      </c>
      <c r="F88" s="5">
        <v>1.5458756017439497</v>
      </c>
      <c r="G88">
        <f t="shared" si="1"/>
        <v>8848.8325020281954</v>
      </c>
      <c r="BA88">
        <v>86</v>
      </c>
      <c r="BB88">
        <v>-1.5174960267589589E-2</v>
      </c>
      <c r="BC88">
        <v>2.575399834970922E-2</v>
      </c>
    </row>
    <row r="89" spans="2:55" x14ac:dyDescent="0.25">
      <c r="B89" s="18">
        <v>41469</v>
      </c>
      <c r="C89" s="5">
        <v>105.74</v>
      </c>
      <c r="D89" s="5">
        <v>55.202886392606075</v>
      </c>
      <c r="E89" s="5">
        <v>50.53711360739392</v>
      </c>
      <c r="F89" s="5">
        <v>0.8305044990221796</v>
      </c>
      <c r="G89">
        <f t="shared" si="1"/>
        <v>2553.9998517666395</v>
      </c>
      <c r="BA89">
        <v>87</v>
      </c>
      <c r="BB89">
        <v>-3.0498042401724247E-2</v>
      </c>
      <c r="BC89">
        <v>-5.9471586528073222E-3</v>
      </c>
    </row>
    <row r="90" spans="2:55" x14ac:dyDescent="0.25">
      <c r="B90" s="18">
        <v>41476</v>
      </c>
      <c r="C90" s="5">
        <v>75.25</v>
      </c>
      <c r="D90" s="5">
        <v>48.393170620599747</v>
      </c>
      <c r="E90" s="5">
        <v>26.856829379400253</v>
      </c>
      <c r="F90" s="5">
        <v>0.44135321621929019</v>
      </c>
      <c r="G90">
        <f t="shared" si="1"/>
        <v>721.28928431421662</v>
      </c>
      <c r="BA90">
        <v>88</v>
      </c>
      <c r="BB90">
        <v>1.9220296134803295E-2</v>
      </c>
      <c r="BC90">
        <v>4.3437824806616593E-2</v>
      </c>
    </row>
    <row r="91" spans="2:55" x14ac:dyDescent="0.25">
      <c r="B91" s="18">
        <v>41483</v>
      </c>
      <c r="C91" s="5">
        <v>79.23</v>
      </c>
      <c r="D91" s="5">
        <v>131.09513595326587</v>
      </c>
      <c r="E91" s="5">
        <v>-51.865135953265863</v>
      </c>
      <c r="F91" s="5">
        <v>-0.85232862894018258</v>
      </c>
      <c r="G91">
        <f t="shared" si="1"/>
        <v>2689.9923274507514</v>
      </c>
      <c r="BA91">
        <v>89</v>
      </c>
      <c r="BB91">
        <v>-6.2951946247361112E-2</v>
      </c>
      <c r="BC91">
        <v>-3.3659745625198939E-2</v>
      </c>
    </row>
    <row r="92" spans="2:55" x14ac:dyDescent="0.25">
      <c r="B92" s="18">
        <v>41490</v>
      </c>
      <c r="C92" s="5">
        <v>83.04</v>
      </c>
      <c r="D92" s="5">
        <v>42.598869037239055</v>
      </c>
      <c r="E92" s="5">
        <v>40.441130962760951</v>
      </c>
      <c r="F92" s="5">
        <v>0.66459160036405807</v>
      </c>
      <c r="G92">
        <f t="shared" si="1"/>
        <v>1635.4850735471825</v>
      </c>
      <c r="BA92">
        <v>90</v>
      </c>
      <c r="BB92">
        <v>-3.0141418144104645E-3</v>
      </c>
      <c r="BC92">
        <v>-2.2897393621770203E-2</v>
      </c>
    </row>
    <row r="93" spans="2:55" x14ac:dyDescent="0.25">
      <c r="B93" s="18">
        <v>41497</v>
      </c>
      <c r="C93" s="5">
        <v>85.8</v>
      </c>
      <c r="D93" s="5">
        <v>76.059614286337194</v>
      </c>
      <c r="E93" s="5">
        <v>9.7403857136628034</v>
      </c>
      <c r="F93" s="5">
        <v>0.16006917649180469</v>
      </c>
      <c r="G93">
        <f t="shared" si="1"/>
        <v>94.875113850926439</v>
      </c>
      <c r="BA93">
        <v>91</v>
      </c>
      <c r="BB93">
        <v>2.2292668234064287E-2</v>
      </c>
      <c r="BC93">
        <v>-4.0489846122261967E-2</v>
      </c>
    </row>
    <row r="94" spans="2:55" x14ac:dyDescent="0.25">
      <c r="B94" s="18">
        <v>41504</v>
      </c>
      <c r="C94" s="5">
        <v>102.39</v>
      </c>
      <c r="D94" s="5">
        <v>21.092349118991127</v>
      </c>
      <c r="E94" s="5">
        <v>81.297650881008877</v>
      </c>
      <c r="F94" s="5">
        <v>1.336009518492445</v>
      </c>
      <c r="G94">
        <f t="shared" si="1"/>
        <v>6609.3080387704031</v>
      </c>
      <c r="BA94">
        <v>92</v>
      </c>
      <c r="BB94">
        <v>8.1509968134125699E-2</v>
      </c>
      <c r="BC94">
        <v>2.1771893136076716E-2</v>
      </c>
    </row>
    <row r="95" spans="2:55" x14ac:dyDescent="0.25">
      <c r="B95" s="18">
        <v>41511</v>
      </c>
      <c r="C95" s="5">
        <v>81.52</v>
      </c>
      <c r="D95" s="5">
        <v>157.32741325845683</v>
      </c>
      <c r="E95" s="5">
        <v>-75.807413258456833</v>
      </c>
      <c r="F95" s="5">
        <v>-1.2457853897134876</v>
      </c>
      <c r="G95">
        <f t="shared" si="1"/>
        <v>5746.763904938457</v>
      </c>
      <c r="BA95">
        <v>93</v>
      </c>
      <c r="BB95">
        <v>3.0340509383220401E-2</v>
      </c>
      <c r="BC95">
        <v>1.951297684872725E-2</v>
      </c>
    </row>
    <row r="96" spans="2:55" x14ac:dyDescent="0.25">
      <c r="B96" s="18">
        <v>41518</v>
      </c>
      <c r="C96" s="5">
        <v>71.959999999999994</v>
      </c>
      <c r="D96" s="5">
        <v>20.68814806383066</v>
      </c>
      <c r="E96" s="5">
        <v>51.271851936169334</v>
      </c>
      <c r="F96" s="5">
        <v>0.84257886267485049</v>
      </c>
      <c r="G96">
        <f t="shared" si="1"/>
        <v>2628.8028009644709</v>
      </c>
      <c r="BA96">
        <v>94</v>
      </c>
      <c r="BB96">
        <v>2.1933060052045237E-2</v>
      </c>
      <c r="BC96">
        <v>-5.5866402274438003E-3</v>
      </c>
    </row>
    <row r="97" spans="2:55" x14ac:dyDescent="0.25">
      <c r="B97" s="18">
        <v>41525</v>
      </c>
      <c r="C97" s="5">
        <v>85.72</v>
      </c>
      <c r="D97" s="5">
        <v>59.002827459502477</v>
      </c>
      <c r="E97" s="5">
        <v>26.717172540497522</v>
      </c>
      <c r="F97" s="5">
        <v>0.43905815770192042</v>
      </c>
      <c r="G97">
        <f t="shared" si="1"/>
        <v>713.80730855871479</v>
      </c>
      <c r="BA97">
        <v>95</v>
      </c>
      <c r="BB97">
        <v>3.6223252214494829E-2</v>
      </c>
      <c r="BC97">
        <v>5.4691301529206447E-2</v>
      </c>
    </row>
    <row r="98" spans="2:55" x14ac:dyDescent="0.25">
      <c r="B98" s="18">
        <v>41532</v>
      </c>
      <c r="C98" s="5">
        <v>63.1</v>
      </c>
      <c r="D98" s="5">
        <v>126.35468534488562</v>
      </c>
      <c r="E98" s="5">
        <v>-63.254685344885623</v>
      </c>
      <c r="F98" s="5">
        <v>-1.0394994294940079</v>
      </c>
      <c r="G98">
        <f t="shared" si="1"/>
        <v>4001.1552180804879</v>
      </c>
      <c r="BA98">
        <v>96</v>
      </c>
      <c r="BB98">
        <v>1.5625049916780605E-2</v>
      </c>
      <c r="BC98">
        <v>2.7894525320337541E-2</v>
      </c>
    </row>
    <row r="99" spans="2:55" x14ac:dyDescent="0.25">
      <c r="B99" s="18">
        <v>41539</v>
      </c>
      <c r="C99" s="5">
        <v>51.51</v>
      </c>
      <c r="D99" s="5">
        <v>87.461791044727846</v>
      </c>
      <c r="E99" s="5">
        <v>-35.951791044727848</v>
      </c>
      <c r="F99" s="5">
        <v>-0.59081578030968784</v>
      </c>
      <c r="G99">
        <f t="shared" si="1"/>
        <v>1292.5312793237736</v>
      </c>
      <c r="BA99">
        <v>97</v>
      </c>
      <c r="BB99">
        <v>-4.1102623128468421E-4</v>
      </c>
      <c r="BC99">
        <v>-5.5229268272907299E-2</v>
      </c>
    </row>
    <row r="100" spans="2:55" x14ac:dyDescent="0.25">
      <c r="B100" s="18">
        <v>41546</v>
      </c>
      <c r="C100" s="5">
        <v>74.91</v>
      </c>
      <c r="D100" s="5">
        <v>145.51739936449115</v>
      </c>
      <c r="E100" s="5">
        <v>-70.607399364491158</v>
      </c>
      <c r="F100" s="5">
        <v>-1.1603306689024342</v>
      </c>
      <c r="G100">
        <f t="shared" si="1"/>
        <v>4985.4048450167465</v>
      </c>
      <c r="BA100">
        <v>98</v>
      </c>
      <c r="BB100">
        <v>5.4742781104878069E-2</v>
      </c>
      <c r="BC100">
        <v>4.3757608314259636E-2</v>
      </c>
    </row>
    <row r="101" spans="2:55" x14ac:dyDescent="0.25">
      <c r="B101" s="18">
        <v>41553</v>
      </c>
      <c r="C101" s="5">
        <v>85.28</v>
      </c>
      <c r="D101" s="5">
        <v>91.731513742016915</v>
      </c>
      <c r="E101" s="5">
        <v>-6.451513742016914</v>
      </c>
      <c r="F101" s="5">
        <v>-0.10602131395696789</v>
      </c>
      <c r="G101">
        <f t="shared" si="1"/>
        <v>41.622029563433081</v>
      </c>
      <c r="BA101">
        <v>99</v>
      </c>
      <c r="BB101">
        <v>1.7140272988075963E-2</v>
      </c>
      <c r="BC101">
        <v>-2.3105402311370475E-2</v>
      </c>
    </row>
    <row r="102" spans="2:55" x14ac:dyDescent="0.25">
      <c r="B102" s="18">
        <v>41560</v>
      </c>
      <c r="C102" s="5">
        <v>103.75</v>
      </c>
      <c r="D102" s="5">
        <v>113.14492796538264</v>
      </c>
      <c r="E102" s="5">
        <v>-9.3949279653826352</v>
      </c>
      <c r="F102" s="5">
        <v>-0.1543920771545213</v>
      </c>
      <c r="G102">
        <f t="shared" si="1"/>
        <v>88.264671474728701</v>
      </c>
      <c r="BA102">
        <v>100</v>
      </c>
      <c r="BB102">
        <v>4.523146305234288E-2</v>
      </c>
      <c r="BC102">
        <v>-2.3082187922170153E-2</v>
      </c>
    </row>
    <row r="103" spans="2:55" x14ac:dyDescent="0.25">
      <c r="B103" s="18">
        <v>41567</v>
      </c>
      <c r="C103" s="5">
        <v>109.07</v>
      </c>
      <c r="D103" s="5">
        <v>129.9879955588097</v>
      </c>
      <c r="E103" s="5">
        <v>-20.917995558809707</v>
      </c>
      <c r="F103" s="5">
        <v>-0.34375705658772965</v>
      </c>
      <c r="G103">
        <f t="shared" si="1"/>
        <v>437.56253819838264</v>
      </c>
      <c r="BA103">
        <v>101</v>
      </c>
      <c r="BB103">
        <v>4.2977014679105481E-2</v>
      </c>
      <c r="BC103">
        <v>4.2244217577664571E-3</v>
      </c>
    </row>
    <row r="104" spans="2:55" x14ac:dyDescent="0.25">
      <c r="B104" s="18">
        <v>41574</v>
      </c>
      <c r="C104" s="5">
        <v>179.54</v>
      </c>
      <c r="D104" s="5">
        <v>138.30316020167555</v>
      </c>
      <c r="E104" s="5">
        <v>41.236839798324439</v>
      </c>
      <c r="F104" s="5">
        <v>0.67766792626943173</v>
      </c>
      <c r="G104">
        <f t="shared" si="1"/>
        <v>1700.4769565526744</v>
      </c>
      <c r="BA104">
        <v>102</v>
      </c>
      <c r="BB104">
        <v>1.514342435073906E-2</v>
      </c>
      <c r="BC104">
        <v>-5.9153744883954473E-2</v>
      </c>
    </row>
    <row r="105" spans="2:55" x14ac:dyDescent="0.25">
      <c r="B105" s="18">
        <v>41581</v>
      </c>
      <c r="C105" s="5">
        <v>173.73</v>
      </c>
      <c r="D105" s="5">
        <v>147.7900475629105</v>
      </c>
      <c r="E105" s="5">
        <v>25.939952437089488</v>
      </c>
      <c r="F105" s="5">
        <v>0.42628566741635698</v>
      </c>
      <c r="G105">
        <f t="shared" si="1"/>
        <v>672.88113243846487</v>
      </c>
      <c r="BA105">
        <v>103</v>
      </c>
      <c r="BB105">
        <v>-0.10038311380310426</v>
      </c>
      <c r="BC105">
        <v>-8.4968630251950894E-2</v>
      </c>
    </row>
    <row r="106" spans="2:55" x14ac:dyDescent="0.25">
      <c r="B106" s="18">
        <v>41588</v>
      </c>
      <c r="C106" s="5">
        <v>187.87</v>
      </c>
      <c r="D106" s="5">
        <v>308.91610302221272</v>
      </c>
      <c r="E106" s="5">
        <v>-121.04610302221272</v>
      </c>
      <c r="F106" s="5">
        <v>-1.9892179424814203</v>
      </c>
      <c r="G106">
        <f t="shared" si="1"/>
        <v>14652.159056864135</v>
      </c>
      <c r="BA106">
        <v>104</v>
      </c>
      <c r="BB106">
        <v>6.7415290583073037E-2</v>
      </c>
      <c r="BC106">
        <v>3.4508124264273931E-3</v>
      </c>
    </row>
    <row r="107" spans="2:55" x14ac:dyDescent="0.25">
      <c r="B107" s="18">
        <v>41595</v>
      </c>
      <c r="C107" s="5">
        <v>176.05</v>
      </c>
      <c r="D107" s="5">
        <v>149.25074770467049</v>
      </c>
      <c r="E107" s="5">
        <v>26.799252295329524</v>
      </c>
      <c r="F107" s="5">
        <v>0.4404070199696824</v>
      </c>
      <c r="G107">
        <f t="shared" si="1"/>
        <v>718.19992358872469</v>
      </c>
      <c r="BA107">
        <v>105</v>
      </c>
      <c r="BB107">
        <v>2.3834841386103377E-2</v>
      </c>
      <c r="BC107">
        <v>-1.5285074571344126E-2</v>
      </c>
    </row>
    <row r="108" spans="2:55" x14ac:dyDescent="0.25">
      <c r="B108" s="18">
        <v>41602</v>
      </c>
      <c r="C108" s="5">
        <v>160.94</v>
      </c>
      <c r="D108" s="5">
        <v>207.72003715638633</v>
      </c>
      <c r="E108" s="5">
        <v>-46.780037156386328</v>
      </c>
      <c r="F108" s="5">
        <v>-0.76876237184071006</v>
      </c>
      <c r="G108">
        <f t="shared" si="1"/>
        <v>2188.3718763528855</v>
      </c>
      <c r="BA108">
        <v>106</v>
      </c>
      <c r="BB108">
        <v>-1.0058720073331985E-2</v>
      </c>
      <c r="BC108">
        <v>-2.130186526881608E-2</v>
      </c>
    </row>
    <row r="109" spans="2:55" x14ac:dyDescent="0.25">
      <c r="B109" s="18">
        <v>41609</v>
      </c>
      <c r="C109" s="5">
        <v>144.58000000000001</v>
      </c>
      <c r="D109" s="5">
        <v>191.34639763193047</v>
      </c>
      <c r="E109" s="5">
        <v>-46.76639763193046</v>
      </c>
      <c r="F109" s="5">
        <v>-0.76853822594838384</v>
      </c>
      <c r="G109">
        <f t="shared" si="1"/>
        <v>2187.0959474678307</v>
      </c>
      <c r="BA109">
        <v>107</v>
      </c>
      <c r="BB109">
        <v>3.5745303081072627E-2</v>
      </c>
      <c r="BC109">
        <v>1.5791190110770736E-2</v>
      </c>
    </row>
    <row r="110" spans="2:55" x14ac:dyDescent="0.25">
      <c r="B110" s="18">
        <v>41616</v>
      </c>
      <c r="C110" s="5">
        <v>180.1</v>
      </c>
      <c r="D110" s="5">
        <v>151.27864372994893</v>
      </c>
      <c r="E110" s="5">
        <v>28.821356270051069</v>
      </c>
      <c r="F110" s="5">
        <v>0.47363737937531286</v>
      </c>
      <c r="G110">
        <f t="shared" si="1"/>
        <v>830.67057724521203</v>
      </c>
      <c r="BA110">
        <v>108</v>
      </c>
      <c r="BB110">
        <v>1.1938889087045464E-4</v>
      </c>
      <c r="BC110">
        <v>5.3474149196622398E-2</v>
      </c>
    </row>
    <row r="111" spans="2:55" x14ac:dyDescent="0.25">
      <c r="B111" s="18">
        <v>41623</v>
      </c>
      <c r="C111" s="5">
        <v>203.26</v>
      </c>
      <c r="D111" s="5">
        <v>207.28339937813124</v>
      </c>
      <c r="E111" s="5">
        <v>-4.0233993781312449</v>
      </c>
      <c r="F111" s="5">
        <v>-6.6118759984190353E-2</v>
      </c>
      <c r="G111">
        <f t="shared" si="1"/>
        <v>16.187742555946887</v>
      </c>
      <c r="BA111">
        <v>109</v>
      </c>
      <c r="BB111">
        <v>1.4055083672084573E-2</v>
      </c>
      <c r="BC111">
        <v>3.3383370414248707E-2</v>
      </c>
    </row>
    <row r="112" spans="2:55" x14ac:dyDescent="0.25">
      <c r="B112" s="18">
        <v>41630</v>
      </c>
      <c r="C112" s="5">
        <v>197.3</v>
      </c>
      <c r="D112" s="5">
        <v>209.54922259866049</v>
      </c>
      <c r="E112" s="5">
        <v>-12.249222598660481</v>
      </c>
      <c r="F112" s="5">
        <v>-0.20129828855566656</v>
      </c>
      <c r="G112">
        <f t="shared" si="1"/>
        <v>150.04345427153461</v>
      </c>
      <c r="BA112">
        <v>110</v>
      </c>
      <c r="BB112">
        <v>-1.4339782447289149E-2</v>
      </c>
      <c r="BC112">
        <v>-3.5606485184653078E-2</v>
      </c>
    </row>
    <row r="113" spans="2:55" x14ac:dyDescent="0.25">
      <c r="B113" s="18">
        <v>41637</v>
      </c>
      <c r="C113" s="5">
        <v>184.29</v>
      </c>
      <c r="D113" s="5">
        <v>224.39223472782535</v>
      </c>
      <c r="E113" s="5">
        <v>-40.102234727825362</v>
      </c>
      <c r="F113" s="5">
        <v>-0.65902233002538746</v>
      </c>
      <c r="G113">
        <f t="shared" si="1"/>
        <v>1608.1892301656026</v>
      </c>
      <c r="BA113">
        <v>111</v>
      </c>
      <c r="BB113">
        <v>-4.5913194321978452E-3</v>
      </c>
      <c r="BC113">
        <v>-1.8654538337167282E-2</v>
      </c>
    </row>
    <row r="114" spans="2:55" x14ac:dyDescent="0.25">
      <c r="B114" s="18">
        <v>41644</v>
      </c>
      <c r="C114" s="5">
        <v>183.83</v>
      </c>
      <c r="D114" s="5">
        <v>252.62170439189319</v>
      </c>
      <c r="E114" s="5">
        <v>-68.791704391893177</v>
      </c>
      <c r="F114" s="5">
        <v>-1.130492343443064</v>
      </c>
      <c r="G114">
        <f t="shared" si="1"/>
        <v>4732.2985931416151</v>
      </c>
      <c r="BA114">
        <v>112</v>
      </c>
      <c r="BB114">
        <v>-3.2109062204225748E-2</v>
      </c>
      <c r="BC114">
        <v>2.5228452727974329E-2</v>
      </c>
    </row>
    <row r="115" spans="2:55" x14ac:dyDescent="0.25">
      <c r="B115" s="18">
        <v>41651</v>
      </c>
      <c r="C115" s="5">
        <v>165.61</v>
      </c>
      <c r="D115" s="5">
        <v>243.91290022457153</v>
      </c>
      <c r="E115" s="5">
        <v>-78.302900224571516</v>
      </c>
      <c r="F115" s="5">
        <v>-1.2867951151344943</v>
      </c>
      <c r="G115">
        <f t="shared" si="1"/>
        <v>6131.3441835792019</v>
      </c>
      <c r="BA115">
        <v>113</v>
      </c>
      <c r="BB115">
        <v>-5.9836161465034446E-3</v>
      </c>
      <c r="BC115">
        <v>-4.846554325917124E-2</v>
      </c>
    </row>
    <row r="116" spans="2:55" x14ac:dyDescent="0.25">
      <c r="B116" s="18">
        <v>41658</v>
      </c>
      <c r="C116" s="5">
        <v>173.1</v>
      </c>
      <c r="D116" s="5">
        <v>183.75253626902591</v>
      </c>
      <c r="E116" s="5">
        <v>-10.652536269025916</v>
      </c>
      <c r="F116" s="5">
        <v>-0.17505905394898916</v>
      </c>
      <c r="G116">
        <f t="shared" si="1"/>
        <v>113.47652896291258</v>
      </c>
      <c r="BA116">
        <v>114</v>
      </c>
      <c r="BB116">
        <v>4.8394777527889998E-4</v>
      </c>
      <c r="BC116">
        <v>3.6759648246747515E-3</v>
      </c>
    </row>
    <row r="117" spans="2:55" x14ac:dyDescent="0.25">
      <c r="B117" s="18">
        <v>41665</v>
      </c>
      <c r="C117" s="5">
        <v>179.27</v>
      </c>
      <c r="D117" s="5">
        <v>190.78825898615503</v>
      </c>
      <c r="E117" s="5">
        <v>-11.518258986155018</v>
      </c>
      <c r="F117" s="5">
        <v>-0.18928595691513389</v>
      </c>
      <c r="G117">
        <f t="shared" si="1"/>
        <v>132.67029007214083</v>
      </c>
      <c r="BA117">
        <v>115</v>
      </c>
      <c r="BB117">
        <v>-2.6277089748434897E-3</v>
      </c>
      <c r="BC117">
        <v>-1.9170612620113416E-2</v>
      </c>
    </row>
    <row r="118" spans="2:55" x14ac:dyDescent="0.25">
      <c r="B118" s="18">
        <v>41672</v>
      </c>
      <c r="C118" s="5">
        <v>197.61</v>
      </c>
      <c r="D118" s="5">
        <v>144.1886056098937</v>
      </c>
      <c r="E118" s="5">
        <v>53.421394390106315</v>
      </c>
      <c r="F118" s="5">
        <v>0.87790348949668495</v>
      </c>
      <c r="G118">
        <f t="shared" si="1"/>
        <v>2853.8453785832826</v>
      </c>
      <c r="BA118">
        <v>116</v>
      </c>
      <c r="BB118">
        <v>-4.1842341070680411E-2</v>
      </c>
      <c r="BC118">
        <v>2.4093065849479758E-2</v>
      </c>
    </row>
    <row r="119" spans="2:55" x14ac:dyDescent="0.25">
      <c r="B119" s="18">
        <v>41679</v>
      </c>
      <c r="C119" s="5">
        <v>161.77000000000001</v>
      </c>
      <c r="D119" s="5">
        <v>252.24789158656816</v>
      </c>
      <c r="E119" s="5">
        <v>-90.477891586568148</v>
      </c>
      <c r="F119" s="5">
        <v>-1.4868735204871699</v>
      </c>
      <c r="G119">
        <f t="shared" si="1"/>
        <v>8186.248865950779</v>
      </c>
      <c r="BA119">
        <v>117</v>
      </c>
      <c r="BB119">
        <v>1.3247768138222342E-2</v>
      </c>
      <c r="BC119">
        <v>5.6539845866671205E-2</v>
      </c>
    </row>
    <row r="120" spans="2:55" x14ac:dyDescent="0.25">
      <c r="B120" s="18">
        <v>41686</v>
      </c>
      <c r="C120" s="5">
        <v>209.14</v>
      </c>
      <c r="D120" s="5">
        <v>151.43677197540021</v>
      </c>
      <c r="E120" s="5">
        <v>57.703228024599781</v>
      </c>
      <c r="F120" s="5">
        <v>0.94826924336892504</v>
      </c>
      <c r="G120">
        <f t="shared" si="1"/>
        <v>3329.6625244589577</v>
      </c>
      <c r="BA120">
        <v>118</v>
      </c>
      <c r="BB120">
        <v>-1.8482773507284056E-2</v>
      </c>
      <c r="BC120">
        <v>-4.7733020645247676E-2</v>
      </c>
    </row>
    <row r="121" spans="2:55" x14ac:dyDescent="0.25">
      <c r="B121" s="18">
        <v>41693</v>
      </c>
      <c r="C121" s="5">
        <v>209.78</v>
      </c>
      <c r="D121" s="5">
        <v>179.5814583087548</v>
      </c>
      <c r="E121" s="5">
        <v>30.198541691245197</v>
      </c>
      <c r="F121" s="5">
        <v>0.49626943345689256</v>
      </c>
      <c r="G121">
        <f t="shared" si="1"/>
        <v>911.95192027787425</v>
      </c>
      <c r="BA121">
        <v>119</v>
      </c>
      <c r="BB121">
        <v>-1.1878270709152729E-2</v>
      </c>
      <c r="BC121">
        <v>-9.1583710626396454E-3</v>
      </c>
    </row>
    <row r="122" spans="2:55" x14ac:dyDescent="0.25">
      <c r="B122" s="18">
        <v>41700</v>
      </c>
      <c r="C122" s="5">
        <v>153.49</v>
      </c>
      <c r="D122" s="5">
        <v>223.51122260734053</v>
      </c>
      <c r="E122" s="5">
        <v>-70.021222607340519</v>
      </c>
      <c r="F122" s="5">
        <v>-1.1506977001931842</v>
      </c>
      <c r="G122">
        <f t="shared" si="1"/>
        <v>4902.9716154267353</v>
      </c>
      <c r="BA122">
        <v>120</v>
      </c>
      <c r="BB122">
        <v>-5.7704641069627712E-4</v>
      </c>
      <c r="BC122">
        <v>3.2384502619507232E-3</v>
      </c>
    </row>
    <row r="123" spans="2:55" x14ac:dyDescent="0.25">
      <c r="B123" s="18">
        <v>41707</v>
      </c>
      <c r="C123" s="5">
        <v>205.32</v>
      </c>
      <c r="D123" s="5">
        <v>116.25261253393646</v>
      </c>
      <c r="E123" s="5">
        <v>89.067387466063536</v>
      </c>
      <c r="F123" s="5">
        <v>1.4636939216863984</v>
      </c>
      <c r="G123">
        <f t="shared" si="1"/>
        <v>7932.999510029892</v>
      </c>
      <c r="BA123">
        <v>121</v>
      </c>
      <c r="BB123">
        <v>-2.671017049292488E-2</v>
      </c>
      <c r="BC123">
        <v>-2.7449949083281064E-2</v>
      </c>
    </row>
    <row r="124" spans="2:55" x14ac:dyDescent="0.25">
      <c r="B124" s="18">
        <v>41714</v>
      </c>
      <c r="C124" s="5">
        <v>169.15</v>
      </c>
      <c r="D124" s="5">
        <v>125.87604063886771</v>
      </c>
      <c r="E124" s="5">
        <v>43.273959361132299</v>
      </c>
      <c r="F124" s="5">
        <v>0.7111450451864586</v>
      </c>
      <c r="G124">
        <f t="shared" si="1"/>
        <v>1872.6355587889298</v>
      </c>
      <c r="BA124">
        <v>122</v>
      </c>
      <c r="BB124">
        <v>-3.1314883091212768E-2</v>
      </c>
      <c r="BC124">
        <v>-7.0914011575770333E-2</v>
      </c>
    </row>
    <row r="125" spans="2:55" x14ac:dyDescent="0.25">
      <c r="B125" s="18">
        <v>41721</v>
      </c>
      <c r="C125" s="5">
        <v>149.83000000000001</v>
      </c>
      <c r="D125" s="5">
        <v>125.59236992583946</v>
      </c>
      <c r="E125" s="5">
        <v>24.237630074160549</v>
      </c>
      <c r="F125" s="5">
        <v>0.39831045711483898</v>
      </c>
      <c r="G125">
        <f t="shared" si="1"/>
        <v>587.46271161185189</v>
      </c>
      <c r="BA125">
        <v>123</v>
      </c>
      <c r="BB125">
        <v>2.0654686466049187E-2</v>
      </c>
      <c r="BC125">
        <v>-8.6833705677270816E-3</v>
      </c>
    </row>
    <row r="126" spans="2:55" x14ac:dyDescent="0.25">
      <c r="B126" s="18">
        <v>41728</v>
      </c>
      <c r="C126" s="5">
        <v>180.78</v>
      </c>
      <c r="D126" s="5">
        <v>96.571662815396621</v>
      </c>
      <c r="E126" s="5">
        <v>84.20833718460338</v>
      </c>
      <c r="F126" s="5">
        <v>1.3838424455795946</v>
      </c>
      <c r="G126">
        <f t="shared" si="1"/>
        <v>7091.0440513958565</v>
      </c>
      <c r="BA126">
        <v>124</v>
      </c>
      <c r="BB126">
        <v>-2.5763973152186982E-3</v>
      </c>
      <c r="BC126">
        <v>1.2006938530867177E-3</v>
      </c>
    </row>
    <row r="127" spans="2:55" x14ac:dyDescent="0.25">
      <c r="B127" s="18">
        <v>41735</v>
      </c>
      <c r="C127" s="5">
        <v>200.99</v>
      </c>
      <c r="D127" s="5">
        <v>254.93860563469377</v>
      </c>
      <c r="E127" s="5">
        <v>-53.948605634693763</v>
      </c>
      <c r="F127" s="5">
        <v>-0.88656744513860153</v>
      </c>
      <c r="G127">
        <f t="shared" si="1"/>
        <v>2910.4520499277114</v>
      </c>
      <c r="BA127">
        <v>125</v>
      </c>
      <c r="BB127">
        <v>-1.1206189905946655E-2</v>
      </c>
      <c r="BC127">
        <v>-6.8067480695827385E-3</v>
      </c>
    </row>
    <row r="128" spans="2:55" x14ac:dyDescent="0.25">
      <c r="B128" s="18">
        <v>41742</v>
      </c>
      <c r="C128" s="5">
        <v>144.36000000000001</v>
      </c>
      <c r="D128" s="5">
        <v>109.25998862360689</v>
      </c>
      <c r="E128" s="5">
        <v>35.100011376393127</v>
      </c>
      <c r="F128" s="5">
        <v>0.57681801122015863</v>
      </c>
      <c r="G128">
        <f t="shared" si="1"/>
        <v>1232.0107986229268</v>
      </c>
      <c r="BA128">
        <v>126</v>
      </c>
      <c r="BB128">
        <v>-3.9722228734254518E-3</v>
      </c>
      <c r="BC128">
        <v>-1.1510372283658005E-2</v>
      </c>
    </row>
    <row r="129" spans="2:55" x14ac:dyDescent="0.25">
      <c r="B129" s="18">
        <v>41749</v>
      </c>
      <c r="C129" s="5">
        <v>175.15</v>
      </c>
      <c r="D129" s="5">
        <v>138.84773906914711</v>
      </c>
      <c r="E129" s="5">
        <v>36.302260930852896</v>
      </c>
      <c r="F129" s="5">
        <v>0.59657524689616226</v>
      </c>
      <c r="G129">
        <f t="shared" si="1"/>
        <v>1317.8541486917286</v>
      </c>
      <c r="BA129">
        <v>127</v>
      </c>
      <c r="BB129">
        <v>1.6822325983289154E-2</v>
      </c>
      <c r="BC129">
        <v>-2.056611307240051E-2</v>
      </c>
    </row>
    <row r="130" spans="2:55" x14ac:dyDescent="0.25">
      <c r="B130" s="18">
        <v>41756</v>
      </c>
      <c r="C130" s="5">
        <v>177.67</v>
      </c>
      <c r="D130" s="5">
        <v>122.36260908989512</v>
      </c>
      <c r="E130" s="5">
        <v>55.307390910104871</v>
      </c>
      <c r="F130" s="5">
        <v>0.90889711938950513</v>
      </c>
      <c r="G130">
        <f t="shared" si="1"/>
        <v>3058.9074892831509</v>
      </c>
      <c r="BA130">
        <v>128</v>
      </c>
      <c r="BB130">
        <v>1.0851242790272808E-2</v>
      </c>
      <c r="BC130">
        <v>1.8786691464628944E-2</v>
      </c>
    </row>
    <row r="131" spans="2:55" x14ac:dyDescent="0.25">
      <c r="B131" s="18">
        <v>41763</v>
      </c>
      <c r="C131" s="5">
        <v>87.71</v>
      </c>
      <c r="D131" s="5">
        <v>131.16175987475546</v>
      </c>
      <c r="E131" s="5">
        <v>-43.451759874755467</v>
      </c>
      <c r="F131" s="5">
        <v>-0.71406693992780945</v>
      </c>
      <c r="G131">
        <f t="shared" si="1"/>
        <v>1888.0554362134092</v>
      </c>
      <c r="BA131">
        <v>129</v>
      </c>
      <c r="BB131">
        <v>-1.3207745750814957E-2</v>
      </c>
      <c r="BC131">
        <v>-4.8839923169638068E-2</v>
      </c>
    </row>
    <row r="132" spans="2:55" x14ac:dyDescent="0.25">
      <c r="B132" s="18">
        <v>41770</v>
      </c>
      <c r="C132" s="5">
        <v>94.53</v>
      </c>
      <c r="D132" s="5">
        <v>142.00956574735773</v>
      </c>
      <c r="E132" s="5">
        <v>-47.479565747357725</v>
      </c>
      <c r="F132" s="5">
        <v>-0.78025811428674074</v>
      </c>
      <c r="G132">
        <f t="shared" si="1"/>
        <v>2254.3091635576648</v>
      </c>
      <c r="BA132">
        <v>130</v>
      </c>
      <c r="BB132">
        <v>-2.9789585162368596E-3</v>
      </c>
      <c r="BC132">
        <v>-2.2360671038875742E-2</v>
      </c>
    </row>
    <row r="133" spans="2:55" x14ac:dyDescent="0.25">
      <c r="B133" s="18">
        <v>41777</v>
      </c>
      <c r="C133" s="5">
        <v>103.8</v>
      </c>
      <c r="D133" s="5">
        <v>67.836501616572079</v>
      </c>
      <c r="E133" s="5">
        <v>35.963498383427918</v>
      </c>
      <c r="F133" s="5">
        <v>0.59100817351871682</v>
      </c>
      <c r="G133">
        <f t="shared" si="1"/>
        <v>1293.3732159748224</v>
      </c>
      <c r="BA133">
        <v>131</v>
      </c>
      <c r="BB133">
        <v>3.3233375116501589E-2</v>
      </c>
      <c r="BC133">
        <v>-4.4590613634988042E-3</v>
      </c>
    </row>
    <row r="134" spans="2:55" x14ac:dyDescent="0.25">
      <c r="B134" s="18">
        <v>41784</v>
      </c>
      <c r="C134" s="5">
        <v>102.39</v>
      </c>
      <c r="D134" s="5">
        <v>130.46384998651149</v>
      </c>
      <c r="E134" s="5">
        <v>-28.07384998651149</v>
      </c>
      <c r="F134" s="5">
        <v>-0.46135319281986736</v>
      </c>
      <c r="G134">
        <f t="shared" si="1"/>
        <v>788.14105306515125</v>
      </c>
      <c r="BA134">
        <v>132</v>
      </c>
      <c r="BB134">
        <v>6.7478616603212666E-2</v>
      </c>
      <c r="BC134">
        <v>-1.5920872758577421E-3</v>
      </c>
    </row>
    <row r="135" spans="2:55" x14ac:dyDescent="0.25">
      <c r="B135" s="18">
        <v>41791</v>
      </c>
      <c r="C135" s="5">
        <v>102.16</v>
      </c>
      <c r="D135" s="5">
        <v>47.569118607818893</v>
      </c>
      <c r="E135" s="5">
        <v>54.590881392181103</v>
      </c>
      <c r="F135" s="5">
        <v>0.89712231992527847</v>
      </c>
      <c r="G135">
        <f t="shared" si="1"/>
        <v>2980.164331175185</v>
      </c>
      <c r="BA135">
        <v>133</v>
      </c>
      <c r="BB135">
        <v>3.6671370293180204E-2</v>
      </c>
      <c r="BC135">
        <v>2.4883615092982991E-2</v>
      </c>
    </row>
    <row r="136" spans="2:55" x14ac:dyDescent="0.25">
      <c r="B136" s="18">
        <v>41798</v>
      </c>
      <c r="C136" s="5">
        <v>100.96</v>
      </c>
      <c r="D136" s="5">
        <v>160.96362122277998</v>
      </c>
      <c r="E136" s="5">
        <v>-60.003621222779984</v>
      </c>
      <c r="F136" s="5">
        <v>-0.98607288438116436</v>
      </c>
      <c r="G136">
        <f t="shared" si="1"/>
        <v>3600.4345598468526</v>
      </c>
      <c r="BA136">
        <v>134</v>
      </c>
      <c r="BB136">
        <v>3.3683914438161593E-2</v>
      </c>
      <c r="BC136">
        <v>-8.8626978150116095E-3</v>
      </c>
    </row>
    <row r="137" spans="2:55" x14ac:dyDescent="0.25">
      <c r="B137" s="18">
        <v>41805</v>
      </c>
      <c r="C137" s="5">
        <v>103.92</v>
      </c>
      <c r="D137" s="5">
        <v>50.685492952528612</v>
      </c>
      <c r="E137" s="5">
        <v>53.234507047471389</v>
      </c>
      <c r="F137" s="5">
        <v>0.87483226583966356</v>
      </c>
      <c r="G137">
        <f t="shared" si="1"/>
        <v>2833.912740587281</v>
      </c>
      <c r="BA137">
        <v>135</v>
      </c>
      <c r="BB137">
        <v>2.2356751580411865E-2</v>
      </c>
      <c r="BC137">
        <v>-2.8772071363267007E-2</v>
      </c>
    </row>
    <row r="138" spans="2:55" x14ac:dyDescent="0.25">
      <c r="B138" s="18">
        <v>41812</v>
      </c>
      <c r="C138" s="5">
        <v>102.2</v>
      </c>
      <c r="D138" s="5">
        <v>57.38481706165831</v>
      </c>
      <c r="E138" s="5">
        <v>44.815182938341692</v>
      </c>
      <c r="F138" s="5">
        <v>0.73647282953155002</v>
      </c>
      <c r="G138">
        <f t="shared" ref="G138:G201" si="2">E138*E138</f>
        <v>2008.4006217970323</v>
      </c>
      <c r="BA138">
        <v>136</v>
      </c>
      <c r="BB138">
        <v>1.2731876717352607E-2</v>
      </c>
      <c r="BC138">
        <v>-4.5852499010248182E-2</v>
      </c>
    </row>
    <row r="139" spans="2:55" x14ac:dyDescent="0.25">
      <c r="B139" s="18">
        <v>41819</v>
      </c>
      <c r="C139" s="5">
        <v>100.31</v>
      </c>
      <c r="D139" s="5">
        <v>79.083077030082293</v>
      </c>
      <c r="E139" s="5">
        <v>21.226922969917709</v>
      </c>
      <c r="F139" s="5">
        <v>0.34883383257437667</v>
      </c>
      <c r="G139">
        <f t="shared" si="2"/>
        <v>450.58225877082003</v>
      </c>
      <c r="BA139">
        <v>137</v>
      </c>
      <c r="BB139">
        <v>-5.9895693378834351E-4</v>
      </c>
      <c r="BC139">
        <v>1.7320850098821342E-2</v>
      </c>
    </row>
    <row r="140" spans="2:55" x14ac:dyDescent="0.25">
      <c r="B140" s="18">
        <v>41826</v>
      </c>
      <c r="C140" s="5">
        <v>67.959999999999994</v>
      </c>
      <c r="D140" s="5">
        <v>88.970626419222057</v>
      </c>
      <c r="E140" s="5">
        <v>-21.010626419222064</v>
      </c>
      <c r="F140" s="5">
        <v>-0.34527931104251319</v>
      </c>
      <c r="G140">
        <f t="shared" si="2"/>
        <v>441.44642252811212</v>
      </c>
      <c r="BA140">
        <v>138</v>
      </c>
      <c r="BB140">
        <v>6.9626199756610094E-2</v>
      </c>
      <c r="BC140">
        <v>2.487343848199066E-2</v>
      </c>
    </row>
    <row r="141" spans="2:55" x14ac:dyDescent="0.25">
      <c r="B141" s="18">
        <v>41833</v>
      </c>
      <c r="C141" s="5">
        <v>38.65</v>
      </c>
      <c r="D141" s="5">
        <v>81.393579615283301</v>
      </c>
      <c r="E141" s="5">
        <v>-42.743579615283302</v>
      </c>
      <c r="F141" s="5">
        <v>-0.70242901980084205</v>
      </c>
      <c r="G141">
        <f t="shared" si="2"/>
        <v>1827.0135983280622</v>
      </c>
      <c r="BA141">
        <v>139</v>
      </c>
      <c r="BB141">
        <v>-1.4085756923916972E-2</v>
      </c>
      <c r="BC141">
        <v>-1.6088297351219544E-2</v>
      </c>
    </row>
    <row r="142" spans="2:55" x14ac:dyDescent="0.25">
      <c r="B142" s="18">
        <v>41840</v>
      </c>
      <c r="C142" s="5">
        <v>97.99</v>
      </c>
      <c r="D142" s="5">
        <v>42.165281514404043</v>
      </c>
      <c r="E142" s="5">
        <v>55.824718485595952</v>
      </c>
      <c r="F142" s="5">
        <v>0.91739865119940101</v>
      </c>
      <c r="G142">
        <f t="shared" si="2"/>
        <v>3116.3991939960383</v>
      </c>
      <c r="BA142">
        <v>140</v>
      </c>
      <c r="BB142">
        <v>-1.0191828893340991E-2</v>
      </c>
      <c r="BC142">
        <v>4.6121614281933775E-3</v>
      </c>
    </row>
    <row r="143" spans="2:55" x14ac:dyDescent="0.25">
      <c r="B143" s="18">
        <v>41847</v>
      </c>
      <c r="C143" s="5">
        <v>95.92</v>
      </c>
      <c r="D143" s="5">
        <v>69.280009436655263</v>
      </c>
      <c r="E143" s="5">
        <v>26.639990563344739</v>
      </c>
      <c r="F143" s="5">
        <v>0.4377897833391346</v>
      </c>
      <c r="G143">
        <f t="shared" si="2"/>
        <v>709.68909721509669</v>
      </c>
      <c r="BA143">
        <v>141</v>
      </c>
      <c r="BB143">
        <v>2.9575962616232191E-2</v>
      </c>
      <c r="BC143">
        <v>-4.7978456634388874E-3</v>
      </c>
    </row>
    <row r="144" spans="2:55" x14ac:dyDescent="0.25">
      <c r="B144" s="18">
        <v>41854</v>
      </c>
      <c r="C144" s="5">
        <v>80.19</v>
      </c>
      <c r="D144" s="5">
        <v>71.531898516810898</v>
      </c>
      <c r="E144" s="5">
        <v>8.6581014831890997</v>
      </c>
      <c r="F144" s="5">
        <v>0.14228339771520154</v>
      </c>
      <c r="G144">
        <f t="shared" si="2"/>
        <v>74.962721293201284</v>
      </c>
      <c r="BA144">
        <v>142</v>
      </c>
      <c r="BB144">
        <v>-2.481283793019522E-2</v>
      </c>
      <c r="BC144">
        <v>-1.5186668061935095E-2</v>
      </c>
    </row>
    <row r="145" spans="2:55" x14ac:dyDescent="0.25">
      <c r="B145" s="18">
        <v>41861</v>
      </c>
      <c r="C145" s="5">
        <v>89.73</v>
      </c>
      <c r="D145" s="5">
        <v>69.259586554206095</v>
      </c>
      <c r="E145" s="5">
        <v>20.470413445793909</v>
      </c>
      <c r="F145" s="5">
        <v>0.33640169075838616</v>
      </c>
      <c r="G145">
        <f t="shared" si="2"/>
        <v>419.03782664174008</v>
      </c>
      <c r="BA145">
        <v>143</v>
      </c>
      <c r="BB145">
        <v>3.5190088820477507E-2</v>
      </c>
      <c r="BC145">
        <v>1.0668357225465028E-2</v>
      </c>
    </row>
    <row r="146" spans="2:55" x14ac:dyDescent="0.25">
      <c r="B146" s="18">
        <v>41868</v>
      </c>
      <c r="C146" s="5">
        <v>109.08</v>
      </c>
      <c r="D146" s="5">
        <v>87.595700940411845</v>
      </c>
      <c r="E146" s="5">
        <v>21.484299059588153</v>
      </c>
      <c r="F146" s="5">
        <v>0.35306343702057852</v>
      </c>
      <c r="G146">
        <f t="shared" si="2"/>
        <v>461.57510608182042</v>
      </c>
      <c r="BA146">
        <v>144</v>
      </c>
      <c r="BB146">
        <v>-6.5011533303271973E-2</v>
      </c>
      <c r="BC146">
        <v>2.2736586329315436E-3</v>
      </c>
    </row>
    <row r="147" spans="2:55" x14ac:dyDescent="0.25">
      <c r="B147" s="18">
        <v>41875</v>
      </c>
      <c r="C147" s="5">
        <v>97.13</v>
      </c>
      <c r="D147" s="5">
        <v>67.436508566654908</v>
      </c>
      <c r="E147" s="5">
        <v>29.693491433345088</v>
      </c>
      <c r="F147" s="5">
        <v>0.48796966163618882</v>
      </c>
      <c r="G147">
        <f t="shared" si="2"/>
        <v>881.70343350213807</v>
      </c>
      <c r="BA147">
        <v>145</v>
      </c>
      <c r="BB147">
        <v>-5.5172081998575484E-2</v>
      </c>
      <c r="BC147">
        <v>-4.2680086544599691E-2</v>
      </c>
    </row>
    <row r="148" spans="2:55" x14ac:dyDescent="0.25">
      <c r="B148" s="18">
        <v>41882</v>
      </c>
      <c r="C148" s="5">
        <v>86.33</v>
      </c>
      <c r="D148" s="5">
        <v>60.173756402194044</v>
      </c>
      <c r="E148" s="5">
        <v>26.156243597805954</v>
      </c>
      <c r="F148" s="5">
        <v>0.4298401003716944</v>
      </c>
      <c r="G148">
        <f t="shared" si="2"/>
        <v>684.14907914776495</v>
      </c>
      <c r="BA148">
        <v>146</v>
      </c>
      <c r="BB148">
        <v>-4.915493942298254E-2</v>
      </c>
      <c r="BC148">
        <v>-2.4896347894452241E-2</v>
      </c>
    </row>
    <row r="149" spans="2:55" x14ac:dyDescent="0.25">
      <c r="B149" s="18">
        <v>41889</v>
      </c>
      <c r="C149" s="5">
        <v>91.52</v>
      </c>
      <c r="D149" s="5">
        <v>73.614408048374713</v>
      </c>
      <c r="E149" s="5">
        <v>17.905591951625283</v>
      </c>
      <c r="F149" s="5">
        <v>0.29425255247075383</v>
      </c>
      <c r="G149">
        <f t="shared" si="2"/>
        <v>320.6102231381081</v>
      </c>
      <c r="BA149">
        <v>147</v>
      </c>
      <c r="BB149">
        <v>-4.3516751734299112E-3</v>
      </c>
      <c r="BC149">
        <v>3.1863089205670818E-2</v>
      </c>
    </row>
    <row r="150" spans="2:55" x14ac:dyDescent="0.25">
      <c r="B150" s="18">
        <v>41896</v>
      </c>
      <c r="C150" s="5">
        <v>142.54</v>
      </c>
      <c r="D150" s="5">
        <v>48.787298861091017</v>
      </c>
      <c r="E150" s="5">
        <v>93.752701138908975</v>
      </c>
      <c r="F150" s="5">
        <v>1.5406902874633899</v>
      </c>
      <c r="G150">
        <f t="shared" si="2"/>
        <v>8789.5689708415848</v>
      </c>
      <c r="BA150">
        <v>148</v>
      </c>
      <c r="BB150">
        <v>-1.0366090392597232E-2</v>
      </c>
      <c r="BC150">
        <v>-1.9450227302396147E-2</v>
      </c>
    </row>
    <row r="151" spans="2:55" x14ac:dyDescent="0.25">
      <c r="B151" s="18">
        <v>41903</v>
      </c>
      <c r="C151" s="5">
        <v>162.59</v>
      </c>
      <c r="D151" s="5">
        <v>56.162470454039692</v>
      </c>
      <c r="E151" s="5">
        <v>106.42752954596031</v>
      </c>
      <c r="F151" s="5">
        <v>1.7489827930102473</v>
      </c>
      <c r="G151">
        <f t="shared" si="2"/>
        <v>11326.819045256256</v>
      </c>
      <c r="BA151">
        <v>149</v>
      </c>
      <c r="BB151">
        <v>7.1773675087588723E-3</v>
      </c>
      <c r="BC151">
        <v>4.2130466156082694E-2</v>
      </c>
    </row>
    <row r="152" spans="2:55" x14ac:dyDescent="0.25">
      <c r="B152" s="18">
        <v>41910</v>
      </c>
      <c r="C152" s="5">
        <v>169.71</v>
      </c>
      <c r="D152" s="5">
        <v>87.71100425633324</v>
      </c>
      <c r="E152" s="5">
        <v>81.998995743666768</v>
      </c>
      <c r="F152" s="5">
        <v>1.3475351087413951</v>
      </c>
      <c r="G152">
        <f t="shared" si="2"/>
        <v>6723.835302969881</v>
      </c>
      <c r="BA152">
        <v>150</v>
      </c>
      <c r="BB152">
        <v>-6.0608604985586557E-3</v>
      </c>
      <c r="BC152">
        <v>3.2994943420536264E-2</v>
      </c>
    </row>
    <row r="153" spans="2:55" x14ac:dyDescent="0.25">
      <c r="B153" s="18">
        <v>41917</v>
      </c>
      <c r="C153" s="5">
        <v>163.38999999999999</v>
      </c>
      <c r="D153" s="5">
        <v>93.888269417479307</v>
      </c>
      <c r="E153" s="5">
        <v>69.501730582520679</v>
      </c>
      <c r="F153" s="5">
        <v>1.1421605987835006</v>
      </c>
      <c r="G153">
        <f t="shared" si="2"/>
        <v>4830.49055396529</v>
      </c>
      <c r="BA153">
        <v>151</v>
      </c>
      <c r="BB153">
        <v>-5.9628651773146781E-3</v>
      </c>
      <c r="BC153">
        <v>-2.1769666372270582E-2</v>
      </c>
    </row>
    <row r="154" spans="2:55" x14ac:dyDescent="0.25">
      <c r="B154" s="18">
        <v>41924</v>
      </c>
      <c r="C154" s="5">
        <v>184.73</v>
      </c>
      <c r="D154" s="5">
        <v>108.05994359066895</v>
      </c>
      <c r="E154" s="5">
        <v>76.670056409331039</v>
      </c>
      <c r="F154" s="5">
        <v>1.2599616844543664</v>
      </c>
      <c r="G154">
        <f t="shared" si="2"/>
        <v>5878.2975498100031</v>
      </c>
      <c r="BA154">
        <v>152</v>
      </c>
      <c r="BB154">
        <v>-9.2458244462412555E-3</v>
      </c>
      <c r="BC154">
        <v>2.5625622500050266E-2</v>
      </c>
    </row>
    <row r="155" spans="2:55" x14ac:dyDescent="0.25">
      <c r="B155" s="18">
        <v>41931</v>
      </c>
      <c r="C155" s="5">
        <v>171.95</v>
      </c>
      <c r="D155" s="5">
        <v>114.11908050636372</v>
      </c>
      <c r="E155" s="5">
        <v>57.830919493636273</v>
      </c>
      <c r="F155" s="5">
        <v>0.95036766830758324</v>
      </c>
      <c r="G155">
        <f t="shared" si="2"/>
        <v>3344.4152494794398</v>
      </c>
      <c r="BA155">
        <v>153</v>
      </c>
      <c r="BB155">
        <v>-2.8449865350824942E-3</v>
      </c>
      <c r="BC155">
        <v>2.5699211003230138E-2</v>
      </c>
    </row>
    <row r="156" spans="2:55" x14ac:dyDescent="0.25">
      <c r="B156" s="18">
        <v>41938</v>
      </c>
      <c r="C156" s="5">
        <v>167.46</v>
      </c>
      <c r="D156" s="5">
        <v>179.92762469658138</v>
      </c>
      <c r="E156" s="5">
        <v>-12.467624696581368</v>
      </c>
      <c r="F156" s="5">
        <v>-0.20488741171628649</v>
      </c>
      <c r="G156">
        <f t="shared" si="2"/>
        <v>155.44166557480563</v>
      </c>
      <c r="BA156">
        <v>154</v>
      </c>
      <c r="BB156">
        <v>1.1883413137183513E-2</v>
      </c>
      <c r="BC156">
        <v>-4.0741920903653646E-2</v>
      </c>
    </row>
    <row r="157" spans="2:55" x14ac:dyDescent="0.25">
      <c r="B157" s="18">
        <v>41945</v>
      </c>
      <c r="C157" s="5">
        <v>182.5</v>
      </c>
      <c r="D157" s="5">
        <v>154.81250163021213</v>
      </c>
      <c r="E157" s="5">
        <v>27.687498369787875</v>
      </c>
      <c r="F157" s="5">
        <v>0.45500406179536595</v>
      </c>
      <c r="G157">
        <f t="shared" si="2"/>
        <v>766.59756597700618</v>
      </c>
      <c r="BA157">
        <v>155</v>
      </c>
      <c r="BB157">
        <v>1.4423313949063236E-2</v>
      </c>
      <c r="BC157">
        <v>-1.3245302914355319E-2</v>
      </c>
    </row>
    <row r="158" spans="2:55" x14ac:dyDescent="0.25">
      <c r="B158" s="18">
        <v>41952</v>
      </c>
      <c r="C158" s="5">
        <v>190.1</v>
      </c>
      <c r="D158" s="5">
        <v>174.32218967628737</v>
      </c>
      <c r="E158" s="5">
        <v>15.777810323712629</v>
      </c>
      <c r="F158" s="5">
        <v>0.25928553340736882</v>
      </c>
      <c r="G158">
        <f t="shared" si="2"/>
        <v>248.93929861105281</v>
      </c>
      <c r="BA158">
        <v>156</v>
      </c>
      <c r="BB158">
        <v>1.0629853626235653E-2</v>
      </c>
      <c r="BC158">
        <v>1.3535924871980179E-2</v>
      </c>
    </row>
    <row r="159" spans="2:55" x14ac:dyDescent="0.25">
      <c r="B159" s="18">
        <v>41959</v>
      </c>
      <c r="C159" s="5">
        <v>183.84</v>
      </c>
      <c r="D159" s="5">
        <v>160.81788464888535</v>
      </c>
      <c r="E159" s="5">
        <v>23.02211535111465</v>
      </c>
      <c r="F159" s="5">
        <v>0.37833522754475085</v>
      </c>
      <c r="G159">
        <f t="shared" si="2"/>
        <v>530.01779524002882</v>
      </c>
      <c r="BA159">
        <v>157</v>
      </c>
      <c r="BB159">
        <v>2.8031576332471263E-3</v>
      </c>
      <c r="BC159">
        <v>-6.7990476169277753E-2</v>
      </c>
    </row>
    <row r="160" spans="2:55" x14ac:dyDescent="0.25">
      <c r="B160" s="18">
        <v>41966</v>
      </c>
      <c r="C160" s="5">
        <v>224.11</v>
      </c>
      <c r="D160" s="5">
        <v>147.13980146117206</v>
      </c>
      <c r="E160" s="5">
        <v>76.970198538827958</v>
      </c>
      <c r="F160" s="5">
        <v>1.2648940870215131</v>
      </c>
      <c r="G160">
        <f t="shared" si="2"/>
        <v>5924.4114631065931</v>
      </c>
      <c r="BA160">
        <v>158</v>
      </c>
      <c r="BB160">
        <v>5.3123572702765046E-5</v>
      </c>
      <c r="BC160">
        <v>-2.5573481605131478E-2</v>
      </c>
    </row>
    <row r="161" spans="2:55" x14ac:dyDescent="0.25">
      <c r="B161" s="18">
        <v>41973</v>
      </c>
      <c r="C161" s="5">
        <v>182.87</v>
      </c>
      <c r="D161" s="5">
        <v>145.04231100513593</v>
      </c>
      <c r="E161" s="5">
        <v>37.827688994864076</v>
      </c>
      <c r="F161" s="5">
        <v>0.6216434547866625</v>
      </c>
      <c r="G161">
        <f t="shared" si="2"/>
        <v>1430.9340546921608</v>
      </c>
      <c r="BA161">
        <v>159</v>
      </c>
      <c r="BB161">
        <v>4.9289509898831642E-5</v>
      </c>
      <c r="BC161">
        <v>-2.7193029384817529E-2</v>
      </c>
    </row>
    <row r="162" spans="2:55" x14ac:dyDescent="0.25">
      <c r="B162" s="18">
        <v>41980</v>
      </c>
      <c r="C162" s="5">
        <v>205.55</v>
      </c>
      <c r="D162" s="5">
        <v>174.15474080914782</v>
      </c>
      <c r="E162" s="5">
        <v>31.395259190852187</v>
      </c>
      <c r="F162" s="5">
        <v>0.51593575779831213</v>
      </c>
      <c r="G162">
        <f t="shared" si="2"/>
        <v>985.66229966078868</v>
      </c>
      <c r="BA162">
        <v>160</v>
      </c>
      <c r="BB162">
        <v>5.0433361591260192E-5</v>
      </c>
      <c r="BC162">
        <v>-3.4059009410599597E-2</v>
      </c>
    </row>
    <row r="163" spans="2:55" x14ac:dyDescent="0.25">
      <c r="B163" s="18">
        <v>41987</v>
      </c>
      <c r="C163" s="5">
        <v>118.61</v>
      </c>
      <c r="D163" s="5">
        <v>194.00794011314753</v>
      </c>
      <c r="E163" s="5">
        <v>-75.397940113147527</v>
      </c>
      <c r="F163" s="5">
        <v>-1.2390562897484594</v>
      </c>
      <c r="G163">
        <f t="shared" si="2"/>
        <v>5684.8493733057812</v>
      </c>
      <c r="BA163">
        <v>161</v>
      </c>
      <c r="BB163">
        <v>4.8202038583423833E-5</v>
      </c>
      <c r="BC163">
        <v>5.3004216821323051E-3</v>
      </c>
    </row>
    <row r="164" spans="2:55" x14ac:dyDescent="0.25">
      <c r="B164" s="18">
        <v>41994</v>
      </c>
      <c r="C164" s="5">
        <v>163.63999999999999</v>
      </c>
      <c r="D164" s="5">
        <v>159.69289676193014</v>
      </c>
      <c r="E164" s="5">
        <v>3.9471032380698432</v>
      </c>
      <c r="F164" s="5">
        <v>6.4864943075071305E-2</v>
      </c>
      <c r="G164">
        <f t="shared" si="2"/>
        <v>15.579623971981441</v>
      </c>
      <c r="BA164">
        <v>162</v>
      </c>
      <c r="BB164">
        <v>4.4482605199967559E-5</v>
      </c>
      <c r="BC164">
        <v>-5.5721104771574541E-2</v>
      </c>
    </row>
    <row r="165" spans="2:55" x14ac:dyDescent="0.25">
      <c r="B165" s="18">
        <v>42001</v>
      </c>
      <c r="C165" s="5">
        <v>139.43</v>
      </c>
      <c r="D165" s="5">
        <v>159.81481011777549</v>
      </c>
      <c r="E165" s="5">
        <v>-20.384810117775487</v>
      </c>
      <c r="F165" s="5">
        <v>-0.33499492365247513</v>
      </c>
      <c r="G165">
        <f t="shared" si="2"/>
        <v>415.54048353776187</v>
      </c>
      <c r="BA165">
        <v>163</v>
      </c>
      <c r="BB165">
        <v>4.1602266888845502E-5</v>
      </c>
      <c r="BC165">
        <v>2.4589728242770528E-2</v>
      </c>
    </row>
    <row r="166" spans="2:55" x14ac:dyDescent="0.25">
      <c r="B166" s="18">
        <v>42008</v>
      </c>
      <c r="C166" s="5">
        <v>125.62</v>
      </c>
      <c r="D166" s="5">
        <v>156.47037337360081</v>
      </c>
      <c r="E166" s="5">
        <v>-30.850373373600803</v>
      </c>
      <c r="F166" s="5">
        <v>-0.50698134607238321</v>
      </c>
      <c r="G166">
        <f t="shared" si="2"/>
        <v>951.74553729057743</v>
      </c>
      <c r="BA166">
        <v>164</v>
      </c>
      <c r="BB166">
        <v>4.0867331889928091E-5</v>
      </c>
      <c r="BC166">
        <v>-3.979457356069746E-2</v>
      </c>
    </row>
    <row r="167" spans="2:55" x14ac:dyDescent="0.25">
      <c r="B167" s="18">
        <v>42015</v>
      </c>
      <c r="C167" s="5">
        <v>144.13999999999999</v>
      </c>
      <c r="D167" s="5">
        <v>134.81222779014257</v>
      </c>
      <c r="E167" s="5">
        <v>9.3277722098574145</v>
      </c>
      <c r="F167" s="5">
        <v>0.15328846926879572</v>
      </c>
      <c r="G167">
        <f t="shared" si="2"/>
        <v>87.007334398988277</v>
      </c>
      <c r="BA167">
        <v>165</v>
      </c>
      <c r="BB167">
        <v>3.4517996698136373E-5</v>
      </c>
      <c r="BC167">
        <v>-7.3050580694536474E-3</v>
      </c>
    </row>
    <row r="168" spans="2:55" x14ac:dyDescent="0.25">
      <c r="B168" s="18">
        <v>42022</v>
      </c>
      <c r="C168" s="5">
        <v>133.85</v>
      </c>
      <c r="D168" s="5">
        <v>151.76421046701563</v>
      </c>
      <c r="E168" s="5">
        <v>-17.914210467015636</v>
      </c>
      <c r="F168" s="5">
        <v>-0.29439418532818584</v>
      </c>
      <c r="G168">
        <f t="shared" si="2"/>
        <v>320.91893665653254</v>
      </c>
      <c r="BA168">
        <v>166</v>
      </c>
      <c r="BB168">
        <v>3.0029489065484911E-5</v>
      </c>
      <c r="BC168">
        <v>-6.2530470091823342E-4</v>
      </c>
    </row>
    <row r="169" spans="2:55" x14ac:dyDescent="0.25">
      <c r="B169" s="18">
        <v>42029</v>
      </c>
      <c r="C169" s="5">
        <v>123.43</v>
      </c>
      <c r="D169" s="5">
        <v>153.35516713563831</v>
      </c>
      <c r="E169" s="5">
        <v>-29.925167135638304</v>
      </c>
      <c r="F169" s="5">
        <v>-0.49177691732086032</v>
      </c>
      <c r="G169">
        <f t="shared" si="2"/>
        <v>895.51562809588688</v>
      </c>
      <c r="BA169">
        <v>167</v>
      </c>
      <c r="BB169">
        <v>4.042471256342205E-5</v>
      </c>
      <c r="BC169">
        <v>-3.9877176622917399E-2</v>
      </c>
    </row>
    <row r="170" spans="2:55" x14ac:dyDescent="0.25">
      <c r="B170" s="18">
        <v>42036</v>
      </c>
      <c r="C170" s="5">
        <v>144.27000000000001</v>
      </c>
      <c r="D170" s="5">
        <v>167.42259520832954</v>
      </c>
      <c r="E170" s="5">
        <v>-23.152595208329529</v>
      </c>
      <c r="F170" s="5">
        <v>-0.38047947561737672</v>
      </c>
      <c r="G170">
        <f t="shared" si="2"/>
        <v>536.04266488076348</v>
      </c>
      <c r="BA170">
        <v>168</v>
      </c>
      <c r="BB170">
        <v>3.1881246611578227E-5</v>
      </c>
      <c r="BC170">
        <v>-1.5003855639037606E-2</v>
      </c>
    </row>
    <row r="171" spans="2:55" x14ac:dyDescent="0.25">
      <c r="B171" s="18">
        <v>42043</v>
      </c>
      <c r="C171" s="5">
        <v>126.39</v>
      </c>
      <c r="D171" s="5">
        <v>132.22644269586854</v>
      </c>
      <c r="E171" s="5">
        <v>-5.8364426958685414</v>
      </c>
      <c r="F171" s="5">
        <v>-9.5913509324259974E-2</v>
      </c>
      <c r="G171">
        <f t="shared" si="2"/>
        <v>34.064063342157247</v>
      </c>
      <c r="BA171">
        <v>169</v>
      </c>
      <c r="BB171">
        <v>3.0676379602226486E-5</v>
      </c>
      <c r="BC171">
        <v>-3.038716032681446E-3</v>
      </c>
    </row>
    <row r="172" spans="2:55" x14ac:dyDescent="0.25">
      <c r="B172" s="18">
        <v>42050</v>
      </c>
      <c r="C172" s="5">
        <v>133.07</v>
      </c>
      <c r="D172" s="5">
        <v>184.22184304634865</v>
      </c>
      <c r="E172" s="5">
        <v>-51.15184304634866</v>
      </c>
      <c r="F172" s="5">
        <v>-0.84060668983385667</v>
      </c>
      <c r="G172">
        <f t="shared" si="2"/>
        <v>2616.5110470382879</v>
      </c>
      <c r="BA172">
        <v>170</v>
      </c>
      <c r="BB172">
        <v>3.0720643545918707E-5</v>
      </c>
      <c r="BC172">
        <v>9.0702704295782307E-3</v>
      </c>
    </row>
    <row r="173" spans="2:55" x14ac:dyDescent="0.25">
      <c r="B173" s="18">
        <v>42057</v>
      </c>
      <c r="C173" s="5">
        <v>138.25</v>
      </c>
      <c r="D173" s="5">
        <v>174.38258133916398</v>
      </c>
      <c r="E173" s="5">
        <v>-36.132581339163977</v>
      </c>
      <c r="F173" s="5">
        <v>-0.59378680778219439</v>
      </c>
      <c r="G173">
        <f t="shared" si="2"/>
        <v>1305.5634342313008</v>
      </c>
      <c r="BA173">
        <v>171</v>
      </c>
      <c r="BB173">
        <v>2.5616071810032042E-5</v>
      </c>
      <c r="BC173">
        <v>6.8792155118684679E-3</v>
      </c>
    </row>
    <row r="174" spans="2:55" x14ac:dyDescent="0.25">
      <c r="B174" s="18">
        <v>42064</v>
      </c>
      <c r="C174" s="5">
        <v>203.26</v>
      </c>
      <c r="D174" s="5">
        <v>119.26180837653479</v>
      </c>
      <c r="E174" s="5">
        <v>83.998191623465203</v>
      </c>
      <c r="F174" s="5">
        <v>1.3803890066805977</v>
      </c>
      <c r="G174">
        <f t="shared" si="2"/>
        <v>7055.6961960123799</v>
      </c>
      <c r="BA174">
        <v>172</v>
      </c>
      <c r="BB174">
        <v>2.4894605195001639E-5</v>
      </c>
      <c r="BC174">
        <v>1.8691438920772928E-2</v>
      </c>
    </row>
    <row r="175" spans="2:55" x14ac:dyDescent="0.25">
      <c r="B175" s="18">
        <v>42071</v>
      </c>
      <c r="C175" s="5">
        <v>133.47</v>
      </c>
      <c r="D175" s="5">
        <v>202.33128847192688</v>
      </c>
      <c r="E175" s="5">
        <v>-68.861288471926883</v>
      </c>
      <c r="F175" s="5">
        <v>-1.1316358573361855</v>
      </c>
      <c r="G175">
        <f t="shared" si="2"/>
        <v>4741.8770500139299</v>
      </c>
      <c r="BA175">
        <v>173</v>
      </c>
      <c r="BB175">
        <v>2.2412617883925213E-5</v>
      </c>
      <c r="BC175">
        <v>5.2324011789131267E-3</v>
      </c>
    </row>
    <row r="176" spans="2:55" x14ac:dyDescent="0.25">
      <c r="B176" s="18">
        <v>42078</v>
      </c>
      <c r="C176" s="5">
        <v>125.21</v>
      </c>
      <c r="D176" s="5">
        <v>134.83939589812974</v>
      </c>
      <c r="E176" s="5">
        <v>-9.6293958981297436</v>
      </c>
      <c r="F176" s="5">
        <v>-0.15824521911541109</v>
      </c>
      <c r="G176">
        <f t="shared" si="2"/>
        <v>92.725265362917938</v>
      </c>
      <c r="BA176">
        <v>174</v>
      </c>
      <c r="BB176">
        <v>2.2570483576518376E-5</v>
      </c>
      <c r="BC176">
        <v>4.5166127373155018E-3</v>
      </c>
    </row>
    <row r="177" spans="2:55" x14ac:dyDescent="0.25">
      <c r="B177" s="18">
        <v>42085</v>
      </c>
      <c r="C177" s="5">
        <v>123.16</v>
      </c>
      <c r="D177" s="5">
        <v>122.70730924901517</v>
      </c>
      <c r="E177" s="5">
        <v>0.45269075098482858</v>
      </c>
      <c r="F177" s="5">
        <v>7.4393189187524867E-3</v>
      </c>
      <c r="G177">
        <f t="shared" si="2"/>
        <v>0.20492891602720809</v>
      </c>
      <c r="BA177">
        <v>175</v>
      </c>
      <c r="BB177">
        <v>1.9294451265850407E-5</v>
      </c>
      <c r="BC177">
        <v>-6.2649154002971412E-3</v>
      </c>
    </row>
    <row r="178" spans="2:55" x14ac:dyDescent="0.25">
      <c r="B178" s="18">
        <v>42092</v>
      </c>
      <c r="C178" s="5">
        <v>117</v>
      </c>
      <c r="D178" s="5">
        <v>158.10500769293452</v>
      </c>
      <c r="E178" s="5">
        <v>-41.105007692934521</v>
      </c>
      <c r="F178" s="5">
        <v>-0.6755014559503616</v>
      </c>
      <c r="G178">
        <f t="shared" si="2"/>
        <v>1689.6216574362061</v>
      </c>
      <c r="BA178">
        <v>176</v>
      </c>
      <c r="BB178">
        <v>2.4111788912499628E-5</v>
      </c>
      <c r="BC178">
        <v>-1.4891571753476307E-2</v>
      </c>
    </row>
    <row r="179" spans="2:55" x14ac:dyDescent="0.25">
      <c r="B179" s="18">
        <v>42099</v>
      </c>
      <c r="C179" s="5">
        <v>163.03</v>
      </c>
      <c r="D179" s="5">
        <v>168.7577355879057</v>
      </c>
      <c r="E179" s="5">
        <v>-5.7277355879056984</v>
      </c>
      <c r="F179" s="5">
        <v>-9.412706495111671E-2</v>
      </c>
      <c r="G179">
        <f t="shared" si="2"/>
        <v>32.806954964961434</v>
      </c>
      <c r="BA179">
        <v>177</v>
      </c>
      <c r="BB179">
        <v>2.6088704491410004E-5</v>
      </c>
      <c r="BC179">
        <v>4.7477637805041929E-3</v>
      </c>
    </row>
    <row r="180" spans="2:55" x14ac:dyDescent="0.25">
      <c r="B180" s="18">
        <v>42106</v>
      </c>
      <c r="C180" s="5">
        <v>98.84</v>
      </c>
      <c r="D180" s="5">
        <v>118.77739243920844</v>
      </c>
      <c r="E180" s="5">
        <v>-19.937392439208438</v>
      </c>
      <c r="F180" s="5">
        <v>-0.32764226006589414</v>
      </c>
      <c r="G180">
        <f t="shared" si="2"/>
        <v>397.49961727500579</v>
      </c>
      <c r="BA180">
        <v>178</v>
      </c>
      <c r="BB180">
        <v>2.4660940068772911E-5</v>
      </c>
      <c r="BC180">
        <v>2.2464179736735057E-3</v>
      </c>
    </row>
    <row r="181" spans="2:55" x14ac:dyDescent="0.25">
      <c r="B181" s="18">
        <v>42113</v>
      </c>
      <c r="C181" s="5">
        <v>148.99</v>
      </c>
      <c r="D181" s="5">
        <v>147.62039763689052</v>
      </c>
      <c r="E181" s="5">
        <v>1.3696023631094931</v>
      </c>
      <c r="F181" s="5">
        <v>2.2507437470022523E-2</v>
      </c>
      <c r="G181">
        <f t="shared" si="2"/>
        <v>1.8758106330351079</v>
      </c>
      <c r="BA181">
        <v>179</v>
      </c>
      <c r="BB181">
        <v>2.4010245380994026E-5</v>
      </c>
      <c r="BC181">
        <v>-8.2757269222497683E-4</v>
      </c>
    </row>
    <row r="182" spans="2:55" x14ac:dyDescent="0.25">
      <c r="B182" s="18">
        <v>42120</v>
      </c>
      <c r="C182" s="5">
        <v>128.78</v>
      </c>
      <c r="D182" s="5">
        <v>155.12635258039248</v>
      </c>
      <c r="E182" s="5">
        <v>-26.346352580392477</v>
      </c>
      <c r="F182" s="5">
        <v>-0.43296426703006757</v>
      </c>
      <c r="G182">
        <f t="shared" si="2"/>
        <v>694.13029429035328</v>
      </c>
      <c r="BA182">
        <v>180</v>
      </c>
      <c r="BB182">
        <v>2.4693586316694853E-5</v>
      </c>
      <c r="BC182">
        <v>-1.0210371895463297E-2</v>
      </c>
    </row>
    <row r="183" spans="2:55" x14ac:dyDescent="0.25">
      <c r="B183" s="18">
        <v>42127</v>
      </c>
      <c r="C183" s="5">
        <v>98.29</v>
      </c>
      <c r="D183" s="5">
        <v>59.312491223687935</v>
      </c>
      <c r="E183" s="5">
        <v>38.977508776312071</v>
      </c>
      <c r="F183" s="5">
        <v>0.64053908283886585</v>
      </c>
      <c r="G183">
        <f t="shared" si="2"/>
        <v>1519.2461904074846</v>
      </c>
      <c r="BA183">
        <v>181</v>
      </c>
      <c r="BB183">
        <v>2.2001238502222947E-5</v>
      </c>
      <c r="BC183">
        <v>-7.3691117005312409E-3</v>
      </c>
    </row>
    <row r="184" spans="2:55" x14ac:dyDescent="0.25">
      <c r="B184" s="18">
        <v>42134</v>
      </c>
      <c r="C184" s="5">
        <v>97.5</v>
      </c>
      <c r="D184" s="5">
        <v>81.448335257265569</v>
      </c>
      <c r="E184" s="5">
        <v>16.051664742734431</v>
      </c>
      <c r="F184" s="5">
        <v>0.26378593540582085</v>
      </c>
      <c r="G184">
        <f t="shared" si="2"/>
        <v>257.6559410131436</v>
      </c>
      <c r="BA184">
        <v>182</v>
      </c>
      <c r="BB184">
        <v>2.0715750148036964E-5</v>
      </c>
      <c r="BC184">
        <v>-2.1769971777382848E-2</v>
      </c>
    </row>
    <row r="185" spans="2:55" x14ac:dyDescent="0.25">
      <c r="B185" s="18">
        <v>42141</v>
      </c>
      <c r="C185" s="5">
        <v>77.33</v>
      </c>
      <c r="D185" s="5">
        <v>88.758463505196886</v>
      </c>
      <c r="E185" s="5">
        <v>-11.428463505196888</v>
      </c>
      <c r="F185" s="5">
        <v>-0.18781029782809261</v>
      </c>
      <c r="G185">
        <f t="shared" si="2"/>
        <v>130.60977808961712</v>
      </c>
      <c r="BA185">
        <v>183</v>
      </c>
      <c r="BB185">
        <v>1.9508883622605712E-5</v>
      </c>
      <c r="BC185">
        <v>1.1077943370296207E-2</v>
      </c>
    </row>
    <row r="186" spans="2:55" x14ac:dyDescent="0.25">
      <c r="B186" s="18">
        <v>42148</v>
      </c>
      <c r="C186" s="5">
        <v>74.61</v>
      </c>
      <c r="D186" s="5">
        <v>79.766515491937668</v>
      </c>
      <c r="E186" s="5">
        <v>-5.1565154919376681</v>
      </c>
      <c r="F186" s="5">
        <v>-8.4739887374676678E-2</v>
      </c>
      <c r="G186">
        <f t="shared" si="2"/>
        <v>26.589652018593171</v>
      </c>
      <c r="BA186">
        <v>184</v>
      </c>
      <c r="BB186">
        <v>1.7749806068517759E-5</v>
      </c>
      <c r="BC186">
        <v>-2.4173594900810981E-2</v>
      </c>
    </row>
    <row r="187" spans="2:55" x14ac:dyDescent="0.25">
      <c r="B187" s="18">
        <v>42155</v>
      </c>
      <c r="C187" s="5">
        <v>84.81</v>
      </c>
      <c r="D187" s="5">
        <v>79.199139408467218</v>
      </c>
      <c r="E187" s="5">
        <v>5.6108605915327843</v>
      </c>
      <c r="F187" s="5">
        <v>9.2206393124368277E-2</v>
      </c>
      <c r="G187">
        <f t="shared" si="2"/>
        <v>31.481756577615627</v>
      </c>
      <c r="BA187">
        <v>185</v>
      </c>
      <c r="BB187">
        <v>2.0563714567147884E-5</v>
      </c>
      <c r="BC187">
        <v>1.8203282218404932E-3</v>
      </c>
    </row>
    <row r="188" spans="2:55" x14ac:dyDescent="0.25">
      <c r="B188" s="18">
        <v>42162</v>
      </c>
      <c r="C188" s="5">
        <v>59.05</v>
      </c>
      <c r="D188" s="5">
        <v>80.685271126479918</v>
      </c>
      <c r="E188" s="5">
        <v>-21.635271126479921</v>
      </c>
      <c r="F188" s="5">
        <v>-0.35554444497355242</v>
      </c>
      <c r="G188">
        <f t="shared" si="2"/>
        <v>468.08495671629578</v>
      </c>
      <c r="BA188">
        <v>186</v>
      </c>
      <c r="BB188">
        <v>2.5762241566972163E-5</v>
      </c>
      <c r="BC188">
        <v>2.9583340159130164E-2</v>
      </c>
    </row>
    <row r="189" spans="2:55" x14ac:dyDescent="0.25">
      <c r="B189" s="18">
        <v>42169</v>
      </c>
      <c r="C189" s="5">
        <v>67.040000000000006</v>
      </c>
      <c r="D189" s="5">
        <v>77.320113408896816</v>
      </c>
      <c r="E189" s="5">
        <v>-10.28011340889681</v>
      </c>
      <c r="F189" s="5">
        <v>-0.1689388219294328</v>
      </c>
      <c r="G189">
        <f t="shared" si="2"/>
        <v>105.68073169977998</v>
      </c>
      <c r="BA189">
        <v>187</v>
      </c>
      <c r="BB189">
        <v>2.3143262558492985E-5</v>
      </c>
      <c r="BC189">
        <v>-6.4434235194883412E-4</v>
      </c>
    </row>
    <row r="190" spans="2:55" x14ac:dyDescent="0.25">
      <c r="B190" s="18">
        <v>42176</v>
      </c>
      <c r="C190" s="5">
        <v>67.25</v>
      </c>
      <c r="D190" s="5">
        <v>76.895534553825286</v>
      </c>
      <c r="E190" s="5">
        <v>-9.6455345538252857</v>
      </c>
      <c r="F190" s="5">
        <v>-0.15851043462153283</v>
      </c>
      <c r="G190">
        <f t="shared" si="2"/>
        <v>93.036336829037552</v>
      </c>
      <c r="BA190">
        <v>188</v>
      </c>
      <c r="BB190">
        <v>2.242117882417135E-5</v>
      </c>
      <c r="BC190">
        <v>2.4744686142452777E-2</v>
      </c>
    </row>
    <row r="191" spans="2:55" x14ac:dyDescent="0.25">
      <c r="B191" s="18">
        <v>42183</v>
      </c>
      <c r="C191" s="5">
        <v>61.4</v>
      </c>
      <c r="D191" s="5">
        <v>75.502584814205363</v>
      </c>
      <c r="E191" s="5">
        <v>-14.102584814205365</v>
      </c>
      <c r="F191" s="5">
        <v>-0.23175562077066947</v>
      </c>
      <c r="G191">
        <f t="shared" si="2"/>
        <v>198.88289844185576</v>
      </c>
      <c r="BA191">
        <v>189</v>
      </c>
      <c r="BB191">
        <v>2.3584215726256235E-5</v>
      </c>
      <c r="BC191">
        <v>1.2768165578837302E-3</v>
      </c>
    </row>
    <row r="192" spans="2:55" x14ac:dyDescent="0.25">
      <c r="B192" s="18">
        <v>42190</v>
      </c>
      <c r="C192" s="5">
        <v>64.94</v>
      </c>
      <c r="D192" s="5">
        <v>42.132730393943604</v>
      </c>
      <c r="E192" s="5">
        <v>22.807269606056394</v>
      </c>
      <c r="F192" s="5">
        <v>0.37480454790893269</v>
      </c>
      <c r="G192">
        <f t="shared" si="2"/>
        <v>520.17154688334381</v>
      </c>
      <c r="BA192">
        <v>190</v>
      </c>
      <c r="BB192">
        <v>2.3242961896972388E-5</v>
      </c>
      <c r="BC192">
        <v>9.218022772051096E-3</v>
      </c>
    </row>
    <row r="193" spans="2:55" x14ac:dyDescent="0.25">
      <c r="B193" s="18">
        <v>42197</v>
      </c>
      <c r="C193" s="5">
        <v>64.12</v>
      </c>
      <c r="D193" s="5">
        <v>22.065804925053438</v>
      </c>
      <c r="E193" s="5">
        <v>42.054195074946563</v>
      </c>
      <c r="F193" s="5">
        <v>0.69109998018148722</v>
      </c>
      <c r="G193">
        <f t="shared" si="2"/>
        <v>1768.5553234016597</v>
      </c>
      <c r="BA193">
        <v>191</v>
      </c>
      <c r="BB193">
        <v>1.9994055311029877E-5</v>
      </c>
      <c r="BC193">
        <v>6.6328699050126195E-5</v>
      </c>
    </row>
    <row r="194" spans="2:55" x14ac:dyDescent="0.25">
      <c r="B194" s="18">
        <v>42204</v>
      </c>
      <c r="C194" s="5">
        <v>67.7</v>
      </c>
      <c r="D194" s="5">
        <v>88.743090893047849</v>
      </c>
      <c r="E194" s="5">
        <v>-21.043090893047847</v>
      </c>
      <c r="F194" s="5">
        <v>-0.34581281779915463</v>
      </c>
      <c r="G194">
        <f t="shared" si="2"/>
        <v>442.8116743330732</v>
      </c>
      <c r="BA194">
        <v>192</v>
      </c>
      <c r="BB194">
        <v>1.9874177785119525E-5</v>
      </c>
      <c r="BC194">
        <v>-4.4835872351177593E-2</v>
      </c>
    </row>
    <row r="195" spans="2:55" x14ac:dyDescent="0.25">
      <c r="B195" s="18">
        <v>42211</v>
      </c>
      <c r="C195" s="5">
        <v>66.58</v>
      </c>
      <c r="D195" s="5">
        <v>72.312716530978079</v>
      </c>
      <c r="E195" s="5">
        <v>-5.732716530978081</v>
      </c>
      <c r="F195" s="5">
        <v>-9.4208919559259224E-2</v>
      </c>
      <c r="G195">
        <f t="shared" si="2"/>
        <v>32.864038824549361</v>
      </c>
      <c r="BA195">
        <v>193</v>
      </c>
      <c r="BB195">
        <v>2.0113815315527042E-5</v>
      </c>
      <c r="BC195">
        <v>-2.9634875095024101E-2</v>
      </c>
    </row>
    <row r="196" spans="2:55" x14ac:dyDescent="0.25">
      <c r="B196" s="18">
        <v>42218</v>
      </c>
      <c r="C196" s="5">
        <v>66.31</v>
      </c>
      <c r="D196" s="5">
        <v>56.827378576242893</v>
      </c>
      <c r="E196" s="5">
        <v>9.4826214237571094</v>
      </c>
      <c r="F196" s="5">
        <v>0.15583319253520184</v>
      </c>
      <c r="G196">
        <f t="shared" si="2"/>
        <v>89.920109066297314</v>
      </c>
      <c r="BA196">
        <v>194</v>
      </c>
      <c r="BB196">
        <v>1.9456987235136713E-5</v>
      </c>
      <c r="BC196">
        <v>4.911128139013626E-3</v>
      </c>
    </row>
    <row r="197" spans="2:55" x14ac:dyDescent="0.25">
      <c r="B197" s="18">
        <v>42225</v>
      </c>
      <c r="C197" s="5">
        <v>67.69</v>
      </c>
      <c r="D197" s="5">
        <v>70.348931439184042</v>
      </c>
      <c r="E197" s="5">
        <v>-2.6589314391840446</v>
      </c>
      <c r="F197" s="5">
        <v>-4.3695699362434212E-2</v>
      </c>
      <c r="G197">
        <f t="shared" si="2"/>
        <v>7.0699163982813351</v>
      </c>
      <c r="BA197">
        <v>195</v>
      </c>
      <c r="BB197">
        <v>1.2382600193779907E-5</v>
      </c>
      <c r="BC197">
        <v>-5.2183701545806E-3</v>
      </c>
    </row>
    <row r="198" spans="2:55" x14ac:dyDescent="0.25">
      <c r="B198" s="18">
        <v>42232</v>
      </c>
      <c r="C198" s="5">
        <v>61.47</v>
      </c>
      <c r="D198" s="5">
        <v>87.597413239856749</v>
      </c>
      <c r="E198" s="5">
        <v>-26.12741323985675</v>
      </c>
      <c r="F198" s="5">
        <v>-0.42936631506271844</v>
      </c>
      <c r="G198">
        <f t="shared" si="2"/>
        <v>682.64172260624184</v>
      </c>
      <c r="BA198">
        <v>196</v>
      </c>
      <c r="BB198">
        <v>4.7938211334003392E-6</v>
      </c>
      <c r="BC198">
        <v>-2.0911775960505544E-2</v>
      </c>
    </row>
    <row r="199" spans="2:55" x14ac:dyDescent="0.25">
      <c r="B199" s="18">
        <v>42239</v>
      </c>
      <c r="C199" s="5">
        <v>68.19</v>
      </c>
      <c r="D199" s="5">
        <v>69.062141137307904</v>
      </c>
      <c r="E199" s="5">
        <v>-0.87214113730790643</v>
      </c>
      <c r="F199" s="5">
        <v>-1.4332380435169221E-2</v>
      </c>
      <c r="G199">
        <f t="shared" si="2"/>
        <v>0.76063016338472855</v>
      </c>
      <c r="BA199">
        <v>197</v>
      </c>
      <c r="BB199">
        <v>2.2246846968748686E-7</v>
      </c>
      <c r="BC199">
        <v>-2.179511191304918E-2</v>
      </c>
    </row>
    <row r="200" spans="2:55" x14ac:dyDescent="0.25">
      <c r="B200" s="18">
        <v>42246</v>
      </c>
      <c r="C200" s="5">
        <v>65.099999999999994</v>
      </c>
      <c r="D200" s="5">
        <v>63.070394174249131</v>
      </c>
      <c r="E200" s="5">
        <v>2.0296058257508633</v>
      </c>
      <c r="F200" s="5">
        <v>3.335364149647644E-2</v>
      </c>
      <c r="G200">
        <f t="shared" si="2"/>
        <v>4.1192998079218439</v>
      </c>
      <c r="BA200">
        <v>198</v>
      </c>
      <c r="BB200">
        <v>-3.5632555393201065E-6</v>
      </c>
      <c r="BC200">
        <v>-1.1856543376360251E-2</v>
      </c>
    </row>
    <row r="201" spans="2:55" x14ac:dyDescent="0.25">
      <c r="B201" s="18">
        <v>42253</v>
      </c>
      <c r="C201" s="5">
        <v>65.040000000000006</v>
      </c>
      <c r="D201" s="5">
        <v>70.246019825819388</v>
      </c>
      <c r="E201" s="5">
        <v>-5.2060198258193822</v>
      </c>
      <c r="F201" s="5">
        <v>-8.5553419629986263E-2</v>
      </c>
      <c r="G201">
        <f t="shared" si="2"/>
        <v>27.10264242682447</v>
      </c>
      <c r="BA201">
        <v>199</v>
      </c>
      <c r="BB201">
        <v>-9.8186830890740507E-6</v>
      </c>
      <c r="BC201">
        <v>-1.5650572121189241E-2</v>
      </c>
    </row>
    <row r="202" spans="2:55" x14ac:dyDescent="0.25">
      <c r="B202" s="18">
        <v>42260</v>
      </c>
      <c r="C202" s="5">
        <v>62.91</v>
      </c>
      <c r="D202" s="5">
        <v>119.91394010198749</v>
      </c>
      <c r="E202" s="5">
        <v>-57.003940101987496</v>
      </c>
      <c r="F202" s="5">
        <v>-0.93677745595991069</v>
      </c>
      <c r="G202">
        <f t="shared" ref="G202:G217" si="3">E202*E202</f>
        <v>3249.4491871509781</v>
      </c>
      <c r="BA202">
        <v>200</v>
      </c>
      <c r="BB202">
        <v>-1.0997396216667321E-5</v>
      </c>
      <c r="BC202">
        <v>-2.7644013763967391E-2</v>
      </c>
    </row>
    <row r="203" spans="2:55" x14ac:dyDescent="0.25">
      <c r="B203" s="18">
        <v>42267</v>
      </c>
      <c r="C203" s="5">
        <v>65.12</v>
      </c>
      <c r="D203" s="5">
        <v>126.27574251690845</v>
      </c>
      <c r="E203" s="5">
        <v>-61.155742516908447</v>
      </c>
      <c r="F203" s="5">
        <v>-1.005006334471455</v>
      </c>
      <c r="G203">
        <f t="shared" si="3"/>
        <v>3740.0248427944034</v>
      </c>
      <c r="BA203">
        <v>201</v>
      </c>
      <c r="BB203">
        <v>-1.0545132409332152E-5</v>
      </c>
      <c r="BC203">
        <v>9.2118199066296876E-3</v>
      </c>
    </row>
    <row r="204" spans="2:55" x14ac:dyDescent="0.25">
      <c r="B204" s="18">
        <v>42274</v>
      </c>
      <c r="C204" s="5">
        <v>92</v>
      </c>
      <c r="D204" s="5">
        <v>128.80124684583018</v>
      </c>
      <c r="E204" s="5">
        <v>-36.801246845830178</v>
      </c>
      <c r="F204" s="5">
        <v>-0.60477535999634335</v>
      </c>
      <c r="G204">
        <f t="shared" si="3"/>
        <v>1354.3317694077257</v>
      </c>
      <c r="BA204">
        <v>202</v>
      </c>
      <c r="BB204">
        <v>-2.0029061892049256E-5</v>
      </c>
      <c r="BC204">
        <v>-8.16336375070917E-3</v>
      </c>
    </row>
    <row r="205" spans="2:55" x14ac:dyDescent="0.25">
      <c r="B205" s="18">
        <v>42281</v>
      </c>
      <c r="C205" s="5">
        <v>97.11</v>
      </c>
      <c r="D205" s="5">
        <v>127.57021738733837</v>
      </c>
      <c r="E205" s="5">
        <v>-30.460217387338375</v>
      </c>
      <c r="F205" s="5">
        <v>-0.50056969572708188</v>
      </c>
      <c r="G205">
        <f t="shared" si="3"/>
        <v>927.82484328391104</v>
      </c>
      <c r="BA205">
        <v>203</v>
      </c>
      <c r="BB205">
        <v>-1.5731318611276599E-5</v>
      </c>
      <c r="BC205">
        <v>-1.5199360192948547E-3</v>
      </c>
    </row>
    <row r="206" spans="2:55" x14ac:dyDescent="0.25">
      <c r="B206" s="18">
        <v>42288</v>
      </c>
      <c r="C206" s="5">
        <v>101.46</v>
      </c>
      <c r="D206" s="5">
        <v>151.85388810036667</v>
      </c>
      <c r="E206" s="5">
        <v>-50.393888100366681</v>
      </c>
      <c r="F206" s="5">
        <v>-0.82815079459645924</v>
      </c>
      <c r="G206">
        <f t="shared" si="3"/>
        <v>2539.5439578722785</v>
      </c>
      <c r="BA206">
        <v>204</v>
      </c>
      <c r="BB206">
        <v>-1.8399531814394532E-5</v>
      </c>
      <c r="BC206">
        <v>1.131666113543486E-2</v>
      </c>
    </row>
    <row r="207" spans="2:55" x14ac:dyDescent="0.25">
      <c r="B207" s="18">
        <v>42295</v>
      </c>
      <c r="C207" s="5">
        <v>125.28</v>
      </c>
      <c r="D207" s="5">
        <v>134.69830057505163</v>
      </c>
      <c r="E207" s="5">
        <v>-9.4183005750516315</v>
      </c>
      <c r="F207" s="5">
        <v>-0.15477617225015317</v>
      </c>
      <c r="G207">
        <f t="shared" si="3"/>
        <v>88.704385722017889</v>
      </c>
      <c r="BA207">
        <v>205</v>
      </c>
      <c r="BB207">
        <v>-2.0984413419151592E-5</v>
      </c>
      <c r="BC207">
        <v>-2.3232136829778819E-2</v>
      </c>
    </row>
    <row r="208" spans="2:55" x14ac:dyDescent="0.25">
      <c r="B208" s="18">
        <v>42302</v>
      </c>
      <c r="C208" s="5">
        <v>143.38</v>
      </c>
      <c r="D208" s="5">
        <v>139.6342277926226</v>
      </c>
      <c r="E208" s="5">
        <v>3.7457722073773994</v>
      </c>
      <c r="F208" s="5">
        <v>6.1556358257944283E-2</v>
      </c>
      <c r="G208">
        <f t="shared" si="3"/>
        <v>14.030809429560955</v>
      </c>
      <c r="BA208">
        <v>206</v>
      </c>
      <c r="BB208">
        <v>-1.9277157106858696E-5</v>
      </c>
      <c r="BC208">
        <v>1.2489024897341982E-2</v>
      </c>
    </row>
    <row r="209" spans="2:55" x14ac:dyDescent="0.25">
      <c r="B209" s="18">
        <v>42309</v>
      </c>
      <c r="C209" s="5">
        <v>84.04</v>
      </c>
      <c r="D209" s="5">
        <v>160.49203369002493</v>
      </c>
      <c r="E209" s="5">
        <v>-76.452033690024919</v>
      </c>
      <c r="F209" s="5">
        <v>-1.2563787958335511</v>
      </c>
      <c r="G209">
        <f t="shared" si="3"/>
        <v>5844.9134553407057</v>
      </c>
      <c r="BA209">
        <v>207</v>
      </c>
      <c r="BB209">
        <v>-2.4368229968587329E-5</v>
      </c>
      <c r="BC209">
        <v>2.5307645168401601E-3</v>
      </c>
    </row>
    <row r="210" spans="2:55" x14ac:dyDescent="0.25">
      <c r="B210" s="18">
        <v>42316</v>
      </c>
      <c r="C210" s="5">
        <v>183.72</v>
      </c>
      <c r="D210" s="5">
        <v>148.93628324076471</v>
      </c>
      <c r="E210" s="5">
        <v>34.78371675923529</v>
      </c>
      <c r="F210" s="5">
        <v>0.57162016583850928</v>
      </c>
      <c r="G210">
        <f t="shared" si="3"/>
        <v>1209.9069515867059</v>
      </c>
      <c r="BA210">
        <v>208</v>
      </c>
      <c r="BB210">
        <v>-1.3741194984066205E-5</v>
      </c>
      <c r="BC210">
        <v>-2.3093968057094558E-2</v>
      </c>
    </row>
    <row r="211" spans="2:55" x14ac:dyDescent="0.25">
      <c r="B211" s="18">
        <v>42323</v>
      </c>
      <c r="C211" s="5">
        <v>144.94999999999999</v>
      </c>
      <c r="D211" s="5">
        <v>166.39047390180104</v>
      </c>
      <c r="E211" s="5">
        <v>-21.440473901801056</v>
      </c>
      <c r="F211" s="5">
        <v>-0.35234323382505572</v>
      </c>
      <c r="G211">
        <f t="shared" si="3"/>
        <v>459.69392113381218</v>
      </c>
      <c r="BA211">
        <v>209</v>
      </c>
      <c r="BB211">
        <v>-7.2970439135806302E-6</v>
      </c>
      <c r="BC211">
        <v>6.0359854360155698E-3</v>
      </c>
    </row>
    <row r="212" spans="2:55" x14ac:dyDescent="0.25">
      <c r="B212" s="18">
        <v>42330</v>
      </c>
      <c r="C212" s="5">
        <v>177.52</v>
      </c>
      <c r="D212" s="5">
        <v>198.28788117384394</v>
      </c>
      <c r="E212" s="5">
        <v>-20.767881173843932</v>
      </c>
      <c r="F212" s="5">
        <v>-0.34129014339892849</v>
      </c>
      <c r="G212">
        <f t="shared" si="3"/>
        <v>431.30488845090122</v>
      </c>
    </row>
    <row r="213" spans="2:55" x14ac:dyDescent="0.25">
      <c r="B213" s="18">
        <v>42337</v>
      </c>
      <c r="C213" s="5">
        <v>168.94</v>
      </c>
      <c r="D213" s="5">
        <v>155.06483091222381</v>
      </c>
      <c r="E213" s="5">
        <v>13.875169087776186</v>
      </c>
      <c r="F213" s="5">
        <v>0.22801837163896999</v>
      </c>
      <c r="G213">
        <f t="shared" si="3"/>
        <v>192.52031721437984</v>
      </c>
    </row>
    <row r="214" spans="2:55" x14ac:dyDescent="0.25">
      <c r="B214" s="18">
        <v>42344</v>
      </c>
      <c r="C214" s="5">
        <v>145.16</v>
      </c>
      <c r="D214" s="5">
        <v>186.15605448943327</v>
      </c>
      <c r="E214" s="5">
        <v>-40.996054489433277</v>
      </c>
      <c r="F214" s="5">
        <v>-0.67371096735234592</v>
      </c>
      <c r="G214">
        <f t="shared" si="3"/>
        <v>1680.6764837005824</v>
      </c>
    </row>
    <row r="215" spans="2:55" x14ac:dyDescent="0.25">
      <c r="B215" s="18">
        <v>42351</v>
      </c>
      <c r="C215" s="5">
        <v>173.12</v>
      </c>
      <c r="D215" s="5">
        <v>87.250792781008556</v>
      </c>
      <c r="E215" s="5">
        <v>85.869207218991448</v>
      </c>
      <c r="F215" s="5">
        <v>1.4111364467084719</v>
      </c>
      <c r="G215">
        <f t="shared" si="3"/>
        <v>7373.5207484180928</v>
      </c>
    </row>
    <row r="216" spans="2:55" x14ac:dyDescent="0.25">
      <c r="B216" s="18">
        <v>42358</v>
      </c>
      <c r="C216" s="5">
        <v>213.98</v>
      </c>
      <c r="D216" s="5">
        <v>161.87202330830081</v>
      </c>
      <c r="E216" s="5">
        <v>52.107976691699179</v>
      </c>
      <c r="F216" s="5">
        <v>0.85631936587426083</v>
      </c>
      <c r="G216">
        <f t="shared" si="3"/>
        <v>2715.2412349026649</v>
      </c>
    </row>
    <row r="217" spans="2:55" x14ac:dyDescent="0.25">
      <c r="B217" s="18">
        <v>42365</v>
      </c>
      <c r="C217" s="5">
        <v>195.58</v>
      </c>
      <c r="D217" s="5">
        <v>136.58808569908581</v>
      </c>
      <c r="E217" s="5">
        <v>58.991914300914203</v>
      </c>
      <c r="F217" s="5">
        <v>0.96944694177532309</v>
      </c>
      <c r="G217">
        <f t="shared" si="3"/>
        <v>3480.0459528864058</v>
      </c>
    </row>
    <row r="219" spans="2:55" x14ac:dyDescent="0.25">
      <c r="F219" s="22" t="s">
        <v>261</v>
      </c>
      <c r="G219" s="22">
        <f>SUM(G61:G217)/157</f>
        <v>4905.707436555067</v>
      </c>
    </row>
    <row r="220" spans="2:55" x14ac:dyDescent="0.25">
      <c r="F220" s="22" t="s">
        <v>262</v>
      </c>
      <c r="G220" s="22">
        <f>SQRT(G219)</f>
        <v>70.04075553957901</v>
      </c>
    </row>
    <row r="223" spans="2:55" x14ac:dyDescent="0.25">
      <c r="C223" s="8" t="s">
        <v>197</v>
      </c>
      <c r="D223" s="8" t="s">
        <v>174</v>
      </c>
      <c r="E223" s="8" t="s">
        <v>154</v>
      </c>
    </row>
    <row r="224" spans="2:55" x14ac:dyDescent="0.25">
      <c r="C224" s="5">
        <v>234.23</v>
      </c>
      <c r="D224" s="5">
        <v>0</v>
      </c>
      <c r="E224">
        <f>ABS(D224/C224)</f>
        <v>0</v>
      </c>
    </row>
    <row r="225" spans="3:5" x14ac:dyDescent="0.25">
      <c r="C225" s="5">
        <v>190.54</v>
      </c>
      <c r="D225" s="5">
        <v>0</v>
      </c>
      <c r="E225">
        <f t="shared" ref="E225:E288" si="4">ABS(D225/C225)</f>
        <v>0</v>
      </c>
    </row>
    <row r="226" spans="3:5" x14ac:dyDescent="0.25">
      <c r="C226" s="5">
        <v>235.91</v>
      </c>
      <c r="D226" s="5">
        <v>0</v>
      </c>
      <c r="E226">
        <f t="shared" si="4"/>
        <v>0</v>
      </c>
    </row>
    <row r="227" spans="3:5" x14ac:dyDescent="0.25">
      <c r="C227" s="5">
        <v>245.49</v>
      </c>
      <c r="D227" s="5">
        <v>0</v>
      </c>
      <c r="E227">
        <f t="shared" si="4"/>
        <v>0</v>
      </c>
    </row>
    <row r="228" spans="3:5" x14ac:dyDescent="0.25">
      <c r="C228" s="5">
        <v>262.64</v>
      </c>
      <c r="D228" s="5">
        <v>0</v>
      </c>
      <c r="E228">
        <f t="shared" si="4"/>
        <v>0</v>
      </c>
    </row>
    <row r="229" spans="3:5" x14ac:dyDescent="0.25">
      <c r="C229" s="5">
        <v>265.57</v>
      </c>
      <c r="D229" s="5">
        <v>0</v>
      </c>
      <c r="E229">
        <f t="shared" si="4"/>
        <v>0</v>
      </c>
    </row>
    <row r="230" spans="3:5" x14ac:dyDescent="0.25">
      <c r="C230" s="5">
        <v>255.32</v>
      </c>
      <c r="D230" s="5">
        <v>0</v>
      </c>
      <c r="E230">
        <f t="shared" si="4"/>
        <v>0</v>
      </c>
    </row>
    <row r="231" spans="3:5" x14ac:dyDescent="0.25">
      <c r="C231" s="5">
        <v>207.95</v>
      </c>
      <c r="D231" s="5">
        <v>0</v>
      </c>
      <c r="E231">
        <f t="shared" si="4"/>
        <v>0</v>
      </c>
    </row>
    <row r="232" spans="3:5" x14ac:dyDescent="0.25">
      <c r="C232" s="5">
        <v>231.67</v>
      </c>
      <c r="D232" s="5">
        <v>0</v>
      </c>
      <c r="E232">
        <f t="shared" si="4"/>
        <v>0</v>
      </c>
    </row>
    <row r="233" spans="3:5" x14ac:dyDescent="0.25">
      <c r="C233" s="5">
        <v>229.34</v>
      </c>
      <c r="D233" s="5">
        <v>0</v>
      </c>
      <c r="E233">
        <f t="shared" si="4"/>
        <v>0</v>
      </c>
    </row>
    <row r="234" spans="3:5" x14ac:dyDescent="0.25">
      <c r="C234" s="5">
        <v>205.63</v>
      </c>
      <c r="D234" s="5">
        <v>0</v>
      </c>
      <c r="E234">
        <f t="shared" si="4"/>
        <v>0</v>
      </c>
    </row>
    <row r="235" spans="3:5" x14ac:dyDescent="0.25">
      <c r="C235" s="5">
        <v>793.1</v>
      </c>
      <c r="D235" s="5">
        <v>0</v>
      </c>
      <c r="E235">
        <f t="shared" si="4"/>
        <v>0</v>
      </c>
    </row>
    <row r="236" spans="3:5" x14ac:dyDescent="0.25">
      <c r="C236" s="5">
        <v>249.75</v>
      </c>
      <c r="D236" s="5">
        <v>0</v>
      </c>
      <c r="E236">
        <f t="shared" si="4"/>
        <v>0</v>
      </c>
    </row>
    <row r="237" spans="3:5" x14ac:dyDescent="0.25">
      <c r="C237" s="5">
        <v>183.7</v>
      </c>
      <c r="D237" s="5">
        <v>0</v>
      </c>
      <c r="E237">
        <f t="shared" si="4"/>
        <v>0</v>
      </c>
    </row>
    <row r="238" spans="3:5" x14ac:dyDescent="0.25">
      <c r="C238" s="5">
        <v>154.55000000000001</v>
      </c>
      <c r="D238" s="5">
        <v>0</v>
      </c>
      <c r="E238">
        <f t="shared" si="4"/>
        <v>0</v>
      </c>
    </row>
    <row r="239" spans="3:5" x14ac:dyDescent="0.25">
      <c r="C239" s="5">
        <v>188.7</v>
      </c>
      <c r="D239" s="5">
        <v>0</v>
      </c>
      <c r="E239">
        <f t="shared" si="4"/>
        <v>0</v>
      </c>
    </row>
    <row r="240" spans="3:5" x14ac:dyDescent="0.25">
      <c r="C240" s="5">
        <v>176.96</v>
      </c>
      <c r="D240" s="5">
        <v>0</v>
      </c>
      <c r="E240">
        <f t="shared" si="4"/>
        <v>0</v>
      </c>
    </row>
    <row r="241" spans="3:5" x14ac:dyDescent="0.25">
      <c r="C241" s="5">
        <v>222.3</v>
      </c>
      <c r="D241" s="5">
        <v>0</v>
      </c>
      <c r="E241">
        <f t="shared" si="4"/>
        <v>0</v>
      </c>
    </row>
    <row r="242" spans="3:5" x14ac:dyDescent="0.25">
      <c r="C242" s="5">
        <v>97.3</v>
      </c>
      <c r="D242" s="5">
        <v>0</v>
      </c>
      <c r="E242">
        <f t="shared" si="4"/>
        <v>0</v>
      </c>
    </row>
    <row r="243" spans="3:5" x14ac:dyDescent="0.25">
      <c r="C243" s="5">
        <v>105.49</v>
      </c>
      <c r="D243" s="5">
        <v>0</v>
      </c>
      <c r="E243">
        <f t="shared" si="4"/>
        <v>0</v>
      </c>
    </row>
    <row r="244" spans="3:5" x14ac:dyDescent="0.25">
      <c r="C244" s="5">
        <v>120.33</v>
      </c>
      <c r="D244" s="5">
        <v>0</v>
      </c>
      <c r="E244">
        <f t="shared" si="4"/>
        <v>0</v>
      </c>
    </row>
    <row r="245" spans="3:5" x14ac:dyDescent="0.25">
      <c r="C245" s="5">
        <v>234.23</v>
      </c>
      <c r="D245" s="5">
        <v>0</v>
      </c>
      <c r="E245">
        <f t="shared" si="4"/>
        <v>0</v>
      </c>
    </row>
    <row r="246" spans="3:5" x14ac:dyDescent="0.25">
      <c r="C246" s="5">
        <v>82.56</v>
      </c>
      <c r="D246" s="5">
        <v>0</v>
      </c>
      <c r="E246">
        <f t="shared" si="4"/>
        <v>0</v>
      </c>
    </row>
    <row r="247" spans="3:5" x14ac:dyDescent="0.25">
      <c r="C247" s="5">
        <v>73.62</v>
      </c>
      <c r="D247" s="5">
        <v>0</v>
      </c>
      <c r="E247">
        <f t="shared" si="4"/>
        <v>0</v>
      </c>
    </row>
    <row r="248" spans="3:5" x14ac:dyDescent="0.25">
      <c r="C248" s="5">
        <v>70.239999999999995</v>
      </c>
      <c r="D248" s="5">
        <v>0</v>
      </c>
      <c r="E248">
        <f t="shared" si="4"/>
        <v>0</v>
      </c>
    </row>
    <row r="249" spans="3:5" x14ac:dyDescent="0.25">
      <c r="C249" s="5">
        <v>63.41</v>
      </c>
      <c r="D249" s="5">
        <v>0</v>
      </c>
      <c r="E249">
        <f t="shared" si="4"/>
        <v>0</v>
      </c>
    </row>
    <row r="250" spans="3:5" x14ac:dyDescent="0.25">
      <c r="C250" s="5">
        <v>189.48</v>
      </c>
      <c r="D250" s="5">
        <v>0</v>
      </c>
      <c r="E250">
        <f t="shared" si="4"/>
        <v>0</v>
      </c>
    </row>
    <row r="251" spans="3:5" x14ac:dyDescent="0.25">
      <c r="C251" s="5">
        <v>49.48</v>
      </c>
      <c r="D251" s="5">
        <v>0</v>
      </c>
      <c r="E251">
        <f t="shared" si="4"/>
        <v>0</v>
      </c>
    </row>
    <row r="252" spans="3:5" x14ac:dyDescent="0.25">
      <c r="C252" s="5">
        <v>57.71</v>
      </c>
      <c r="D252" s="5">
        <v>0</v>
      </c>
      <c r="E252">
        <f t="shared" si="4"/>
        <v>0</v>
      </c>
    </row>
    <row r="253" spans="3:5" x14ac:dyDescent="0.25">
      <c r="C253" s="5">
        <v>51.83</v>
      </c>
      <c r="D253" s="5">
        <v>0</v>
      </c>
      <c r="E253">
        <f t="shared" si="4"/>
        <v>0</v>
      </c>
    </row>
    <row r="254" spans="3:5" x14ac:dyDescent="0.25">
      <c r="C254" s="5">
        <v>140.87</v>
      </c>
      <c r="D254" s="5">
        <v>0</v>
      </c>
      <c r="E254">
        <f t="shared" si="4"/>
        <v>0</v>
      </c>
    </row>
    <row r="255" spans="3:5" x14ac:dyDescent="0.25">
      <c r="C255" s="5">
        <v>74.28</v>
      </c>
      <c r="D255" s="5">
        <v>0</v>
      </c>
      <c r="E255">
        <f t="shared" si="4"/>
        <v>0</v>
      </c>
    </row>
    <row r="256" spans="3:5" x14ac:dyDescent="0.25">
      <c r="C256" s="5">
        <v>89.61</v>
      </c>
      <c r="D256" s="5">
        <v>0</v>
      </c>
      <c r="E256">
        <f t="shared" si="4"/>
        <v>0</v>
      </c>
    </row>
    <row r="257" spans="3:5" x14ac:dyDescent="0.25">
      <c r="C257" s="5">
        <v>37.880000000000003</v>
      </c>
      <c r="D257" s="5">
        <v>0</v>
      </c>
      <c r="E257">
        <f t="shared" si="4"/>
        <v>0</v>
      </c>
    </row>
    <row r="258" spans="3:5" x14ac:dyDescent="0.25">
      <c r="C258" s="5">
        <v>156.52000000000001</v>
      </c>
      <c r="D258" s="5">
        <v>0</v>
      </c>
      <c r="E258">
        <f t="shared" si="4"/>
        <v>0</v>
      </c>
    </row>
    <row r="259" spans="3:5" x14ac:dyDescent="0.25">
      <c r="C259" s="5">
        <v>55.81</v>
      </c>
      <c r="D259" s="5">
        <v>0</v>
      </c>
      <c r="E259">
        <f t="shared" si="4"/>
        <v>0</v>
      </c>
    </row>
    <row r="260" spans="3:5" x14ac:dyDescent="0.25">
      <c r="C260" s="5">
        <v>70.650000000000006</v>
      </c>
      <c r="D260" s="5">
        <v>0</v>
      </c>
      <c r="E260">
        <f t="shared" si="4"/>
        <v>0</v>
      </c>
    </row>
    <row r="261" spans="3:5" x14ac:dyDescent="0.25">
      <c r="C261" s="5">
        <v>138.28</v>
      </c>
      <c r="D261" s="5">
        <v>0</v>
      </c>
      <c r="E261">
        <f t="shared" si="4"/>
        <v>0</v>
      </c>
    </row>
    <row r="262" spans="3:5" x14ac:dyDescent="0.25">
      <c r="C262" s="5">
        <v>122.63</v>
      </c>
      <c r="D262" s="5">
        <v>0</v>
      </c>
      <c r="E262">
        <f t="shared" si="4"/>
        <v>0</v>
      </c>
    </row>
    <row r="263" spans="3:5" x14ac:dyDescent="0.25">
      <c r="C263" s="5">
        <v>179.64</v>
      </c>
      <c r="D263" s="5">
        <v>0</v>
      </c>
      <c r="E263">
        <f t="shared" si="4"/>
        <v>0</v>
      </c>
    </row>
    <row r="264" spans="3:5" x14ac:dyDescent="0.25">
      <c r="C264" s="5">
        <v>134.51</v>
      </c>
      <c r="D264" s="5">
        <v>0</v>
      </c>
      <c r="E264">
        <f t="shared" si="4"/>
        <v>0</v>
      </c>
    </row>
    <row r="265" spans="3:5" x14ac:dyDescent="0.25">
      <c r="C265" s="5">
        <v>141.63</v>
      </c>
      <c r="D265" s="5">
        <v>0</v>
      </c>
      <c r="E265">
        <f t="shared" si="4"/>
        <v>0</v>
      </c>
    </row>
    <row r="266" spans="3:5" x14ac:dyDescent="0.25">
      <c r="C266" s="5">
        <v>155.55000000000001</v>
      </c>
      <c r="D266" s="5">
        <v>0</v>
      </c>
      <c r="E266">
        <f t="shared" si="4"/>
        <v>0</v>
      </c>
    </row>
    <row r="267" spans="3:5" x14ac:dyDescent="0.25">
      <c r="C267" s="5">
        <v>166.08</v>
      </c>
      <c r="D267" s="5">
        <v>0</v>
      </c>
      <c r="E267">
        <f t="shared" si="4"/>
        <v>0</v>
      </c>
    </row>
    <row r="268" spans="3:5" x14ac:dyDescent="0.25">
      <c r="C268" s="5">
        <v>160.13</v>
      </c>
      <c r="D268" s="5">
        <v>0</v>
      </c>
      <c r="E268">
        <f t="shared" si="4"/>
        <v>0</v>
      </c>
    </row>
    <row r="269" spans="3:5" x14ac:dyDescent="0.25">
      <c r="C269" s="5">
        <v>321.22000000000003</v>
      </c>
      <c r="D269" s="5">
        <v>0</v>
      </c>
      <c r="E269">
        <f t="shared" si="4"/>
        <v>0</v>
      </c>
    </row>
    <row r="270" spans="3:5" x14ac:dyDescent="0.25">
      <c r="C270" s="5">
        <v>199.4</v>
      </c>
      <c r="D270" s="5">
        <v>0</v>
      </c>
      <c r="E270">
        <f t="shared" si="4"/>
        <v>0</v>
      </c>
    </row>
    <row r="271" spans="3:5" x14ac:dyDescent="0.25">
      <c r="C271" s="5">
        <v>229.54</v>
      </c>
      <c r="D271" s="5">
        <v>0</v>
      </c>
      <c r="E271">
        <f t="shared" si="4"/>
        <v>0</v>
      </c>
    </row>
    <row r="272" spans="3:5" x14ac:dyDescent="0.25">
      <c r="C272" s="5">
        <v>224.82</v>
      </c>
      <c r="D272" s="5">
        <v>0</v>
      </c>
      <c r="E272">
        <f t="shared" si="4"/>
        <v>0</v>
      </c>
    </row>
    <row r="273" spans="3:5" x14ac:dyDescent="0.25">
      <c r="C273" s="5">
        <v>187.75</v>
      </c>
      <c r="D273" s="5">
        <v>0</v>
      </c>
      <c r="E273">
        <f t="shared" si="4"/>
        <v>0</v>
      </c>
    </row>
    <row r="274" spans="3:5" x14ac:dyDescent="0.25">
      <c r="C274" s="5">
        <v>225.06</v>
      </c>
      <c r="D274" s="5">
        <v>0</v>
      </c>
      <c r="E274">
        <f t="shared" si="4"/>
        <v>0</v>
      </c>
    </row>
    <row r="275" spans="3:5" x14ac:dyDescent="0.25">
      <c r="C275" s="5">
        <v>230.97</v>
      </c>
      <c r="D275" s="5">
        <v>0</v>
      </c>
      <c r="E275">
        <f t="shared" si="4"/>
        <v>0</v>
      </c>
    </row>
    <row r="276" spans="3:5" x14ac:dyDescent="0.25">
      <c r="C276" s="5">
        <v>248.87</v>
      </c>
      <c r="D276" s="5">
        <v>35.929235668789829</v>
      </c>
      <c r="E276">
        <f t="shared" si="4"/>
        <v>0.14436949278253638</v>
      </c>
    </row>
    <row r="277" spans="3:5" x14ac:dyDescent="0.25">
      <c r="C277" s="5">
        <v>285.06</v>
      </c>
      <c r="D277" s="5">
        <v>106.5560564229711</v>
      </c>
      <c r="E277">
        <f t="shared" si="4"/>
        <v>0.37380220452876972</v>
      </c>
    </row>
    <row r="278" spans="3:5" x14ac:dyDescent="0.25">
      <c r="C278" s="5">
        <v>285.79000000000002</v>
      </c>
      <c r="D278" s="5">
        <v>41.343841501125098</v>
      </c>
      <c r="E278">
        <f t="shared" si="4"/>
        <v>0.14466510900005283</v>
      </c>
    </row>
    <row r="279" spans="3:5" x14ac:dyDescent="0.25">
      <c r="C279" s="5">
        <v>230.51</v>
      </c>
      <c r="D279" s="5">
        <v>-12.01961776137864</v>
      </c>
      <c r="E279">
        <f t="shared" si="4"/>
        <v>5.2143584926374741E-2</v>
      </c>
    </row>
    <row r="280" spans="3:5" x14ac:dyDescent="0.25">
      <c r="C280" s="5">
        <v>221.38</v>
      </c>
      <c r="D280" s="5">
        <v>-21.595638544666883</v>
      </c>
      <c r="E280">
        <f t="shared" si="4"/>
        <v>9.7550088285603409E-2</v>
      </c>
    </row>
    <row r="281" spans="3:5" x14ac:dyDescent="0.25">
      <c r="C281" s="5">
        <v>170.84</v>
      </c>
      <c r="D281" s="5">
        <v>-68.297513755656951</v>
      </c>
      <c r="E281">
        <f t="shared" si="4"/>
        <v>0.39977472345853987</v>
      </c>
    </row>
    <row r="282" spans="3:5" x14ac:dyDescent="0.25">
      <c r="C282" s="5">
        <v>261.16000000000003</v>
      </c>
      <c r="D282" s="5">
        <v>46.043096307827113</v>
      </c>
      <c r="E282">
        <f t="shared" si="4"/>
        <v>0.17630225267202906</v>
      </c>
    </row>
    <row r="283" spans="3:5" x14ac:dyDescent="0.25">
      <c r="C283" s="5">
        <v>192.84</v>
      </c>
      <c r="D283" s="5">
        <v>-0.80760042089164585</v>
      </c>
      <c r="E283">
        <f t="shared" si="4"/>
        <v>4.1879299984009842E-3</v>
      </c>
    </row>
    <row r="284" spans="3:5" x14ac:dyDescent="0.25">
      <c r="C284" s="5">
        <v>191.19</v>
      </c>
      <c r="D284" s="5">
        <v>-20.782158475314844</v>
      </c>
      <c r="E284">
        <f t="shared" si="4"/>
        <v>0.10869898255826584</v>
      </c>
    </row>
    <row r="285" spans="3:5" x14ac:dyDescent="0.25">
      <c r="C285" s="5">
        <v>234.53</v>
      </c>
      <c r="D285" s="5">
        <v>31.421605828230867</v>
      </c>
      <c r="E285">
        <f t="shared" si="4"/>
        <v>0.13397691480079676</v>
      </c>
    </row>
    <row r="286" spans="3:5" x14ac:dyDescent="0.25">
      <c r="C286" s="5">
        <v>152.93</v>
      </c>
      <c r="D286" s="5">
        <v>-38.230200074131488</v>
      </c>
      <c r="E286">
        <f t="shared" si="4"/>
        <v>0.24998496092415803</v>
      </c>
    </row>
    <row r="287" spans="3:5" x14ac:dyDescent="0.25">
      <c r="C287" s="5">
        <v>128.19</v>
      </c>
      <c r="D287" s="5">
        <v>-635.53126765267848</v>
      </c>
      <c r="E287">
        <f t="shared" si="4"/>
        <v>4.9577288997010571</v>
      </c>
    </row>
    <row r="288" spans="3:5" x14ac:dyDescent="0.25">
      <c r="C288" s="5">
        <v>130.85</v>
      </c>
      <c r="D288" s="5">
        <v>68.146680485821093</v>
      </c>
      <c r="E288">
        <f t="shared" si="4"/>
        <v>0.52080000371280932</v>
      </c>
    </row>
    <row r="289" spans="3:5" x14ac:dyDescent="0.25">
      <c r="C289" s="5">
        <v>107.49</v>
      </c>
      <c r="D289" s="5">
        <v>-29.782186182645873</v>
      </c>
      <c r="E289">
        <f t="shared" ref="E289:E352" si="5">ABS(D289/C289)</f>
        <v>0.27706936629124451</v>
      </c>
    </row>
    <row r="290" spans="3:5" x14ac:dyDescent="0.25">
      <c r="C290" s="5">
        <v>251.87</v>
      </c>
      <c r="D290" s="5">
        <v>132.75347412013821</v>
      </c>
      <c r="E290">
        <f t="shared" si="5"/>
        <v>0.52707140239067063</v>
      </c>
    </row>
    <row r="291" spans="3:5" x14ac:dyDescent="0.25">
      <c r="C291" s="5">
        <v>138.16999999999999</v>
      </c>
      <c r="D291" s="5">
        <v>-59.787267684918618</v>
      </c>
      <c r="E291">
        <f t="shared" si="5"/>
        <v>0.43270802406396919</v>
      </c>
    </row>
    <row r="292" spans="3:5" x14ac:dyDescent="0.25">
      <c r="C292" s="5">
        <v>153.06</v>
      </c>
      <c r="D292" s="5">
        <v>4.9198727281376478</v>
      </c>
      <c r="E292">
        <f t="shared" si="5"/>
        <v>3.2143425637904399E-2</v>
      </c>
    </row>
    <row r="293" spans="3:5" x14ac:dyDescent="0.25">
      <c r="C293" s="5">
        <v>132.47999999999999</v>
      </c>
      <c r="D293" s="5">
        <v>-67.858390709127775</v>
      </c>
      <c r="E293">
        <f t="shared" si="5"/>
        <v>0.51221611344450313</v>
      </c>
    </row>
    <row r="294" spans="3:5" x14ac:dyDescent="0.25">
      <c r="C294" s="5">
        <v>135.33000000000001</v>
      </c>
      <c r="D294" s="5">
        <v>76.968579842300528</v>
      </c>
      <c r="E294">
        <f t="shared" si="5"/>
        <v>0.56874735714402214</v>
      </c>
    </row>
    <row r="295" spans="3:5" x14ac:dyDescent="0.25">
      <c r="C295" s="5">
        <v>170.08</v>
      </c>
      <c r="D295" s="5">
        <v>70.602219329556249</v>
      </c>
      <c r="E295">
        <f t="shared" si="5"/>
        <v>0.41511182578525541</v>
      </c>
    </row>
    <row r="296" spans="3:5" x14ac:dyDescent="0.25">
      <c r="C296" s="5">
        <v>103.1</v>
      </c>
      <c r="D296" s="5">
        <v>-18.05801637805807</v>
      </c>
      <c r="E296">
        <f t="shared" si="5"/>
        <v>0.17515049833228002</v>
      </c>
    </row>
    <row r="297" spans="3:5" x14ac:dyDescent="0.25">
      <c r="C297" s="5">
        <v>146.09</v>
      </c>
      <c r="D297" s="5">
        <v>-67.896175805881768</v>
      </c>
      <c r="E297">
        <f t="shared" si="5"/>
        <v>0.46475580673476463</v>
      </c>
    </row>
    <row r="298" spans="3:5" x14ac:dyDescent="0.25">
      <c r="C298" s="5">
        <v>74.63</v>
      </c>
      <c r="D298" s="5">
        <v>30.575914330674294</v>
      </c>
      <c r="E298">
        <f t="shared" si="5"/>
        <v>0.40970004462916115</v>
      </c>
    </row>
    <row r="299" spans="3:5" x14ac:dyDescent="0.25">
      <c r="C299" s="5">
        <v>169.68</v>
      </c>
      <c r="D299" s="5">
        <v>113.90871154047315</v>
      </c>
      <c r="E299">
        <f t="shared" si="5"/>
        <v>0.67131489592452354</v>
      </c>
    </row>
    <row r="300" spans="3:5" x14ac:dyDescent="0.25">
      <c r="C300" s="5">
        <v>84.19</v>
      </c>
      <c r="D300" s="5">
        <v>5.0172314488010556</v>
      </c>
      <c r="E300">
        <f t="shared" si="5"/>
        <v>5.9594149528460101E-2</v>
      </c>
    </row>
    <row r="301" spans="3:5" x14ac:dyDescent="0.25">
      <c r="C301" s="5">
        <v>68.11</v>
      </c>
      <c r="D301" s="5">
        <v>16.913758329531845</v>
      </c>
      <c r="E301">
        <f t="shared" si="5"/>
        <v>0.24833002979785412</v>
      </c>
    </row>
    <row r="302" spans="3:5" x14ac:dyDescent="0.25">
      <c r="C302" s="5">
        <v>86.11</v>
      </c>
      <c r="D302" s="5">
        <v>-88.774005966573853</v>
      </c>
      <c r="E302">
        <f t="shared" si="5"/>
        <v>1.0309372426730212</v>
      </c>
    </row>
    <row r="303" spans="3:5" x14ac:dyDescent="0.25">
      <c r="C303" s="5">
        <v>101.12</v>
      </c>
      <c r="D303" s="5">
        <v>94.068233224761883</v>
      </c>
      <c r="E303">
        <f t="shared" si="5"/>
        <v>0.93026338236512929</v>
      </c>
    </row>
    <row r="304" spans="3:5" x14ac:dyDescent="0.25">
      <c r="C304" s="5">
        <v>105.74</v>
      </c>
      <c r="D304" s="5">
        <v>50.53711360739392</v>
      </c>
      <c r="E304">
        <f t="shared" si="5"/>
        <v>0.4779375222942493</v>
      </c>
    </row>
    <row r="305" spans="3:5" x14ac:dyDescent="0.25">
      <c r="C305" s="5">
        <v>75.25</v>
      </c>
      <c r="D305" s="5">
        <v>26.856829379400253</v>
      </c>
      <c r="E305">
        <f t="shared" si="5"/>
        <v>0.35690138710166447</v>
      </c>
    </row>
    <row r="306" spans="3:5" x14ac:dyDescent="0.25">
      <c r="C306" s="5">
        <v>79.23</v>
      </c>
      <c r="D306" s="5">
        <v>-51.865135953265863</v>
      </c>
      <c r="E306">
        <f t="shared" si="5"/>
        <v>0.65461486751566145</v>
      </c>
    </row>
    <row r="307" spans="3:5" x14ac:dyDescent="0.25">
      <c r="C307" s="5">
        <v>83.04</v>
      </c>
      <c r="D307" s="5">
        <v>40.441130962760951</v>
      </c>
      <c r="E307">
        <f t="shared" si="5"/>
        <v>0.48700783914692858</v>
      </c>
    </row>
    <row r="308" spans="3:5" x14ac:dyDescent="0.25">
      <c r="C308" s="5">
        <v>85.8</v>
      </c>
      <c r="D308" s="5">
        <v>9.7403857136628034</v>
      </c>
      <c r="E308">
        <f t="shared" si="5"/>
        <v>0.11352430901704899</v>
      </c>
    </row>
    <row r="309" spans="3:5" x14ac:dyDescent="0.25">
      <c r="C309" s="5">
        <v>102.39</v>
      </c>
      <c r="D309" s="5">
        <v>81.297650881008877</v>
      </c>
      <c r="E309">
        <f t="shared" si="5"/>
        <v>0.79399991093865496</v>
      </c>
    </row>
    <row r="310" spans="3:5" x14ac:dyDescent="0.25">
      <c r="C310" s="5">
        <v>81.52</v>
      </c>
      <c r="D310" s="5">
        <v>-75.807413258456833</v>
      </c>
      <c r="E310">
        <f t="shared" si="5"/>
        <v>0.92992410768470113</v>
      </c>
    </row>
    <row r="311" spans="3:5" x14ac:dyDescent="0.25">
      <c r="C311" s="5">
        <v>71.959999999999994</v>
      </c>
      <c r="D311" s="5">
        <v>51.271851936169334</v>
      </c>
      <c r="E311">
        <f t="shared" si="5"/>
        <v>0.71250489071941825</v>
      </c>
    </row>
    <row r="312" spans="3:5" x14ac:dyDescent="0.25">
      <c r="C312" s="5">
        <v>85.72</v>
      </c>
      <c r="D312" s="5">
        <v>26.717172540497522</v>
      </c>
      <c r="E312">
        <f t="shared" si="5"/>
        <v>0.3116795676679599</v>
      </c>
    </row>
    <row r="313" spans="3:5" x14ac:dyDescent="0.25">
      <c r="C313" s="5">
        <v>63.1</v>
      </c>
      <c r="D313" s="5">
        <v>-63.254685344885623</v>
      </c>
      <c r="E313">
        <f t="shared" si="5"/>
        <v>1.0024514317731477</v>
      </c>
    </row>
    <row r="314" spans="3:5" x14ac:dyDescent="0.25">
      <c r="C314" s="5">
        <v>51.51</v>
      </c>
      <c r="D314" s="5">
        <v>-35.951791044727848</v>
      </c>
      <c r="E314">
        <f t="shared" si="5"/>
        <v>0.69795750426573189</v>
      </c>
    </row>
    <row r="315" spans="3:5" x14ac:dyDescent="0.25">
      <c r="C315" s="5">
        <v>74.91</v>
      </c>
      <c r="D315" s="5">
        <v>-70.607399364491158</v>
      </c>
      <c r="E315">
        <f t="shared" si="5"/>
        <v>0.9425630672071974</v>
      </c>
    </row>
    <row r="316" spans="3:5" x14ac:dyDescent="0.25">
      <c r="C316" s="5">
        <v>85.28</v>
      </c>
      <c r="D316" s="5">
        <v>-6.451513742016914</v>
      </c>
      <c r="E316">
        <f t="shared" si="5"/>
        <v>7.5650958513331548E-2</v>
      </c>
    </row>
    <row r="317" spans="3:5" x14ac:dyDescent="0.25">
      <c r="C317" s="5">
        <v>103.75</v>
      </c>
      <c r="D317" s="5">
        <v>-9.3949279653826352</v>
      </c>
      <c r="E317">
        <f t="shared" si="5"/>
        <v>9.0553522557904914E-2</v>
      </c>
    </row>
    <row r="318" spans="3:5" x14ac:dyDescent="0.25">
      <c r="C318" s="5">
        <v>109.07</v>
      </c>
      <c r="D318" s="5">
        <v>-20.917995558809707</v>
      </c>
      <c r="E318">
        <f t="shared" si="5"/>
        <v>0.19178505142394525</v>
      </c>
    </row>
    <row r="319" spans="3:5" x14ac:dyDescent="0.25">
      <c r="C319" s="5">
        <v>179.54</v>
      </c>
      <c r="D319" s="5">
        <v>41.236839798324439</v>
      </c>
      <c r="E319">
        <f t="shared" si="5"/>
        <v>0.22968051575317167</v>
      </c>
    </row>
    <row r="320" spans="3:5" x14ac:dyDescent="0.25">
      <c r="C320" s="5">
        <v>173.73</v>
      </c>
      <c r="D320" s="5">
        <v>25.939952437089488</v>
      </c>
      <c r="E320">
        <f t="shared" si="5"/>
        <v>0.14931187726408501</v>
      </c>
    </row>
    <row r="321" spans="3:5" x14ac:dyDescent="0.25">
      <c r="C321" s="5">
        <v>187.87</v>
      </c>
      <c r="D321" s="5">
        <v>-121.04610302221272</v>
      </c>
      <c r="E321">
        <f t="shared" si="5"/>
        <v>0.6443077820951334</v>
      </c>
    </row>
    <row r="322" spans="3:5" x14ac:dyDescent="0.25">
      <c r="C322" s="5">
        <v>176.05</v>
      </c>
      <c r="D322" s="5">
        <v>26.799252295329524</v>
      </c>
      <c r="E322">
        <f t="shared" si="5"/>
        <v>0.15222523314586495</v>
      </c>
    </row>
    <row r="323" spans="3:5" x14ac:dyDescent="0.25">
      <c r="C323" s="5">
        <v>160.94</v>
      </c>
      <c r="D323" s="5">
        <v>-46.780037156386328</v>
      </c>
      <c r="E323">
        <f t="shared" si="5"/>
        <v>0.29066756031058982</v>
      </c>
    </row>
    <row r="324" spans="3:5" x14ac:dyDescent="0.25">
      <c r="C324" s="5">
        <v>144.58000000000001</v>
      </c>
      <c r="D324" s="5">
        <v>-46.76639763193046</v>
      </c>
      <c r="E324">
        <f t="shared" si="5"/>
        <v>0.32346380987640377</v>
      </c>
    </row>
    <row r="325" spans="3:5" x14ac:dyDescent="0.25">
      <c r="C325" s="5">
        <v>180.1</v>
      </c>
      <c r="D325" s="5">
        <v>28.821356270051069</v>
      </c>
      <c r="E325">
        <f t="shared" si="5"/>
        <v>0.16002974053332078</v>
      </c>
    </row>
    <row r="326" spans="3:5" x14ac:dyDescent="0.25">
      <c r="C326" s="5">
        <v>203.26</v>
      </c>
      <c r="D326" s="5">
        <v>-4.0233993781312449</v>
      </c>
      <c r="E326">
        <f t="shared" si="5"/>
        <v>1.9794349001924852E-2</v>
      </c>
    </row>
    <row r="327" spans="3:5" x14ac:dyDescent="0.25">
      <c r="C327" s="5">
        <v>197.3</v>
      </c>
      <c r="D327" s="5">
        <v>-12.249222598660481</v>
      </c>
      <c r="E327">
        <f t="shared" si="5"/>
        <v>6.2084250373342524E-2</v>
      </c>
    </row>
    <row r="328" spans="3:5" x14ac:dyDescent="0.25">
      <c r="C328" s="5">
        <v>184.29</v>
      </c>
      <c r="D328" s="5">
        <v>-40.102234727825362</v>
      </c>
      <c r="E328">
        <f t="shared" si="5"/>
        <v>0.21760396509753846</v>
      </c>
    </row>
    <row r="329" spans="3:5" x14ac:dyDescent="0.25">
      <c r="C329" s="5">
        <v>183.83</v>
      </c>
      <c r="D329" s="5">
        <v>-68.791704391893177</v>
      </c>
      <c r="E329">
        <f t="shared" si="5"/>
        <v>0.37421369956967399</v>
      </c>
    </row>
    <row r="330" spans="3:5" x14ac:dyDescent="0.25">
      <c r="C330" s="5">
        <v>165.61</v>
      </c>
      <c r="D330" s="5">
        <v>-78.302900224571516</v>
      </c>
      <c r="E330">
        <f t="shared" si="5"/>
        <v>0.47281504875654556</v>
      </c>
    </row>
    <row r="331" spans="3:5" x14ac:dyDescent="0.25">
      <c r="C331" s="5">
        <v>173.1</v>
      </c>
      <c r="D331" s="5">
        <v>-10.652536269025916</v>
      </c>
      <c r="E331">
        <f t="shared" si="5"/>
        <v>6.1539782027879353E-2</v>
      </c>
    </row>
    <row r="332" spans="3:5" x14ac:dyDescent="0.25">
      <c r="C332" s="5">
        <v>179.27</v>
      </c>
      <c r="D332" s="5">
        <v>-11.518258986155018</v>
      </c>
      <c r="E332">
        <f t="shared" si="5"/>
        <v>6.4250900798544189E-2</v>
      </c>
    </row>
    <row r="333" spans="3:5" x14ac:dyDescent="0.25">
      <c r="C333" s="5">
        <v>197.61</v>
      </c>
      <c r="D333" s="5">
        <v>53.421394390106315</v>
      </c>
      <c r="E333">
        <f t="shared" si="5"/>
        <v>0.27033750513691773</v>
      </c>
    </row>
    <row r="334" spans="3:5" x14ac:dyDescent="0.25">
      <c r="C334" s="5">
        <v>161.77000000000001</v>
      </c>
      <c r="D334" s="5">
        <v>-90.477891586568148</v>
      </c>
      <c r="E334">
        <f t="shared" si="5"/>
        <v>0.55929957091282778</v>
      </c>
    </row>
    <row r="335" spans="3:5" x14ac:dyDescent="0.25">
      <c r="C335" s="5">
        <v>209.14</v>
      </c>
      <c r="D335" s="5">
        <v>57.703228024599781</v>
      </c>
      <c r="E335">
        <f t="shared" si="5"/>
        <v>0.27590718190972452</v>
      </c>
    </row>
    <row r="336" spans="3:5" x14ac:dyDescent="0.25">
      <c r="C336" s="5">
        <v>209.78</v>
      </c>
      <c r="D336" s="5">
        <v>30.198541691245197</v>
      </c>
      <c r="E336">
        <f t="shared" si="5"/>
        <v>0.14395338779314137</v>
      </c>
    </row>
    <row r="337" spans="3:5" x14ac:dyDescent="0.25">
      <c r="C337" s="5">
        <v>153.49</v>
      </c>
      <c r="D337" s="5">
        <v>-70.021222607340519</v>
      </c>
      <c r="E337">
        <f t="shared" si="5"/>
        <v>0.45619403614138065</v>
      </c>
    </row>
    <row r="338" spans="3:5" x14ac:dyDescent="0.25">
      <c r="C338" s="5">
        <v>205.32</v>
      </c>
      <c r="D338" s="5">
        <v>89.067387466063536</v>
      </c>
      <c r="E338">
        <f t="shared" si="5"/>
        <v>0.43379791284854635</v>
      </c>
    </row>
    <row r="339" spans="3:5" x14ac:dyDescent="0.25">
      <c r="C339" s="5">
        <v>169.15</v>
      </c>
      <c r="D339" s="5">
        <v>43.273959361132299</v>
      </c>
      <c r="E339">
        <f t="shared" si="5"/>
        <v>0.25583186143146497</v>
      </c>
    </row>
    <row r="340" spans="3:5" x14ac:dyDescent="0.25">
      <c r="C340" s="5">
        <v>149.83000000000001</v>
      </c>
      <c r="D340" s="5">
        <v>24.237630074160549</v>
      </c>
      <c r="E340">
        <f t="shared" si="5"/>
        <v>0.1617675370363782</v>
      </c>
    </row>
    <row r="341" spans="3:5" x14ac:dyDescent="0.25">
      <c r="C341" s="5">
        <v>180.78</v>
      </c>
      <c r="D341" s="5">
        <v>84.20833718460338</v>
      </c>
      <c r="E341">
        <f t="shared" si="5"/>
        <v>0.46580560451711128</v>
      </c>
    </row>
    <row r="342" spans="3:5" x14ac:dyDescent="0.25">
      <c r="C342" s="5">
        <v>200.99</v>
      </c>
      <c r="D342" s="5">
        <v>-53.948605634693763</v>
      </c>
      <c r="E342">
        <f t="shared" si="5"/>
        <v>0.26841437700728277</v>
      </c>
    </row>
    <row r="343" spans="3:5" x14ac:dyDescent="0.25">
      <c r="C343" s="5">
        <v>144.36000000000001</v>
      </c>
      <c r="D343" s="5">
        <v>35.100011376393127</v>
      </c>
      <c r="E343">
        <f t="shared" si="5"/>
        <v>0.24314222344411973</v>
      </c>
    </row>
    <row r="344" spans="3:5" x14ac:dyDescent="0.25">
      <c r="C344" s="5">
        <v>175.15</v>
      </c>
      <c r="D344" s="5">
        <v>36.302260930852896</v>
      </c>
      <c r="E344">
        <f t="shared" si="5"/>
        <v>0.20726383631660231</v>
      </c>
    </row>
    <row r="345" spans="3:5" x14ac:dyDescent="0.25">
      <c r="C345" s="5">
        <v>177.67</v>
      </c>
      <c r="D345" s="5">
        <v>55.307390910104871</v>
      </c>
      <c r="E345">
        <f t="shared" si="5"/>
        <v>0.3112927951263853</v>
      </c>
    </row>
    <row r="346" spans="3:5" x14ac:dyDescent="0.25">
      <c r="C346" s="5">
        <v>87.71</v>
      </c>
      <c r="D346" s="5">
        <v>-43.451759874755467</v>
      </c>
      <c r="E346">
        <f t="shared" si="5"/>
        <v>0.49540257524518833</v>
      </c>
    </row>
    <row r="347" spans="3:5" x14ac:dyDescent="0.25">
      <c r="C347" s="5">
        <v>94.53</v>
      </c>
      <c r="D347" s="5">
        <v>-47.479565747357725</v>
      </c>
      <c r="E347">
        <f t="shared" si="5"/>
        <v>0.50226981643243118</v>
      </c>
    </row>
    <row r="348" spans="3:5" x14ac:dyDescent="0.25">
      <c r="C348" s="5">
        <v>103.8</v>
      </c>
      <c r="D348" s="5">
        <v>35.963498383427918</v>
      </c>
      <c r="E348">
        <f t="shared" si="5"/>
        <v>0.34646915590971022</v>
      </c>
    </row>
    <row r="349" spans="3:5" x14ac:dyDescent="0.25">
      <c r="C349" s="5">
        <v>102.39</v>
      </c>
      <c r="D349" s="5">
        <v>-28.07384998651149</v>
      </c>
      <c r="E349">
        <f t="shared" si="5"/>
        <v>0.27418546719905745</v>
      </c>
    </row>
    <row r="350" spans="3:5" x14ac:dyDescent="0.25">
      <c r="C350" s="5">
        <v>102.16</v>
      </c>
      <c r="D350" s="5">
        <v>54.590881392181103</v>
      </c>
      <c r="E350">
        <f t="shared" si="5"/>
        <v>0.53436649757420818</v>
      </c>
    </row>
    <row r="351" spans="3:5" x14ac:dyDescent="0.25">
      <c r="C351" s="5">
        <v>100.96</v>
      </c>
      <c r="D351" s="5">
        <v>-60.003621222779984</v>
      </c>
      <c r="E351">
        <f t="shared" si="5"/>
        <v>0.59433063810202047</v>
      </c>
    </row>
    <row r="352" spans="3:5" x14ac:dyDescent="0.25">
      <c r="C352" s="5">
        <v>103.92</v>
      </c>
      <c r="D352" s="5">
        <v>53.234507047471389</v>
      </c>
      <c r="E352">
        <f t="shared" si="5"/>
        <v>0.51226430954071778</v>
      </c>
    </row>
    <row r="353" spans="3:5" x14ac:dyDescent="0.25">
      <c r="C353" s="5">
        <v>102.2</v>
      </c>
      <c r="D353" s="5">
        <v>44.815182938341692</v>
      </c>
      <c r="E353">
        <f t="shared" ref="E353:E416" si="6">ABS(D353/C353)</f>
        <v>0.43850472542408697</v>
      </c>
    </row>
    <row r="354" spans="3:5" x14ac:dyDescent="0.25">
      <c r="C354" s="5">
        <v>100.31</v>
      </c>
      <c r="D354" s="5">
        <v>21.226922969917709</v>
      </c>
      <c r="E354">
        <f t="shared" si="6"/>
        <v>0.21161322869023735</v>
      </c>
    </row>
    <row r="355" spans="3:5" x14ac:dyDescent="0.25">
      <c r="C355" s="5">
        <v>67.959999999999994</v>
      </c>
      <c r="D355" s="5">
        <v>-21.010626419222064</v>
      </c>
      <c r="E355">
        <f t="shared" si="6"/>
        <v>0.30916166008272611</v>
      </c>
    </row>
    <row r="356" spans="3:5" x14ac:dyDescent="0.25">
      <c r="C356" s="5">
        <v>38.65</v>
      </c>
      <c r="D356" s="5">
        <v>-42.743579615283302</v>
      </c>
      <c r="E356">
        <f t="shared" si="6"/>
        <v>1.1059140909517025</v>
      </c>
    </row>
    <row r="357" spans="3:5" x14ac:dyDescent="0.25">
      <c r="C357" s="5">
        <v>97.99</v>
      </c>
      <c r="D357" s="5">
        <v>55.824718485595952</v>
      </c>
      <c r="E357">
        <f t="shared" si="6"/>
        <v>0.5696981170078167</v>
      </c>
    </row>
    <row r="358" spans="3:5" x14ac:dyDescent="0.25">
      <c r="C358" s="5">
        <v>95.92</v>
      </c>
      <c r="D358" s="5">
        <v>26.639990563344739</v>
      </c>
      <c r="E358">
        <f t="shared" si="6"/>
        <v>0.2777313444885815</v>
      </c>
    </row>
    <row r="359" spans="3:5" x14ac:dyDescent="0.25">
      <c r="C359" s="5">
        <v>80.19</v>
      </c>
      <c r="D359" s="5">
        <v>8.6581014831890997</v>
      </c>
      <c r="E359">
        <f t="shared" si="6"/>
        <v>0.10796984016946128</v>
      </c>
    </row>
    <row r="360" spans="3:5" x14ac:dyDescent="0.25">
      <c r="C360" s="5">
        <v>89.73</v>
      </c>
      <c r="D360" s="5">
        <v>20.470413445793909</v>
      </c>
      <c r="E360">
        <f t="shared" si="6"/>
        <v>0.2281334386024062</v>
      </c>
    </row>
    <row r="361" spans="3:5" x14ac:dyDescent="0.25">
      <c r="C361" s="5">
        <v>109.08</v>
      </c>
      <c r="D361" s="5">
        <v>21.484299059588153</v>
      </c>
      <c r="E361">
        <f t="shared" si="6"/>
        <v>0.19695910395662039</v>
      </c>
    </row>
    <row r="362" spans="3:5" x14ac:dyDescent="0.25">
      <c r="C362" s="5">
        <v>97.13</v>
      </c>
      <c r="D362" s="5">
        <v>29.693491433345088</v>
      </c>
      <c r="E362">
        <f t="shared" si="6"/>
        <v>0.30570875561973737</v>
      </c>
    </row>
    <row r="363" spans="3:5" x14ac:dyDescent="0.25">
      <c r="C363" s="5">
        <v>86.33</v>
      </c>
      <c r="D363" s="5">
        <v>26.156243597805954</v>
      </c>
      <c r="E363">
        <f t="shared" si="6"/>
        <v>0.30297977062210069</v>
      </c>
    </row>
    <row r="364" spans="3:5" x14ac:dyDescent="0.25">
      <c r="C364" s="5">
        <v>91.52</v>
      </c>
      <c r="D364" s="5">
        <v>17.905591951625283</v>
      </c>
      <c r="E364">
        <f t="shared" si="6"/>
        <v>0.19564676520569585</v>
      </c>
    </row>
    <row r="365" spans="3:5" x14ac:dyDescent="0.25">
      <c r="C365" s="5">
        <v>142.54</v>
      </c>
      <c r="D365" s="5">
        <v>93.752701138908975</v>
      </c>
      <c r="E365">
        <f t="shared" si="6"/>
        <v>0.65772906649999285</v>
      </c>
    </row>
    <row r="366" spans="3:5" x14ac:dyDescent="0.25">
      <c r="C366" s="5">
        <v>162.59</v>
      </c>
      <c r="D366" s="5">
        <v>106.42752954596031</v>
      </c>
      <c r="E366">
        <f t="shared" si="6"/>
        <v>0.65457610889944218</v>
      </c>
    </row>
    <row r="367" spans="3:5" x14ac:dyDescent="0.25">
      <c r="C367" s="5">
        <v>169.71</v>
      </c>
      <c r="D367" s="5">
        <v>81.998995743666768</v>
      </c>
      <c r="E367">
        <f t="shared" si="6"/>
        <v>0.48317126712431069</v>
      </c>
    </row>
    <row r="368" spans="3:5" x14ac:dyDescent="0.25">
      <c r="C368" s="5">
        <v>163.38999999999999</v>
      </c>
      <c r="D368" s="5">
        <v>69.501730582520679</v>
      </c>
      <c r="E368">
        <f t="shared" si="6"/>
        <v>0.42537322102038488</v>
      </c>
    </row>
    <row r="369" spans="3:5" x14ac:dyDescent="0.25">
      <c r="C369" s="5">
        <v>184.73</v>
      </c>
      <c r="D369" s="5">
        <v>76.670056409331039</v>
      </c>
      <c r="E369">
        <f t="shared" si="6"/>
        <v>0.41503846916760162</v>
      </c>
    </row>
    <row r="370" spans="3:5" x14ac:dyDescent="0.25">
      <c r="C370" s="5">
        <v>171.95</v>
      </c>
      <c r="D370" s="5">
        <v>57.830919493636273</v>
      </c>
      <c r="E370">
        <f t="shared" si="6"/>
        <v>0.33632404474345029</v>
      </c>
    </row>
    <row r="371" spans="3:5" x14ac:dyDescent="0.25">
      <c r="C371" s="5">
        <v>167.46</v>
      </c>
      <c r="D371" s="5">
        <v>-12.467624696581368</v>
      </c>
      <c r="E371">
        <f t="shared" si="6"/>
        <v>7.4451359707281548E-2</v>
      </c>
    </row>
    <row r="372" spans="3:5" x14ac:dyDescent="0.25">
      <c r="C372" s="5">
        <v>182.5</v>
      </c>
      <c r="D372" s="5">
        <v>27.687498369787875</v>
      </c>
      <c r="E372">
        <f t="shared" si="6"/>
        <v>0.1517123198344541</v>
      </c>
    </row>
    <row r="373" spans="3:5" x14ac:dyDescent="0.25">
      <c r="C373" s="5">
        <v>190.1</v>
      </c>
      <c r="D373" s="5">
        <v>15.777810323712629</v>
      </c>
      <c r="E373">
        <f t="shared" si="6"/>
        <v>8.2997424112112722E-2</v>
      </c>
    </row>
    <row r="374" spans="3:5" x14ac:dyDescent="0.25">
      <c r="C374" s="5">
        <v>183.84</v>
      </c>
      <c r="D374" s="5">
        <v>23.02211535111465</v>
      </c>
      <c r="E374">
        <f t="shared" si="6"/>
        <v>0.12522908698386995</v>
      </c>
    </row>
    <row r="375" spans="3:5" x14ac:dyDescent="0.25">
      <c r="C375" s="5">
        <v>224.11</v>
      </c>
      <c r="D375" s="5">
        <v>76.970198538827958</v>
      </c>
      <c r="E375">
        <f t="shared" si="6"/>
        <v>0.3434483001152468</v>
      </c>
    </row>
    <row r="376" spans="3:5" x14ac:dyDescent="0.25">
      <c r="C376" s="5">
        <v>182.87</v>
      </c>
      <c r="D376" s="5">
        <v>37.827688994864076</v>
      </c>
      <c r="E376">
        <f t="shared" si="6"/>
        <v>0.20685562965420284</v>
      </c>
    </row>
    <row r="377" spans="3:5" x14ac:dyDescent="0.25">
      <c r="C377" s="5">
        <v>205.55</v>
      </c>
      <c r="D377" s="5">
        <v>31.395259190852187</v>
      </c>
      <c r="E377">
        <f t="shared" si="6"/>
        <v>0.15273782141012981</v>
      </c>
    </row>
    <row r="378" spans="3:5" x14ac:dyDescent="0.25">
      <c r="C378" s="5">
        <v>118.61</v>
      </c>
      <c r="D378" s="5">
        <v>-75.397940113147527</v>
      </c>
      <c r="E378">
        <f t="shared" si="6"/>
        <v>0.63567945462564313</v>
      </c>
    </row>
    <row r="379" spans="3:5" x14ac:dyDescent="0.25">
      <c r="C379" s="5">
        <v>163.63999999999999</v>
      </c>
      <c r="D379" s="5">
        <v>3.9471032380698432</v>
      </c>
      <c r="E379">
        <f t="shared" si="6"/>
        <v>2.4120650440417033E-2</v>
      </c>
    </row>
    <row r="380" spans="3:5" x14ac:dyDescent="0.25">
      <c r="C380" s="5">
        <v>139.43</v>
      </c>
      <c r="D380" s="5">
        <v>-20.384810117775487</v>
      </c>
      <c r="E380">
        <f t="shared" si="6"/>
        <v>0.1462010336209961</v>
      </c>
    </row>
    <row r="381" spans="3:5" x14ac:dyDescent="0.25">
      <c r="C381" s="5">
        <v>125.62</v>
      </c>
      <c r="D381" s="5">
        <v>-30.850373373600803</v>
      </c>
      <c r="E381">
        <f t="shared" si="6"/>
        <v>0.24558488595447223</v>
      </c>
    </row>
    <row r="382" spans="3:5" x14ac:dyDescent="0.25">
      <c r="C382" s="5">
        <v>144.13999999999999</v>
      </c>
      <c r="D382" s="5">
        <v>9.3277722098574145</v>
      </c>
      <c r="E382">
        <f t="shared" si="6"/>
        <v>6.4713280212691932E-2</v>
      </c>
    </row>
    <row r="383" spans="3:5" x14ac:dyDescent="0.25">
      <c r="C383" s="5">
        <v>133.85</v>
      </c>
      <c r="D383" s="5">
        <v>-17.914210467015636</v>
      </c>
      <c r="E383">
        <f t="shared" si="6"/>
        <v>0.13383795642148402</v>
      </c>
    </row>
    <row r="384" spans="3:5" x14ac:dyDescent="0.25">
      <c r="C384" s="5">
        <v>123.43</v>
      </c>
      <c r="D384" s="5">
        <v>-29.925167135638304</v>
      </c>
      <c r="E384">
        <f t="shared" si="6"/>
        <v>0.24244646468150613</v>
      </c>
    </row>
    <row r="385" spans="3:5" x14ac:dyDescent="0.25">
      <c r="C385" s="5">
        <v>144.27000000000001</v>
      </c>
      <c r="D385" s="5">
        <v>-23.152595208329529</v>
      </c>
      <c r="E385">
        <f t="shared" si="6"/>
        <v>0.1604810092765615</v>
      </c>
    </row>
    <row r="386" spans="3:5" x14ac:dyDescent="0.25">
      <c r="C386" s="5">
        <v>126.39</v>
      </c>
      <c r="D386" s="5">
        <v>-5.8364426958685414</v>
      </c>
      <c r="E386">
        <f t="shared" si="6"/>
        <v>4.6178041742768745E-2</v>
      </c>
    </row>
    <row r="387" spans="3:5" x14ac:dyDescent="0.25">
      <c r="C387" s="5">
        <v>133.07</v>
      </c>
      <c r="D387" s="5">
        <v>-51.15184304634866</v>
      </c>
      <c r="E387">
        <f t="shared" si="6"/>
        <v>0.38439800891522252</v>
      </c>
    </row>
    <row r="388" spans="3:5" x14ac:dyDescent="0.25">
      <c r="C388" s="5">
        <v>138.25</v>
      </c>
      <c r="D388" s="5">
        <v>-36.132581339163977</v>
      </c>
      <c r="E388">
        <f t="shared" si="6"/>
        <v>0.26135682704639407</v>
      </c>
    </row>
    <row r="389" spans="3:5" x14ac:dyDescent="0.25">
      <c r="C389" s="5">
        <v>203.26</v>
      </c>
      <c r="D389" s="5">
        <v>83.998191623465203</v>
      </c>
      <c r="E389">
        <f t="shared" si="6"/>
        <v>0.41325490319524355</v>
      </c>
    </row>
    <row r="390" spans="3:5" x14ac:dyDescent="0.25">
      <c r="C390" s="5">
        <v>133.47</v>
      </c>
      <c r="D390" s="5">
        <v>-68.861288471926883</v>
      </c>
      <c r="E390">
        <f t="shared" si="6"/>
        <v>0.51593083443415666</v>
      </c>
    </row>
    <row r="391" spans="3:5" x14ac:dyDescent="0.25">
      <c r="C391" s="5">
        <v>125.21</v>
      </c>
      <c r="D391" s="5">
        <v>-9.6293958981297436</v>
      </c>
      <c r="E391">
        <f t="shared" si="6"/>
        <v>7.690596516356317E-2</v>
      </c>
    </row>
    <row r="392" spans="3:5" x14ac:dyDescent="0.25">
      <c r="C392" s="5">
        <v>123.16</v>
      </c>
      <c r="D392" s="5">
        <v>0.45269075098482858</v>
      </c>
      <c r="E392">
        <f t="shared" si="6"/>
        <v>3.6756313006238114E-3</v>
      </c>
    </row>
    <row r="393" spans="3:5" x14ac:dyDescent="0.25">
      <c r="C393" s="5">
        <v>117</v>
      </c>
      <c r="D393" s="5">
        <v>-41.105007692934521</v>
      </c>
      <c r="E393">
        <f t="shared" si="6"/>
        <v>0.35132485207636344</v>
      </c>
    </row>
    <row r="394" spans="3:5" x14ac:dyDescent="0.25">
      <c r="C394" s="5">
        <v>163.03</v>
      </c>
      <c r="D394" s="5">
        <v>-5.7277355879056984</v>
      </c>
      <c r="E394">
        <f t="shared" si="6"/>
        <v>3.5133015935138921E-2</v>
      </c>
    </row>
    <row r="395" spans="3:5" x14ac:dyDescent="0.25">
      <c r="C395" s="5">
        <v>98.84</v>
      </c>
      <c r="D395" s="5">
        <v>-19.937392439208438</v>
      </c>
      <c r="E395">
        <f t="shared" si="6"/>
        <v>0.20171380452456938</v>
      </c>
    </row>
    <row r="396" spans="3:5" x14ac:dyDescent="0.25">
      <c r="C396" s="5">
        <v>148.99</v>
      </c>
      <c r="D396" s="5">
        <v>1.3696023631094931</v>
      </c>
      <c r="E396">
        <f t="shared" si="6"/>
        <v>9.1925791201388895E-3</v>
      </c>
    </row>
    <row r="397" spans="3:5" x14ac:dyDescent="0.25">
      <c r="C397" s="5">
        <v>128.78</v>
      </c>
      <c r="D397" s="5">
        <v>-26.346352580392477</v>
      </c>
      <c r="E397">
        <f t="shared" si="6"/>
        <v>0.20458419459848173</v>
      </c>
    </row>
    <row r="398" spans="3:5" x14ac:dyDescent="0.25">
      <c r="C398" s="5">
        <v>98.29</v>
      </c>
      <c r="D398" s="5">
        <v>38.977508776312071</v>
      </c>
      <c r="E398">
        <f t="shared" si="6"/>
        <v>0.39655619876195003</v>
      </c>
    </row>
    <row r="399" spans="3:5" x14ac:dyDescent="0.25">
      <c r="C399" s="5">
        <v>97.5</v>
      </c>
      <c r="D399" s="5">
        <v>16.051664742734431</v>
      </c>
      <c r="E399">
        <f t="shared" si="6"/>
        <v>0.16463245889984032</v>
      </c>
    </row>
    <row r="400" spans="3:5" x14ac:dyDescent="0.25">
      <c r="C400" s="5">
        <v>77.33</v>
      </c>
      <c r="D400" s="5">
        <v>-11.428463505196888</v>
      </c>
      <c r="E400">
        <f t="shared" si="6"/>
        <v>0.14778822585279824</v>
      </c>
    </row>
    <row r="401" spans="3:5" x14ac:dyDescent="0.25">
      <c r="C401" s="5">
        <v>74.61</v>
      </c>
      <c r="D401" s="5">
        <v>-5.1565154919376681</v>
      </c>
      <c r="E401">
        <f t="shared" si="6"/>
        <v>6.9112927113492401E-2</v>
      </c>
    </row>
    <row r="402" spans="3:5" x14ac:dyDescent="0.25">
      <c r="C402" s="5">
        <v>84.81</v>
      </c>
      <c r="D402" s="5">
        <v>5.6108605915327843</v>
      </c>
      <c r="E402">
        <f t="shared" si="6"/>
        <v>6.6158007210621206E-2</v>
      </c>
    </row>
    <row r="403" spans="3:5" x14ac:dyDescent="0.25">
      <c r="C403" s="5">
        <v>59.05</v>
      </c>
      <c r="D403" s="5">
        <v>-21.635271126479921</v>
      </c>
      <c r="E403">
        <f t="shared" si="6"/>
        <v>0.36638901145605285</v>
      </c>
    </row>
    <row r="404" spans="3:5" x14ac:dyDescent="0.25">
      <c r="C404" s="5">
        <v>67.040000000000006</v>
      </c>
      <c r="D404" s="5">
        <v>-10.28011340889681</v>
      </c>
      <c r="E404">
        <f t="shared" si="6"/>
        <v>0.15334298044297148</v>
      </c>
    </row>
    <row r="405" spans="3:5" x14ac:dyDescent="0.25">
      <c r="C405" s="5">
        <v>67.25</v>
      </c>
      <c r="D405" s="5">
        <v>-9.6455345538252857</v>
      </c>
      <c r="E405">
        <f t="shared" si="6"/>
        <v>0.14342802310520872</v>
      </c>
    </row>
    <row r="406" spans="3:5" x14ac:dyDescent="0.25">
      <c r="C406" s="5">
        <v>61.4</v>
      </c>
      <c r="D406" s="5">
        <v>-14.102584814205365</v>
      </c>
      <c r="E406">
        <f t="shared" si="6"/>
        <v>0.22968379176230236</v>
      </c>
    </row>
    <row r="407" spans="3:5" x14ac:dyDescent="0.25">
      <c r="C407" s="5">
        <v>64.94</v>
      </c>
      <c r="D407" s="5">
        <v>22.807269606056394</v>
      </c>
      <c r="E407">
        <f t="shared" si="6"/>
        <v>0.35120526033348315</v>
      </c>
    </row>
    <row r="408" spans="3:5" x14ac:dyDescent="0.25">
      <c r="C408" s="5">
        <v>64.12</v>
      </c>
      <c r="D408" s="5">
        <v>42.054195074946563</v>
      </c>
      <c r="E408">
        <f t="shared" si="6"/>
        <v>0.65586704733229195</v>
      </c>
    </row>
    <row r="409" spans="3:5" x14ac:dyDescent="0.25">
      <c r="C409" s="5">
        <v>67.7</v>
      </c>
      <c r="D409" s="5">
        <v>-21.043090893047847</v>
      </c>
      <c r="E409">
        <f t="shared" si="6"/>
        <v>0.31082852131533006</v>
      </c>
    </row>
    <row r="410" spans="3:5" x14ac:dyDescent="0.25">
      <c r="C410" s="5">
        <v>66.58</v>
      </c>
      <c r="D410" s="5">
        <v>-5.732716530978081</v>
      </c>
      <c r="E410">
        <f t="shared" si="6"/>
        <v>8.6102681450556939E-2</v>
      </c>
    </row>
    <row r="411" spans="3:5" x14ac:dyDescent="0.25">
      <c r="C411" s="5">
        <v>66.31</v>
      </c>
      <c r="D411" s="5">
        <v>9.4826214237571094</v>
      </c>
      <c r="E411">
        <f t="shared" si="6"/>
        <v>0.14300439486890529</v>
      </c>
    </row>
    <row r="412" spans="3:5" x14ac:dyDescent="0.25">
      <c r="C412" s="5">
        <v>67.69</v>
      </c>
      <c r="D412" s="5">
        <v>-2.6589314391840446</v>
      </c>
      <c r="E412">
        <f t="shared" si="6"/>
        <v>3.9281008113222701E-2</v>
      </c>
    </row>
    <row r="413" spans="3:5" x14ac:dyDescent="0.25">
      <c r="C413" s="5">
        <v>61.47</v>
      </c>
      <c r="D413" s="5">
        <v>-26.12741323985675</v>
      </c>
      <c r="E413">
        <f t="shared" si="6"/>
        <v>0.42504332584767773</v>
      </c>
    </row>
    <row r="414" spans="3:5" x14ac:dyDescent="0.25">
      <c r="C414" s="5">
        <v>68.19</v>
      </c>
      <c r="D414" s="5">
        <v>-0.87214113730790643</v>
      </c>
      <c r="E414">
        <f t="shared" si="6"/>
        <v>1.2789868562955074E-2</v>
      </c>
    </row>
    <row r="415" spans="3:5" x14ac:dyDescent="0.25">
      <c r="C415" s="5">
        <v>65.099999999999994</v>
      </c>
      <c r="D415" s="5">
        <v>2.0296058257508633</v>
      </c>
      <c r="E415">
        <f t="shared" si="6"/>
        <v>3.117674079494414E-2</v>
      </c>
    </row>
    <row r="416" spans="3:5" x14ac:dyDescent="0.25">
      <c r="C416" s="5">
        <v>65.040000000000006</v>
      </c>
      <c r="D416" s="5">
        <v>-5.2060198258193822</v>
      </c>
      <c r="E416">
        <f t="shared" si="6"/>
        <v>8.0043355255525542E-2</v>
      </c>
    </row>
    <row r="417" spans="3:5" x14ac:dyDescent="0.25">
      <c r="C417" s="5">
        <v>62.91</v>
      </c>
      <c r="D417" s="5">
        <v>-57.003940101987496</v>
      </c>
      <c r="E417">
        <f t="shared" ref="E417:E432" si="7">ABS(D417/C417)</f>
        <v>0.90611890163706088</v>
      </c>
    </row>
    <row r="418" spans="3:5" x14ac:dyDescent="0.25">
      <c r="C418" s="5">
        <v>65.12</v>
      </c>
      <c r="D418" s="5">
        <v>-61.155742516908447</v>
      </c>
      <c r="E418">
        <f t="shared" si="7"/>
        <v>0.93912381014908541</v>
      </c>
    </row>
    <row r="419" spans="3:5" x14ac:dyDescent="0.25">
      <c r="C419" s="5">
        <v>92</v>
      </c>
      <c r="D419" s="5">
        <v>-36.801246845830178</v>
      </c>
      <c r="E419">
        <f t="shared" si="7"/>
        <v>0.40001355267206717</v>
      </c>
    </row>
    <row r="420" spans="3:5" x14ac:dyDescent="0.25">
      <c r="C420" s="5">
        <v>97.11</v>
      </c>
      <c r="D420" s="5">
        <v>-30.460217387338375</v>
      </c>
      <c r="E420">
        <f t="shared" si="7"/>
        <v>0.31366715464255357</v>
      </c>
    </row>
    <row r="421" spans="3:5" x14ac:dyDescent="0.25">
      <c r="C421" s="5">
        <v>101.46</v>
      </c>
      <c r="D421" s="5">
        <v>-50.393888100366681</v>
      </c>
      <c r="E421">
        <f t="shared" si="7"/>
        <v>0.49668724719462531</v>
      </c>
    </row>
    <row r="422" spans="3:5" x14ac:dyDescent="0.25">
      <c r="C422" s="5">
        <v>125.28</v>
      </c>
      <c r="D422" s="5">
        <v>-9.4183005750516315</v>
      </c>
      <c r="E422">
        <f t="shared" si="7"/>
        <v>7.5178005867270373E-2</v>
      </c>
    </row>
    <row r="423" spans="3:5" x14ac:dyDescent="0.25">
      <c r="C423" s="5">
        <v>143.38</v>
      </c>
      <c r="D423" s="5">
        <v>3.7457722073773994</v>
      </c>
      <c r="E423">
        <f t="shared" si="7"/>
        <v>2.6124788724908629E-2</v>
      </c>
    </row>
    <row r="424" spans="3:5" x14ac:dyDescent="0.25">
      <c r="C424" s="5">
        <v>84.04</v>
      </c>
      <c r="D424" s="5">
        <v>-76.452033690024919</v>
      </c>
      <c r="E424">
        <f t="shared" si="7"/>
        <v>0.90971006294651258</v>
      </c>
    </row>
    <row r="425" spans="3:5" x14ac:dyDescent="0.25">
      <c r="C425" s="5">
        <v>183.72</v>
      </c>
      <c r="D425" s="5">
        <v>34.78371675923529</v>
      </c>
      <c r="E425">
        <f t="shared" si="7"/>
        <v>0.18933004985431792</v>
      </c>
    </row>
    <row r="426" spans="3:5" x14ac:dyDescent="0.25">
      <c r="C426" s="5">
        <v>144.94999999999999</v>
      </c>
      <c r="D426" s="5">
        <v>-21.440473901801056</v>
      </c>
      <c r="E426">
        <f t="shared" si="7"/>
        <v>0.14791634288927946</v>
      </c>
    </row>
    <row r="427" spans="3:5" x14ac:dyDescent="0.25">
      <c r="C427" s="5">
        <v>177.52</v>
      </c>
      <c r="D427" s="5">
        <v>-20.767881173843932</v>
      </c>
      <c r="E427">
        <f t="shared" si="7"/>
        <v>0.11698896560299646</v>
      </c>
    </row>
    <row r="428" spans="3:5" x14ac:dyDescent="0.25">
      <c r="C428" s="5">
        <v>168.94</v>
      </c>
      <c r="D428" s="5">
        <v>13.875169087776186</v>
      </c>
      <c r="E428">
        <f t="shared" si="7"/>
        <v>8.2130751081900003E-2</v>
      </c>
    </row>
    <row r="429" spans="3:5" x14ac:dyDescent="0.25">
      <c r="C429" s="5">
        <v>145.16</v>
      </c>
      <c r="D429" s="5">
        <v>-40.996054489433277</v>
      </c>
      <c r="E429">
        <f t="shared" si="7"/>
        <v>0.28241977465853735</v>
      </c>
    </row>
    <row r="430" spans="3:5" x14ac:dyDescent="0.25">
      <c r="C430" s="5">
        <v>173.12</v>
      </c>
      <c r="D430" s="5">
        <v>85.869207218991448</v>
      </c>
      <c r="E430">
        <f t="shared" si="7"/>
        <v>0.49600974595073616</v>
      </c>
    </row>
    <row r="431" spans="3:5" x14ac:dyDescent="0.25">
      <c r="C431" s="5">
        <v>213.98</v>
      </c>
      <c r="D431" s="5">
        <v>52.107976691699179</v>
      </c>
      <c r="E431">
        <f t="shared" si="7"/>
        <v>0.24351797687493776</v>
      </c>
    </row>
    <row r="432" spans="3:5" x14ac:dyDescent="0.25">
      <c r="C432" s="5">
        <v>195.58</v>
      </c>
      <c r="D432" s="5">
        <v>58.991914300914203</v>
      </c>
      <c r="E432">
        <f t="shared" si="7"/>
        <v>0.30162549494280705</v>
      </c>
    </row>
    <row r="434" spans="5:5" x14ac:dyDescent="0.25">
      <c r="E434">
        <f>SUM(E276:E432)/157</f>
        <v>0.3490943583547691</v>
      </c>
    </row>
  </sheetData>
  <mergeCells count="7">
    <mergeCell ref="O4:Q4"/>
    <mergeCell ref="B5:C5"/>
    <mergeCell ref="D5:E5"/>
    <mergeCell ref="F5:G5"/>
    <mergeCell ref="I5:J5"/>
    <mergeCell ref="K5:L5"/>
    <mergeCell ref="B4:L4"/>
  </mergeCells>
  <hyperlinks>
    <hyperlink ref="B5" location="'ARIMA_Output'!$A$8:$A$8" display="Inputs"/>
    <hyperlink ref="D5" location="'ARIMA_Output'!$A$34:$A$34" display="Arima Model"/>
    <hyperlink ref="F5" location="'ARIMA_Output'!$A$53:$A$53" display="Var Covar"/>
    <hyperlink ref="I5" location="'ARIMA_Output'!$A$58:$A$58" display="Forecast"/>
    <hyperlink ref="K5" location="'ARIMA_Residuals'!$B$8:$B$8" display="Residuals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9"/>
  <sheetViews>
    <sheetView showGridLines="0" workbookViewId="0">
      <selection activeCell="N19" sqref="N19"/>
    </sheetView>
  </sheetViews>
  <sheetFormatPr defaultRowHeight="15" x14ac:dyDescent="0.25"/>
  <cols>
    <col min="2" max="2" width="10.42578125" bestFit="1" customWidth="1"/>
    <col min="14" max="14" width="13.85546875" bestFit="1" customWidth="1"/>
    <col min="16" max="16" width="10.42578125" bestFit="1" customWidth="1"/>
  </cols>
  <sheetData>
    <row r="2" spans="1:16" ht="18.75" x14ac:dyDescent="0.3">
      <c r="B2" s="4" t="s">
        <v>182</v>
      </c>
      <c r="N2" t="s">
        <v>180</v>
      </c>
    </row>
    <row r="4" spans="1:16" ht="15.75" x14ac:dyDescent="0.25">
      <c r="B4" s="32" t="s">
        <v>58</v>
      </c>
      <c r="C4" s="33"/>
      <c r="D4" s="33"/>
      <c r="E4" s="33"/>
      <c r="F4" s="33"/>
      <c r="G4" s="33"/>
      <c r="H4" s="33"/>
      <c r="I4" s="33"/>
      <c r="J4" s="33"/>
      <c r="K4" s="34"/>
      <c r="N4" s="32" t="s">
        <v>59</v>
      </c>
      <c r="O4" s="33"/>
      <c r="P4" s="34"/>
    </row>
    <row r="5" spans="1:16" x14ac:dyDescent="0.25">
      <c r="B5" s="38" t="s">
        <v>93</v>
      </c>
      <c r="C5" s="31"/>
      <c r="D5" s="38" t="s">
        <v>178</v>
      </c>
      <c r="E5" s="31"/>
      <c r="F5" s="38" t="s">
        <v>179</v>
      </c>
      <c r="G5" s="31"/>
      <c r="H5" s="38" t="s">
        <v>172</v>
      </c>
      <c r="I5" s="31"/>
      <c r="J5" s="38" t="s">
        <v>170</v>
      </c>
      <c r="K5" s="31"/>
      <c r="N5" s="8" t="s">
        <v>157</v>
      </c>
      <c r="O5" s="8" t="s">
        <v>61</v>
      </c>
      <c r="P5" s="8" t="s">
        <v>62</v>
      </c>
    </row>
    <row r="6" spans="1:16" x14ac:dyDescent="0.25">
      <c r="N6" s="5">
        <v>25</v>
      </c>
      <c r="O6" s="5">
        <v>10</v>
      </c>
      <c r="P6" s="5">
        <v>35</v>
      </c>
    </row>
    <row r="8" spans="1:16" ht="18.75" x14ac:dyDescent="0.3">
      <c r="A8" s="12" t="s">
        <v>93</v>
      </c>
      <c r="I8" s="12" t="s">
        <v>158</v>
      </c>
    </row>
    <row r="10" spans="1:16" ht="15.75" x14ac:dyDescent="0.25">
      <c r="B10" s="32" t="s">
        <v>63</v>
      </c>
      <c r="C10" s="33"/>
      <c r="D10" s="33"/>
      <c r="E10" s="33"/>
      <c r="F10" s="33"/>
      <c r="G10" s="34"/>
      <c r="J10" s="26" t="s">
        <v>159</v>
      </c>
      <c r="K10" s="27"/>
      <c r="L10" s="27"/>
      <c r="M10" s="28"/>
      <c r="N10" s="5">
        <v>22.774063315195377</v>
      </c>
    </row>
    <row r="11" spans="1:16" x14ac:dyDescent="0.25">
      <c r="B11" s="26" t="s">
        <v>64</v>
      </c>
      <c r="C11" s="27"/>
      <c r="D11" s="28"/>
      <c r="E11" s="29" t="s">
        <v>65</v>
      </c>
      <c r="F11" s="30"/>
      <c r="G11" s="31"/>
      <c r="J11" s="26" t="s">
        <v>160</v>
      </c>
      <c r="K11" s="27"/>
      <c r="L11" s="27"/>
      <c r="M11" s="28"/>
      <c r="N11" s="5">
        <v>29.735907194923456</v>
      </c>
    </row>
    <row r="12" spans="1:16" x14ac:dyDescent="0.25">
      <c r="B12" s="26" t="s">
        <v>66</v>
      </c>
      <c r="C12" s="27"/>
      <c r="D12" s="28"/>
      <c r="E12" s="29" t="s">
        <v>84</v>
      </c>
      <c r="F12" s="30"/>
      <c r="G12" s="31"/>
      <c r="J12" s="26" t="s">
        <v>161</v>
      </c>
      <c r="K12" s="27"/>
      <c r="L12" s="27"/>
      <c r="M12" s="28"/>
      <c r="N12" s="5">
        <v>2426.4759720609295</v>
      </c>
    </row>
    <row r="13" spans="1:16" x14ac:dyDescent="0.25">
      <c r="B13" s="26" t="s">
        <v>67</v>
      </c>
      <c r="C13" s="27"/>
      <c r="D13" s="28"/>
      <c r="E13" s="29" t="s">
        <v>162</v>
      </c>
      <c r="F13" s="30"/>
      <c r="G13" s="31"/>
      <c r="J13" s="26" t="s">
        <v>163</v>
      </c>
      <c r="K13" s="27"/>
      <c r="L13" s="27"/>
      <c r="M13" s="28"/>
      <c r="N13" s="5">
        <v>-0.1072295694954061</v>
      </c>
    </row>
    <row r="14" spans="1:16" x14ac:dyDescent="0.25">
      <c r="B14" s="26" t="s">
        <v>164</v>
      </c>
      <c r="C14" s="27"/>
      <c r="D14" s="28"/>
      <c r="E14" s="29" t="s">
        <v>1</v>
      </c>
      <c r="F14" s="30"/>
      <c r="G14" s="31"/>
      <c r="J14" s="26" t="s">
        <v>165</v>
      </c>
      <c r="K14" s="27"/>
      <c r="L14" s="27"/>
      <c r="M14" s="28"/>
      <c r="N14" s="5">
        <v>-3.188568527066991</v>
      </c>
    </row>
    <row r="15" spans="1:16" x14ac:dyDescent="0.25">
      <c r="B15" s="26" t="s">
        <v>166</v>
      </c>
      <c r="C15" s="27"/>
      <c r="D15" s="28"/>
      <c r="E15" s="35">
        <v>209</v>
      </c>
      <c r="F15" s="36"/>
      <c r="G15" s="37"/>
      <c r="J15" s="26" t="s">
        <v>167</v>
      </c>
      <c r="K15" s="27"/>
      <c r="L15" s="27"/>
      <c r="M15" s="28"/>
      <c r="N15" s="5">
        <v>-1.5256308741947326E-2</v>
      </c>
    </row>
    <row r="16" spans="1:16" x14ac:dyDescent="0.25">
      <c r="B16" s="26" t="s">
        <v>168</v>
      </c>
      <c r="C16" s="27"/>
      <c r="D16" s="28"/>
      <c r="E16" s="35">
        <v>52</v>
      </c>
      <c r="F16" s="36"/>
      <c r="G16" s="37"/>
    </row>
    <row r="17" spans="1:21" ht="18.75" x14ac:dyDescent="0.3">
      <c r="I17" s="12" t="s">
        <v>169</v>
      </c>
    </row>
    <row r="19" spans="1:21" ht="15.75" x14ac:dyDescent="0.25">
      <c r="B19" s="32" t="s">
        <v>109</v>
      </c>
      <c r="C19" s="33"/>
      <c r="D19" s="33"/>
      <c r="E19" s="33"/>
      <c r="F19" s="33"/>
      <c r="G19" s="34"/>
      <c r="J19" s="26" t="s">
        <v>159</v>
      </c>
      <c r="K19" s="27"/>
      <c r="L19" s="27"/>
      <c r="M19" s="28"/>
      <c r="N19" s="5">
        <v>37.12225318217628</v>
      </c>
    </row>
    <row r="20" spans="1:21" x14ac:dyDescent="0.25">
      <c r="B20" s="26" t="s">
        <v>183</v>
      </c>
      <c r="C20" s="27"/>
      <c r="D20" s="28"/>
      <c r="E20" s="29" t="s">
        <v>171</v>
      </c>
      <c r="F20" s="30"/>
      <c r="G20" s="31"/>
      <c r="J20" s="26" t="s">
        <v>160</v>
      </c>
      <c r="K20" s="27"/>
      <c r="L20" s="27"/>
      <c r="M20" s="28"/>
      <c r="N20" s="5">
        <v>57.038074308426687</v>
      </c>
    </row>
    <row r="21" spans="1:21" x14ac:dyDescent="0.25">
      <c r="B21" s="26" t="s">
        <v>184</v>
      </c>
      <c r="C21" s="27"/>
      <c r="D21" s="28"/>
      <c r="E21" s="35">
        <v>0.22873622852259901</v>
      </c>
      <c r="F21" s="36"/>
      <c r="G21" s="37"/>
      <c r="J21" s="26" t="s">
        <v>161</v>
      </c>
      <c r="K21" s="27"/>
      <c r="L21" s="27"/>
      <c r="M21" s="28"/>
      <c r="N21" s="5">
        <v>7479.6289043710949</v>
      </c>
    </row>
    <row r="22" spans="1:21" x14ac:dyDescent="0.25">
      <c r="B22" s="26" t="s">
        <v>185</v>
      </c>
      <c r="C22" s="27"/>
      <c r="D22" s="28"/>
      <c r="E22" s="35">
        <v>1.6785180211798499E-3</v>
      </c>
      <c r="F22" s="36"/>
      <c r="G22" s="37"/>
      <c r="J22" s="26" t="s">
        <v>163</v>
      </c>
      <c r="K22" s="27"/>
      <c r="L22" s="27"/>
      <c r="M22" s="28"/>
      <c r="N22" s="5">
        <v>25.724086219627484</v>
      </c>
    </row>
    <row r="23" spans="1:21" x14ac:dyDescent="0.25">
      <c r="B23" s="26" t="s">
        <v>186</v>
      </c>
      <c r="C23" s="27"/>
      <c r="D23" s="28"/>
      <c r="E23" s="35">
        <v>52</v>
      </c>
      <c r="F23" s="36"/>
      <c r="G23" s="37"/>
      <c r="J23" s="26" t="s">
        <v>165</v>
      </c>
      <c r="K23" s="27"/>
      <c r="L23" s="27"/>
      <c r="M23" s="28"/>
      <c r="N23" s="5">
        <v>1467.2523413114873</v>
      </c>
    </row>
    <row r="24" spans="1:21" x14ac:dyDescent="0.25">
      <c r="B24" s="26" t="s">
        <v>187</v>
      </c>
      <c r="C24" s="27"/>
      <c r="D24" s="28"/>
      <c r="E24" s="35">
        <v>4</v>
      </c>
      <c r="F24" s="36"/>
      <c r="G24" s="37"/>
      <c r="J24" s="26" t="s">
        <v>167</v>
      </c>
      <c r="K24" s="27"/>
      <c r="L24" s="27"/>
      <c r="M24" s="28"/>
      <c r="N24" s="5">
        <v>28.216391179067063</v>
      </c>
    </row>
    <row r="25" spans="1:21" x14ac:dyDescent="0.25">
      <c r="B25" s="26" t="s">
        <v>170</v>
      </c>
      <c r="C25" s="27"/>
      <c r="D25" s="28"/>
      <c r="E25" s="29" t="s">
        <v>171</v>
      </c>
      <c r="F25" s="30"/>
      <c r="G25" s="31"/>
    </row>
    <row r="26" spans="1:21" x14ac:dyDescent="0.25">
      <c r="B26" s="26" t="s">
        <v>156</v>
      </c>
      <c r="C26" s="27"/>
      <c r="D26" s="28"/>
      <c r="E26" s="35">
        <v>52</v>
      </c>
      <c r="F26" s="36"/>
      <c r="G26" s="37"/>
    </row>
    <row r="28" spans="1:21" ht="18.75" x14ac:dyDescent="0.3">
      <c r="A28" s="12" t="s">
        <v>172</v>
      </c>
      <c r="O28" s="12" t="s">
        <v>170</v>
      </c>
    </row>
    <row r="30" spans="1:21" x14ac:dyDescent="0.25">
      <c r="B30" s="8" t="s">
        <v>0</v>
      </c>
      <c r="C30" s="8" t="s">
        <v>173</v>
      </c>
      <c r="D30" s="8" t="s">
        <v>170</v>
      </c>
      <c r="E30" s="8" t="s">
        <v>174</v>
      </c>
      <c r="P30" s="8" t="s">
        <v>0</v>
      </c>
      <c r="Q30" s="8" t="s">
        <v>173</v>
      </c>
      <c r="R30" s="8" t="s">
        <v>170</v>
      </c>
      <c r="S30" s="8" t="s">
        <v>175</v>
      </c>
      <c r="T30" s="8" t="s">
        <v>176</v>
      </c>
      <c r="U30" s="8" t="s">
        <v>177</v>
      </c>
    </row>
    <row r="31" spans="1:21" x14ac:dyDescent="0.25">
      <c r="B31" s="9">
        <v>40909</v>
      </c>
      <c r="C31" s="5">
        <v>234.23</v>
      </c>
      <c r="D31" s="5">
        <v>193.57375000000002</v>
      </c>
      <c r="E31" s="5">
        <f t="shared" ref="E31:E94" si="0">C31 - D31</f>
        <v>40.656249999999972</v>
      </c>
      <c r="P31" s="9">
        <v>42372</v>
      </c>
      <c r="Q31" s="5">
        <v>238.5</v>
      </c>
      <c r="R31" s="5">
        <v>186.02067387247845</v>
      </c>
      <c r="S31" s="5">
        <f t="shared" ref="S31:S62" si="1">Q31 - R31</f>
        <v>52.479326127521546</v>
      </c>
      <c r="T31" s="5">
        <v>89.474272975936458</v>
      </c>
      <c r="U31" s="5">
        <v>282.56707476902045</v>
      </c>
    </row>
    <row r="32" spans="1:21" x14ac:dyDescent="0.25">
      <c r="B32" s="9">
        <v>40916</v>
      </c>
      <c r="C32" s="5">
        <v>190.54</v>
      </c>
      <c r="D32" s="5">
        <v>196.07018229087191</v>
      </c>
      <c r="E32" s="5">
        <f t="shared" si="0"/>
        <v>-5.5301822908719203</v>
      </c>
      <c r="P32" s="9">
        <v>42379</v>
      </c>
      <c r="Q32" s="5">
        <v>198.98</v>
      </c>
      <c r="R32" s="5">
        <v>200.50587768515913</v>
      </c>
      <c r="S32" s="5">
        <f t="shared" si="1"/>
        <v>-1.5258776851591449</v>
      </c>
      <c r="T32" s="5">
        <v>97.544380360496419</v>
      </c>
      <c r="U32" s="5">
        <v>303.46737500982186</v>
      </c>
    </row>
    <row r="33" spans="2:21" x14ac:dyDescent="0.25">
      <c r="B33" s="9">
        <v>40923</v>
      </c>
      <c r="C33" s="5">
        <v>235.91</v>
      </c>
      <c r="D33" s="5">
        <v>209.30522925061541</v>
      </c>
      <c r="E33" s="5">
        <f t="shared" si="0"/>
        <v>26.604770749384585</v>
      </c>
      <c r="P33" s="9">
        <v>42386</v>
      </c>
      <c r="Q33" s="5">
        <v>134.66999999999999</v>
      </c>
      <c r="R33" s="5">
        <v>185.37809189167325</v>
      </c>
      <c r="S33" s="5">
        <f t="shared" si="1"/>
        <v>-50.708091891673263</v>
      </c>
      <c r="T33" s="5">
        <v>71.150155994170163</v>
      </c>
      <c r="U33" s="5">
        <v>299.60602778917632</v>
      </c>
    </row>
    <row r="34" spans="2:21" x14ac:dyDescent="0.25">
      <c r="B34" s="9">
        <v>40930</v>
      </c>
      <c r="C34" s="5">
        <v>245.49</v>
      </c>
      <c r="D34" s="5">
        <v>200.23445417253802</v>
      </c>
      <c r="E34" s="5">
        <f t="shared" si="0"/>
        <v>45.255545827461987</v>
      </c>
      <c r="P34" s="9">
        <v>42393</v>
      </c>
      <c r="Q34" s="5">
        <v>255.2</v>
      </c>
      <c r="R34" s="5">
        <v>186.55618899891186</v>
      </c>
      <c r="S34" s="5">
        <f t="shared" si="1"/>
        <v>68.643811001088125</v>
      </c>
      <c r="T34" s="5">
        <v>56.030420010674959</v>
      </c>
      <c r="U34" s="5">
        <v>317.08195798714877</v>
      </c>
    </row>
    <row r="35" spans="2:21" x14ac:dyDescent="0.25">
      <c r="B35" s="9">
        <v>40937</v>
      </c>
      <c r="C35" s="5">
        <v>262.64</v>
      </c>
      <c r="D35" s="5">
        <v>211.76416204484332</v>
      </c>
      <c r="E35" s="5">
        <f t="shared" si="0"/>
        <v>50.875837955156669</v>
      </c>
      <c r="P35" s="9">
        <v>42400</v>
      </c>
      <c r="Q35" s="5">
        <v>168.59</v>
      </c>
      <c r="R35" s="5">
        <v>183.9271741466066</v>
      </c>
      <c r="S35" s="5">
        <f t="shared" si="1"/>
        <v>-15.3371741466066</v>
      </c>
      <c r="T35" s="5">
        <v>32.458201605269977</v>
      </c>
      <c r="U35" s="5">
        <v>335.3961466879432</v>
      </c>
    </row>
    <row r="36" spans="2:21" x14ac:dyDescent="0.25">
      <c r="B36" s="9">
        <v>40944</v>
      </c>
      <c r="C36" s="5">
        <v>265.57</v>
      </c>
      <c r="D36" s="5">
        <v>220.7669343416328</v>
      </c>
      <c r="E36" s="5">
        <f t="shared" si="0"/>
        <v>44.803065658367188</v>
      </c>
      <c r="P36" s="9">
        <v>42407</v>
      </c>
      <c r="Q36" s="5">
        <v>105.18</v>
      </c>
      <c r="R36" s="5">
        <v>192.1506906687612</v>
      </c>
      <c r="S36" s="5">
        <f t="shared" si="1"/>
        <v>-86.970690668761193</v>
      </c>
      <c r="T36" s="5">
        <v>15.683821887765845</v>
      </c>
      <c r="U36" s="5">
        <v>368.61755944975653</v>
      </c>
    </row>
    <row r="37" spans="2:21" x14ac:dyDescent="0.25">
      <c r="B37" s="9">
        <v>40951</v>
      </c>
      <c r="C37" s="5">
        <v>255.32</v>
      </c>
      <c r="D37" s="5">
        <v>239.24939360657811</v>
      </c>
      <c r="E37" s="5">
        <f t="shared" si="0"/>
        <v>16.070606393421883</v>
      </c>
      <c r="P37" s="9">
        <v>42414</v>
      </c>
      <c r="Q37" s="5">
        <v>130.66999999999999</v>
      </c>
      <c r="R37" s="5">
        <v>172.91728550679025</v>
      </c>
      <c r="S37" s="5">
        <f t="shared" si="1"/>
        <v>-42.247285506790263</v>
      </c>
      <c r="T37" s="5">
        <v>-32.033951116913073</v>
      </c>
      <c r="U37" s="5">
        <v>377.8685221304936</v>
      </c>
    </row>
    <row r="38" spans="2:21" x14ac:dyDescent="0.25">
      <c r="B38" s="9">
        <v>40958</v>
      </c>
      <c r="C38" s="5">
        <v>207.95</v>
      </c>
      <c r="D38" s="5">
        <v>223.6628235030806</v>
      </c>
      <c r="E38" s="5">
        <f t="shared" si="0"/>
        <v>-15.712823503080614</v>
      </c>
      <c r="P38" s="9">
        <v>42421</v>
      </c>
      <c r="Q38" s="5">
        <v>214.7</v>
      </c>
      <c r="R38" s="5">
        <v>181.61732367621596</v>
      </c>
      <c r="S38" s="5">
        <f t="shared" si="1"/>
        <v>33.082676323784028</v>
      </c>
      <c r="T38" s="5">
        <v>-54.838010607172379</v>
      </c>
      <c r="U38" s="5">
        <v>418.07265795960427</v>
      </c>
    </row>
    <row r="39" spans="2:21" x14ac:dyDescent="0.25">
      <c r="B39" s="9">
        <v>40965</v>
      </c>
      <c r="C39" s="5">
        <v>231.67</v>
      </c>
      <c r="D39" s="5">
        <v>228.78435651554474</v>
      </c>
      <c r="E39" s="5">
        <f t="shared" si="0"/>
        <v>2.8856434844552439</v>
      </c>
      <c r="P39" s="9">
        <v>42428</v>
      </c>
      <c r="Q39" s="5">
        <v>187.69</v>
      </c>
      <c r="R39" s="5">
        <v>197.13702286359822</v>
      </c>
      <c r="S39" s="5">
        <f t="shared" si="1"/>
        <v>-9.447022863598221</v>
      </c>
      <c r="T39" s="5">
        <v>-73.48045171909061</v>
      </c>
      <c r="U39" s="5">
        <v>467.75449744628702</v>
      </c>
    </row>
    <row r="40" spans="2:21" x14ac:dyDescent="0.25">
      <c r="B40" s="9">
        <v>40972</v>
      </c>
      <c r="C40" s="5">
        <v>229.34</v>
      </c>
      <c r="D40" s="5">
        <v>244.98503272303986</v>
      </c>
      <c r="E40" s="5">
        <f t="shared" si="0"/>
        <v>-15.645032723039861</v>
      </c>
      <c r="P40" s="9">
        <v>42435</v>
      </c>
      <c r="Q40" s="5">
        <v>124.49</v>
      </c>
      <c r="R40" s="5">
        <v>158.67122958369021</v>
      </c>
      <c r="S40" s="5">
        <f t="shared" si="1"/>
        <v>-34.181229583690211</v>
      </c>
      <c r="T40" s="5">
        <v>-148.48996804486336</v>
      </c>
      <c r="U40" s="5">
        <v>465.83242721224377</v>
      </c>
    </row>
    <row r="41" spans="2:21" x14ac:dyDescent="0.25">
      <c r="B41" s="9">
        <v>40979</v>
      </c>
      <c r="C41" s="5">
        <v>205.63</v>
      </c>
      <c r="D41" s="5">
        <v>202.88457194285908</v>
      </c>
      <c r="E41" s="5">
        <f t="shared" si="0"/>
        <v>2.7454280571409129</v>
      </c>
      <c r="P41" s="9">
        <v>42442</v>
      </c>
      <c r="Q41" s="5">
        <v>148.15</v>
      </c>
      <c r="R41" s="5">
        <v>320.41221221781484</v>
      </c>
      <c r="S41" s="5">
        <f t="shared" si="1"/>
        <v>-172.26221221781483</v>
      </c>
      <c r="T41" s="5">
        <v>-25.46145123178394</v>
      </c>
      <c r="U41" s="5">
        <v>666.28587566741362</v>
      </c>
    </row>
    <row r="42" spans="2:21" x14ac:dyDescent="0.25">
      <c r="B42" s="9">
        <v>40986</v>
      </c>
      <c r="C42" s="5">
        <v>793.1</v>
      </c>
      <c r="D42" s="5">
        <v>365.48130080232966</v>
      </c>
      <c r="E42" s="5">
        <f t="shared" si="0"/>
        <v>427.61869919767037</v>
      </c>
      <c r="P42" s="9">
        <v>42449</v>
      </c>
      <c r="Q42" s="5">
        <v>201.19</v>
      </c>
      <c r="R42" s="5">
        <v>145.05023879675539</v>
      </c>
      <c r="S42" s="5">
        <f t="shared" si="1"/>
        <v>56.139761203244603</v>
      </c>
      <c r="T42" s="5">
        <v>-241.53804528273056</v>
      </c>
      <c r="U42" s="5">
        <v>531.63852287624138</v>
      </c>
    </row>
    <row r="43" spans="2:21" x14ac:dyDescent="0.25">
      <c r="B43" s="9">
        <v>40993</v>
      </c>
      <c r="C43" s="5">
        <v>249.75</v>
      </c>
      <c r="D43" s="5">
        <v>287.64943930254447</v>
      </c>
      <c r="E43" s="5">
        <f t="shared" si="0"/>
        <v>-37.899439302544465</v>
      </c>
      <c r="P43" s="9">
        <v>42456</v>
      </c>
      <c r="Q43" s="5">
        <v>136.02000000000001</v>
      </c>
      <c r="R43" s="5">
        <v>124.8631954576916</v>
      </c>
      <c r="S43" s="5">
        <f t="shared" si="1"/>
        <v>11.156804542308407</v>
      </c>
      <c r="T43" s="5">
        <v>-304.30885268468751</v>
      </c>
      <c r="U43" s="5">
        <v>554.03524360007066</v>
      </c>
    </row>
    <row r="44" spans="2:21" x14ac:dyDescent="0.25">
      <c r="B44" s="9">
        <v>41000</v>
      </c>
      <c r="C44" s="5">
        <v>183.7</v>
      </c>
      <c r="D44" s="5">
        <v>258.78671449335928</v>
      </c>
      <c r="E44" s="5">
        <f t="shared" si="0"/>
        <v>-75.086714493359295</v>
      </c>
      <c r="P44" s="9">
        <v>42463</v>
      </c>
      <c r="Q44" s="5">
        <v>84.2</v>
      </c>
      <c r="R44" s="5">
        <v>181.47449853371651</v>
      </c>
      <c r="S44" s="5">
        <f t="shared" si="1"/>
        <v>-97.27449853371651</v>
      </c>
      <c r="T44" s="5">
        <v>-292.04207165717764</v>
      </c>
      <c r="U44" s="5">
        <v>654.99106872461073</v>
      </c>
    </row>
    <row r="45" spans="2:21" x14ac:dyDescent="0.25">
      <c r="B45" s="9">
        <v>41007</v>
      </c>
      <c r="C45" s="5">
        <v>154.55000000000001</v>
      </c>
      <c r="D45" s="5">
        <v>298.32103760799515</v>
      </c>
      <c r="E45" s="5">
        <f t="shared" si="0"/>
        <v>-143.77103760799514</v>
      </c>
      <c r="P45" s="9">
        <v>42470</v>
      </c>
      <c r="Q45" s="5">
        <v>101.41</v>
      </c>
      <c r="R45" s="5">
        <v>118.94253003377898</v>
      </c>
      <c r="S45" s="5">
        <f t="shared" si="1"/>
        <v>-17.532530033778983</v>
      </c>
      <c r="T45" s="5">
        <v>-400.58928037159353</v>
      </c>
      <c r="U45" s="5">
        <v>638.47434043915155</v>
      </c>
    </row>
    <row r="46" spans="2:21" x14ac:dyDescent="0.25">
      <c r="B46" s="9">
        <v>41014</v>
      </c>
      <c r="C46" s="5">
        <v>188.7</v>
      </c>
      <c r="D46" s="5">
        <v>202.81976769476159</v>
      </c>
      <c r="E46" s="5">
        <f t="shared" si="0"/>
        <v>-14.119767694761606</v>
      </c>
      <c r="P46" s="9">
        <v>42477</v>
      </c>
      <c r="Q46" s="5">
        <v>115.88</v>
      </c>
      <c r="R46" s="5">
        <v>145.16688392973657</v>
      </c>
      <c r="S46" s="5">
        <f t="shared" si="1"/>
        <v>-29.286883929736575</v>
      </c>
      <c r="T46" s="5">
        <v>-421.97475698514501</v>
      </c>
      <c r="U46" s="5">
        <v>712.3085248446182</v>
      </c>
    </row>
    <row r="47" spans="2:21" x14ac:dyDescent="0.25">
      <c r="B47" s="9">
        <v>41021</v>
      </c>
      <c r="C47" s="5">
        <v>176.96</v>
      </c>
      <c r="D47" s="5">
        <v>225.8681902846466</v>
      </c>
      <c r="E47" s="5">
        <f t="shared" si="0"/>
        <v>-48.908190284646594</v>
      </c>
      <c r="P47" s="9">
        <v>42484</v>
      </c>
      <c r="Q47" s="5">
        <v>81.52</v>
      </c>
      <c r="R47" s="5">
        <v>147.36641035036723</v>
      </c>
      <c r="S47" s="5">
        <f t="shared" si="1"/>
        <v>-65.846410350367236</v>
      </c>
      <c r="T47" s="5">
        <v>-468.91426708051063</v>
      </c>
      <c r="U47" s="5">
        <v>763.64708778124509</v>
      </c>
    </row>
    <row r="48" spans="2:21" x14ac:dyDescent="0.25">
      <c r="B48" s="9">
        <v>41028</v>
      </c>
      <c r="C48" s="5">
        <v>222.3</v>
      </c>
      <c r="D48" s="5">
        <v>216.89049029507095</v>
      </c>
      <c r="E48" s="5">
        <f t="shared" si="0"/>
        <v>5.4095097049290644</v>
      </c>
      <c r="P48" s="9">
        <v>42491</v>
      </c>
      <c r="Q48" s="5">
        <v>94.42</v>
      </c>
      <c r="R48" s="5">
        <v>71.651402996874197</v>
      </c>
      <c r="S48" s="5">
        <f t="shared" si="1"/>
        <v>22.768597003125805</v>
      </c>
      <c r="T48" s="5">
        <v>-595.24057790249731</v>
      </c>
      <c r="U48" s="5">
        <v>738.54338389624559</v>
      </c>
    </row>
    <row r="49" spans="2:21" x14ac:dyDescent="0.25">
      <c r="B49" s="9">
        <v>41035</v>
      </c>
      <c r="C49" s="5">
        <v>97.3</v>
      </c>
      <c r="D49" s="5">
        <v>142.31534114313285</v>
      </c>
      <c r="E49" s="5">
        <f t="shared" si="0"/>
        <v>-45.015341143132858</v>
      </c>
      <c r="P49" s="9">
        <v>42498</v>
      </c>
      <c r="Q49" s="5">
        <v>104.28</v>
      </c>
      <c r="R49" s="5">
        <v>86.907329755637335</v>
      </c>
      <c r="S49" s="5">
        <f t="shared" si="1"/>
        <v>17.372670244362666</v>
      </c>
      <c r="T49" s="5">
        <v>-632.01803349078114</v>
      </c>
      <c r="U49" s="5">
        <v>805.83269300205575</v>
      </c>
    </row>
    <row r="50" spans="2:21" x14ac:dyDescent="0.25">
      <c r="B50" s="9">
        <v>41042</v>
      </c>
      <c r="C50" s="5">
        <v>105.49</v>
      </c>
      <c r="D50" s="5">
        <v>147.32182678439452</v>
      </c>
      <c r="E50" s="5">
        <f t="shared" si="0"/>
        <v>-41.831826784394522</v>
      </c>
      <c r="P50" s="9">
        <v>42505</v>
      </c>
      <c r="Q50" s="5">
        <v>152.94</v>
      </c>
      <c r="R50" s="5">
        <v>67.217855957768052</v>
      </c>
      <c r="S50" s="5">
        <f t="shared" si="1"/>
        <v>85.722144042231946</v>
      </c>
      <c r="T50" s="5">
        <v>-705.11826205541581</v>
      </c>
      <c r="U50" s="5">
        <v>839.55397397095192</v>
      </c>
    </row>
    <row r="51" spans="2:21" x14ac:dyDescent="0.25">
      <c r="B51" s="9">
        <v>41049</v>
      </c>
      <c r="C51" s="5">
        <v>120.33</v>
      </c>
      <c r="D51" s="5">
        <v>118.05337249352149</v>
      </c>
      <c r="E51" s="5">
        <f t="shared" si="0"/>
        <v>2.2766275064785049</v>
      </c>
      <c r="P51" s="9">
        <v>42512</v>
      </c>
      <c r="Q51" s="5">
        <v>131.75</v>
      </c>
      <c r="R51" s="5">
        <v>114.87265620544815</v>
      </c>
      <c r="S51" s="5">
        <f t="shared" si="1"/>
        <v>16.877343794551848</v>
      </c>
      <c r="T51" s="5">
        <v>-712.21139793513316</v>
      </c>
      <c r="U51" s="5">
        <v>941.95671034602947</v>
      </c>
    </row>
    <row r="52" spans="2:21" x14ac:dyDescent="0.25">
      <c r="B52" s="9">
        <v>41056</v>
      </c>
      <c r="C52" s="5">
        <v>234.23</v>
      </c>
      <c r="D52" s="5">
        <v>166.3116196831042</v>
      </c>
      <c r="E52" s="5">
        <f t="shared" si="0"/>
        <v>67.918380316895792</v>
      </c>
      <c r="P52" s="9">
        <v>42519</v>
      </c>
      <c r="Q52" s="5">
        <v>61.87</v>
      </c>
      <c r="R52" s="5">
        <v>48.350958647513863</v>
      </c>
      <c r="S52" s="5">
        <f t="shared" si="1"/>
        <v>13.519041352486134</v>
      </c>
      <c r="T52" s="5">
        <v>-834.78179061305048</v>
      </c>
      <c r="U52" s="5">
        <v>931.48370790807815</v>
      </c>
    </row>
    <row r="53" spans="2:21" x14ac:dyDescent="0.25">
      <c r="B53" s="9">
        <v>41063</v>
      </c>
      <c r="C53" s="5">
        <v>82.56</v>
      </c>
      <c r="D53" s="5">
        <v>115.23451384415446</v>
      </c>
      <c r="E53" s="5">
        <f t="shared" si="0"/>
        <v>-32.674513844154461</v>
      </c>
      <c r="P53" s="9">
        <v>42526</v>
      </c>
      <c r="Q53" s="5">
        <v>35.89</v>
      </c>
      <c r="R53" s="5">
        <v>66.790242451238839</v>
      </c>
      <c r="S53" s="5">
        <f t="shared" si="1"/>
        <v>-30.900242451238839</v>
      </c>
      <c r="T53" s="5">
        <v>-873.65872182916019</v>
      </c>
      <c r="U53" s="5">
        <v>1007.2392067316378</v>
      </c>
    </row>
    <row r="54" spans="2:21" x14ac:dyDescent="0.25">
      <c r="B54" s="9">
        <v>41070</v>
      </c>
      <c r="C54" s="5">
        <v>73.62</v>
      </c>
      <c r="D54" s="5">
        <v>126.2450437786332</v>
      </c>
      <c r="E54" s="5">
        <f t="shared" si="0"/>
        <v>-52.625043778633199</v>
      </c>
      <c r="P54" s="9">
        <v>42533</v>
      </c>
      <c r="Q54" s="5">
        <v>34.65</v>
      </c>
      <c r="R54" s="5">
        <v>42.463261182494335</v>
      </c>
      <c r="S54" s="5">
        <f t="shared" si="1"/>
        <v>-7.8132611824943368</v>
      </c>
      <c r="T54" s="5">
        <v>-956.53891700930967</v>
      </c>
      <c r="U54" s="5">
        <v>1041.4654393742983</v>
      </c>
    </row>
    <row r="55" spans="2:21" x14ac:dyDescent="0.25">
      <c r="B55" s="9">
        <v>41077</v>
      </c>
      <c r="C55" s="5">
        <v>70.239999999999995</v>
      </c>
      <c r="D55" s="5">
        <v>89.857789738871929</v>
      </c>
      <c r="E55" s="5">
        <f t="shared" si="0"/>
        <v>-19.617789738871934</v>
      </c>
      <c r="P55" s="9">
        <v>42540</v>
      </c>
      <c r="Q55" s="5">
        <v>35.33</v>
      </c>
      <c r="R55" s="5">
        <v>34.827227679200803</v>
      </c>
      <c r="S55" s="5">
        <f t="shared" si="1"/>
        <v>0.50277232079919543</v>
      </c>
      <c r="T55" s="5">
        <v>-1023.9369860548563</v>
      </c>
      <c r="U55" s="5">
        <v>1093.5914414132581</v>
      </c>
    </row>
    <row r="56" spans="2:21" x14ac:dyDescent="0.25">
      <c r="B56" s="9">
        <v>41084</v>
      </c>
      <c r="C56" s="5">
        <v>63.41</v>
      </c>
      <c r="D56" s="5">
        <v>77.739240502053065</v>
      </c>
      <c r="E56" s="5">
        <f t="shared" si="0"/>
        <v>-14.329240502053068</v>
      </c>
      <c r="P56" s="9">
        <v>42547</v>
      </c>
      <c r="Q56" s="5">
        <v>344.61</v>
      </c>
      <c r="R56" s="5">
        <v>77.358742536242232</v>
      </c>
      <c r="S56" s="5">
        <f t="shared" si="1"/>
        <v>267.25125746375778</v>
      </c>
      <c r="T56" s="5">
        <v>-1042.3501900848876</v>
      </c>
      <c r="U56" s="5">
        <v>1197.0676751573722</v>
      </c>
    </row>
    <row r="57" spans="2:21" x14ac:dyDescent="0.25">
      <c r="B57" s="9">
        <v>41091</v>
      </c>
      <c r="C57" s="5">
        <v>189.48</v>
      </c>
      <c r="D57" s="5">
        <v>117.06474907202022</v>
      </c>
      <c r="E57" s="5">
        <f t="shared" si="0"/>
        <v>72.41525092797977</v>
      </c>
      <c r="P57" s="9">
        <v>42554</v>
      </c>
      <c r="Q57" s="5">
        <v>320.14</v>
      </c>
      <c r="R57" s="5">
        <v>29.363681581660188</v>
      </c>
      <c r="S57" s="5">
        <f t="shared" si="1"/>
        <v>290.77631841833977</v>
      </c>
      <c r="T57" s="5">
        <v>-1152.4483031158304</v>
      </c>
      <c r="U57" s="5">
        <v>1211.1756662791506</v>
      </c>
    </row>
    <row r="58" spans="2:21" x14ac:dyDescent="0.25">
      <c r="B58" s="9">
        <v>41098</v>
      </c>
      <c r="C58" s="5">
        <v>49.48</v>
      </c>
      <c r="D58" s="5">
        <v>85.566240456803968</v>
      </c>
      <c r="E58" s="5">
        <f t="shared" si="0"/>
        <v>-36.086240456803971</v>
      </c>
      <c r="P58" s="9">
        <v>42561</v>
      </c>
      <c r="Q58" s="5">
        <v>29.56</v>
      </c>
      <c r="R58" s="5">
        <v>23.957821589758112</v>
      </c>
      <c r="S58" s="5">
        <f t="shared" si="1"/>
        <v>5.602178410241887</v>
      </c>
      <c r="T58" s="5">
        <v>-1221.0927778048222</v>
      </c>
      <c r="U58" s="5">
        <v>1269.0084209843385</v>
      </c>
    </row>
    <row r="59" spans="2:21" x14ac:dyDescent="0.25">
      <c r="B59" s="9">
        <v>41105</v>
      </c>
      <c r="C59" s="5">
        <v>57.71</v>
      </c>
      <c r="D59" s="5">
        <v>71.912009913155003</v>
      </c>
      <c r="E59" s="5">
        <f t="shared" si="0"/>
        <v>-14.202009913155003</v>
      </c>
      <c r="P59" s="9">
        <v>42568</v>
      </c>
      <c r="Q59" s="5">
        <v>20.41</v>
      </c>
      <c r="R59" s="5">
        <v>32.2321114474762</v>
      </c>
      <c r="S59" s="5">
        <f t="shared" si="1"/>
        <v>-11.8221114474762</v>
      </c>
      <c r="T59" s="5">
        <v>-1277.1712992880341</v>
      </c>
      <c r="U59" s="5">
        <v>1341.6355221829865</v>
      </c>
    </row>
    <row r="60" spans="2:21" x14ac:dyDescent="0.25">
      <c r="B60" s="9">
        <v>41112</v>
      </c>
      <c r="C60" s="5">
        <v>51.83</v>
      </c>
      <c r="D60" s="5">
        <v>76.960370728179328</v>
      </c>
      <c r="E60" s="5">
        <f t="shared" si="0"/>
        <v>-25.130370728179329</v>
      </c>
      <c r="P60" s="9">
        <v>42575</v>
      </c>
      <c r="Q60" s="5">
        <v>67.47</v>
      </c>
      <c r="R60" s="5">
        <v>60.259479080183155</v>
      </c>
      <c r="S60" s="5">
        <f t="shared" si="1"/>
        <v>7.2105209198168438</v>
      </c>
      <c r="T60" s="5">
        <v>-1314.5908301437942</v>
      </c>
      <c r="U60" s="5">
        <v>1435.1097883041605</v>
      </c>
    </row>
    <row r="61" spans="2:21" x14ac:dyDescent="0.25">
      <c r="B61" s="9">
        <v>41119</v>
      </c>
      <c r="C61" s="5">
        <v>140.87</v>
      </c>
      <c r="D61" s="5">
        <v>99.284019506440899</v>
      </c>
      <c r="E61" s="5">
        <f t="shared" si="0"/>
        <v>41.585980493559106</v>
      </c>
      <c r="P61" s="9">
        <v>42582</v>
      </c>
      <c r="Q61" s="5">
        <v>190.4</v>
      </c>
      <c r="R61" s="5">
        <v>35.677694702816524</v>
      </c>
      <c r="S61" s="5">
        <f t="shared" si="1"/>
        <v>154.72230529718348</v>
      </c>
      <c r="T61" s="5">
        <v>-1405.6946207850767</v>
      </c>
      <c r="U61" s="5">
        <v>1477.0500101907098</v>
      </c>
    </row>
    <row r="62" spans="2:21" x14ac:dyDescent="0.25">
      <c r="B62" s="9">
        <v>41126</v>
      </c>
      <c r="C62" s="5">
        <v>74.28</v>
      </c>
      <c r="D62" s="5">
        <v>84.177489843952031</v>
      </c>
      <c r="E62" s="5">
        <f t="shared" si="0"/>
        <v>-9.8974898439520302</v>
      </c>
      <c r="P62" s="9">
        <v>42589</v>
      </c>
      <c r="Q62" s="5">
        <v>62.92</v>
      </c>
      <c r="R62" s="5">
        <v>44.726363271121159</v>
      </c>
      <c r="S62" s="5">
        <f t="shared" si="1"/>
        <v>18.193636728878843</v>
      </c>
      <c r="T62" s="5">
        <v>-1464.2251084172412</v>
      </c>
      <c r="U62" s="5">
        <v>1553.6778349594838</v>
      </c>
    </row>
    <row r="63" spans="2:21" x14ac:dyDescent="0.25">
      <c r="B63" s="9">
        <v>41133</v>
      </c>
      <c r="C63" s="5">
        <v>89.61</v>
      </c>
      <c r="D63" s="5">
        <v>90.979200345205697</v>
      </c>
      <c r="E63" s="5">
        <f t="shared" si="0"/>
        <v>-1.369200345205698</v>
      </c>
      <c r="P63" s="9">
        <v>42596</v>
      </c>
      <c r="Q63" s="5">
        <v>65.430000000000007</v>
      </c>
      <c r="R63" s="5">
        <v>37.856767521898831</v>
      </c>
      <c r="S63" s="5">
        <f t="shared" ref="S63:S82" si="2">Q63 - R63</f>
        <v>27.573232478101176</v>
      </c>
      <c r="T63" s="5">
        <v>-1539.7139800389166</v>
      </c>
      <c r="U63" s="5">
        <v>1615.4275150827141</v>
      </c>
    </row>
    <row r="64" spans="2:21" x14ac:dyDescent="0.25">
      <c r="B64" s="9">
        <v>41140</v>
      </c>
      <c r="C64" s="5">
        <v>37.880000000000003</v>
      </c>
      <c r="D64" s="5">
        <v>83.787889622151511</v>
      </c>
      <c r="E64" s="5">
        <f t="shared" si="0"/>
        <v>-45.907889622151508</v>
      </c>
      <c r="P64" s="9">
        <v>42603</v>
      </c>
      <c r="Q64" s="5">
        <v>62.88</v>
      </c>
      <c r="R64" s="5">
        <v>66.733454641232498</v>
      </c>
      <c r="S64" s="5">
        <f t="shared" si="2"/>
        <v>-3.8534546412324957</v>
      </c>
      <c r="T64" s="5">
        <v>-1580.480503963407</v>
      </c>
      <c r="U64" s="5">
        <v>1713.9474132458722</v>
      </c>
    </row>
    <row r="65" spans="2:21" x14ac:dyDescent="0.25">
      <c r="B65" s="9">
        <v>41147</v>
      </c>
      <c r="C65" s="5">
        <v>156.52000000000001</v>
      </c>
      <c r="D65" s="5">
        <v>102.20584209054883</v>
      </c>
      <c r="E65" s="5">
        <f t="shared" si="0"/>
        <v>54.314157909451183</v>
      </c>
      <c r="P65" s="9">
        <v>42610</v>
      </c>
      <c r="Q65" s="5">
        <v>76.31</v>
      </c>
      <c r="R65" s="5">
        <v>27.992679311216619</v>
      </c>
      <c r="S65" s="5">
        <f t="shared" si="2"/>
        <v>48.317320688783383</v>
      </c>
      <c r="T65" s="5">
        <v>-1689.8730151239743</v>
      </c>
      <c r="U65" s="5">
        <v>1745.8583737464073</v>
      </c>
    </row>
    <row r="66" spans="2:21" x14ac:dyDescent="0.25">
      <c r="B66" s="9">
        <v>41154</v>
      </c>
      <c r="C66" s="5">
        <v>55.81</v>
      </c>
      <c r="D66" s="5">
        <v>75.829457726137576</v>
      </c>
      <c r="E66" s="5">
        <f t="shared" si="0"/>
        <v>-20.019457726137574</v>
      </c>
      <c r="P66" s="9">
        <v>42617</v>
      </c>
      <c r="Q66" s="5">
        <v>92.79</v>
      </c>
      <c r="R66" s="5">
        <v>38.51233357010176</v>
      </c>
      <c r="S66" s="5">
        <f t="shared" si="2"/>
        <v>54.277666429898247</v>
      </c>
      <c r="T66" s="5">
        <v>-1750.9989221266264</v>
      </c>
      <c r="U66" s="5">
        <v>1828.0235892668297</v>
      </c>
    </row>
    <row r="67" spans="2:21" x14ac:dyDescent="0.25">
      <c r="B67" s="9">
        <v>41161</v>
      </c>
      <c r="C67" s="5">
        <v>70.650000000000006</v>
      </c>
      <c r="D67" s="5">
        <v>81.790907468793307</v>
      </c>
      <c r="E67" s="5">
        <f t="shared" si="0"/>
        <v>-11.140907468793301</v>
      </c>
      <c r="P67" s="9">
        <v>42624</v>
      </c>
      <c r="Q67" s="5">
        <v>83.76</v>
      </c>
      <c r="R67" s="5">
        <v>67.814622909830888</v>
      </c>
      <c r="S67" s="5">
        <f t="shared" si="2"/>
        <v>15.945377090169117</v>
      </c>
      <c r="T67" s="5">
        <v>-1794.3219753250032</v>
      </c>
      <c r="U67" s="5">
        <v>1929.9512211446649</v>
      </c>
    </row>
    <row r="68" spans="2:21" x14ac:dyDescent="0.25">
      <c r="B68" s="9">
        <v>41168</v>
      </c>
      <c r="C68" s="5">
        <v>138.28</v>
      </c>
      <c r="D68" s="5">
        <v>108.58632831206228</v>
      </c>
      <c r="E68" s="5">
        <f t="shared" si="0"/>
        <v>29.693671687937723</v>
      </c>
      <c r="P68" s="9">
        <v>42631</v>
      </c>
      <c r="Q68" s="5">
        <v>44.61</v>
      </c>
      <c r="R68" s="5">
        <v>66.268118099197068</v>
      </c>
      <c r="S68" s="5">
        <f t="shared" si="2"/>
        <v>-21.658118099197068</v>
      </c>
      <c r="T68" s="5">
        <v>-1869.4601653636319</v>
      </c>
      <c r="U68" s="5">
        <v>2001.9964015620262</v>
      </c>
    </row>
    <row r="69" spans="2:21" x14ac:dyDescent="0.25">
      <c r="B69" s="9">
        <v>41175</v>
      </c>
      <c r="C69" s="5">
        <v>122.63</v>
      </c>
      <c r="D69" s="5">
        <v>113.82209678494942</v>
      </c>
      <c r="E69" s="5">
        <f t="shared" si="0"/>
        <v>8.8079032150505725</v>
      </c>
      <c r="P69" s="9">
        <v>42638</v>
      </c>
      <c r="Q69" s="5">
        <v>70.17</v>
      </c>
      <c r="R69" s="5">
        <v>101.97848685744492</v>
      </c>
      <c r="S69" s="5">
        <f t="shared" si="2"/>
        <v>-31.808486857444919</v>
      </c>
      <c r="T69" s="5">
        <v>-1908.2949471862983</v>
      </c>
      <c r="U69" s="5">
        <v>2112.251920901188</v>
      </c>
    </row>
    <row r="70" spans="2:21" x14ac:dyDescent="0.25">
      <c r="B70" s="9">
        <v>41182</v>
      </c>
      <c r="C70" s="5">
        <v>179.64</v>
      </c>
      <c r="D70" s="5">
        <v>151.58990834755221</v>
      </c>
      <c r="E70" s="5">
        <f t="shared" si="0"/>
        <v>28.050091652447776</v>
      </c>
      <c r="P70" s="9">
        <v>42645</v>
      </c>
      <c r="Q70" s="5">
        <v>71.88</v>
      </c>
      <c r="R70" s="5">
        <v>90.768179272573292</v>
      </c>
      <c r="S70" s="5">
        <f t="shared" si="2"/>
        <v>-18.888179272573296</v>
      </c>
      <c r="T70" s="5">
        <v>-1994.9915148862522</v>
      </c>
      <c r="U70" s="5">
        <v>2176.5278734313988</v>
      </c>
    </row>
    <row r="71" spans="2:21" x14ac:dyDescent="0.25">
      <c r="B71" s="9">
        <v>41189</v>
      </c>
      <c r="C71" s="5">
        <v>134.51</v>
      </c>
      <c r="D71" s="5">
        <v>146.76535552184632</v>
      </c>
      <c r="E71" s="5">
        <f t="shared" si="0"/>
        <v>-12.255355521846326</v>
      </c>
      <c r="P71" s="9">
        <v>42652</v>
      </c>
      <c r="Q71" s="5">
        <v>150.06</v>
      </c>
      <c r="R71" s="5">
        <v>106.77981231738845</v>
      </c>
      <c r="S71" s="5">
        <f t="shared" si="2"/>
        <v>43.280187682611555</v>
      </c>
      <c r="T71" s="5">
        <v>-2055.3953814363726</v>
      </c>
      <c r="U71" s="5">
        <v>2268.9550060711495</v>
      </c>
    </row>
    <row r="72" spans="2:21" x14ac:dyDescent="0.25">
      <c r="B72" s="9">
        <v>41196</v>
      </c>
      <c r="C72" s="5">
        <v>141.63</v>
      </c>
      <c r="D72" s="5">
        <v>159.98711172057563</v>
      </c>
      <c r="E72" s="5">
        <f t="shared" si="0"/>
        <v>-18.357111720575631</v>
      </c>
      <c r="P72" s="9">
        <v>42659</v>
      </c>
      <c r="Q72" s="5">
        <v>179.72</v>
      </c>
      <c r="R72" s="5">
        <v>116.24081534222128</v>
      </c>
      <c r="S72" s="5">
        <f t="shared" si="2"/>
        <v>63.479184657778717</v>
      </c>
      <c r="T72" s="5">
        <v>-2123.267700908948</v>
      </c>
      <c r="U72" s="5">
        <v>2355.7493315933903</v>
      </c>
    </row>
    <row r="73" spans="2:21" x14ac:dyDescent="0.25">
      <c r="B73" s="9">
        <v>41203</v>
      </c>
      <c r="C73" s="5">
        <v>155.55000000000001</v>
      </c>
      <c r="D73" s="5">
        <v>165.25067521904322</v>
      </c>
      <c r="E73" s="5">
        <f t="shared" si="0"/>
        <v>-9.7006752190432053</v>
      </c>
      <c r="P73" s="9">
        <v>42666</v>
      </c>
      <c r="Q73" s="5">
        <v>251.53</v>
      </c>
      <c r="R73" s="5">
        <v>145.77826709465666</v>
      </c>
      <c r="S73" s="5">
        <f t="shared" si="2"/>
        <v>105.75173290534335</v>
      </c>
      <c r="T73" s="5">
        <v>-2171.9704022026431</v>
      </c>
      <c r="U73" s="5">
        <v>2463.5269363919565</v>
      </c>
    </row>
    <row r="74" spans="2:21" x14ac:dyDescent="0.25">
      <c r="B74" s="9">
        <v>41210</v>
      </c>
      <c r="C74" s="5">
        <v>166.08</v>
      </c>
      <c r="D74" s="5">
        <v>192.59740435531663</v>
      </c>
      <c r="E74" s="5">
        <f t="shared" si="0"/>
        <v>-26.517404355316614</v>
      </c>
      <c r="P74" s="9">
        <v>42673</v>
      </c>
      <c r="Q74" s="5">
        <v>379.92</v>
      </c>
      <c r="R74" s="5">
        <v>128.30073580370058</v>
      </c>
      <c r="S74" s="5">
        <f t="shared" si="2"/>
        <v>251.61926419629944</v>
      </c>
      <c r="T74" s="5">
        <v>-2268.5843223723227</v>
      </c>
      <c r="U74" s="5">
        <v>2525.1857939797242</v>
      </c>
    </row>
    <row r="75" spans="2:21" x14ac:dyDescent="0.25">
      <c r="B75" s="9">
        <v>41217</v>
      </c>
      <c r="C75" s="5">
        <v>160.13</v>
      </c>
      <c r="D75" s="5">
        <v>169.01316329287275</v>
      </c>
      <c r="E75" s="5">
        <f t="shared" si="0"/>
        <v>-8.8831632928727515</v>
      </c>
      <c r="P75" s="9">
        <v>42680</v>
      </c>
      <c r="Q75" s="5">
        <v>232.6</v>
      </c>
      <c r="R75" s="5">
        <v>216.47518020701546</v>
      </c>
      <c r="S75" s="5">
        <f t="shared" si="2"/>
        <v>16.124819792984539</v>
      </c>
      <c r="T75" s="5">
        <v>-2260.4322813699064</v>
      </c>
      <c r="U75" s="5">
        <v>2693.3826417839373</v>
      </c>
    </row>
    <row r="76" spans="2:21" x14ac:dyDescent="0.25">
      <c r="B76" s="9">
        <v>41224</v>
      </c>
      <c r="C76" s="5">
        <v>321.22000000000003</v>
      </c>
      <c r="D76" s="5">
        <v>255.26563702391067</v>
      </c>
      <c r="E76" s="5">
        <f t="shared" si="0"/>
        <v>65.954362976089357</v>
      </c>
      <c r="P76" s="9">
        <v>42687</v>
      </c>
      <c r="Q76" s="5">
        <v>269.45</v>
      </c>
      <c r="R76" s="5">
        <v>160.74966971521366</v>
      </c>
      <c r="S76" s="5">
        <f t="shared" si="2"/>
        <v>108.70033028478633</v>
      </c>
      <c r="T76" s="5">
        <v>-2397.0563397336946</v>
      </c>
      <c r="U76" s="5">
        <v>2718.555679164122</v>
      </c>
    </row>
    <row r="77" spans="2:21" x14ac:dyDescent="0.25">
      <c r="B77" s="9">
        <v>41231</v>
      </c>
      <c r="C77" s="5">
        <v>199.4</v>
      </c>
      <c r="D77" s="5">
        <v>214.5174142656719</v>
      </c>
      <c r="E77" s="5">
        <f t="shared" si="0"/>
        <v>-15.117414265671897</v>
      </c>
      <c r="P77" s="9">
        <v>42694</v>
      </c>
      <c r="Q77" s="5">
        <v>218.1</v>
      </c>
      <c r="R77" s="5">
        <v>188.18112963559918</v>
      </c>
      <c r="S77" s="5">
        <f t="shared" si="2"/>
        <v>29.918870364400817</v>
      </c>
      <c r="T77" s="5">
        <v>-2451.3900330724136</v>
      </c>
      <c r="U77" s="5">
        <v>2827.7522923436118</v>
      </c>
    </row>
    <row r="78" spans="2:21" x14ac:dyDescent="0.25">
      <c r="B78" s="9">
        <v>41238</v>
      </c>
      <c r="C78" s="5">
        <v>229.54</v>
      </c>
      <c r="D78" s="5">
        <v>238.51888894152839</v>
      </c>
      <c r="E78" s="5">
        <f t="shared" si="0"/>
        <v>-8.9788889415283961</v>
      </c>
      <c r="P78" s="9">
        <v>42701</v>
      </c>
      <c r="Q78" s="5">
        <v>269.66000000000003</v>
      </c>
      <c r="R78" s="5">
        <v>166.06963219419049</v>
      </c>
      <c r="S78" s="5">
        <f t="shared" si="2"/>
        <v>103.59036780580954</v>
      </c>
      <c r="T78" s="5">
        <v>-2556.1240624049765</v>
      </c>
      <c r="U78" s="5">
        <v>2888.2633267933575</v>
      </c>
    </row>
    <row r="79" spans="2:21" x14ac:dyDescent="0.25">
      <c r="B79" s="9">
        <v>41245</v>
      </c>
      <c r="C79" s="5">
        <v>224.82</v>
      </c>
      <c r="D79" s="5">
        <v>214.30884174871991</v>
      </c>
      <c r="E79" s="5">
        <f t="shared" si="0"/>
        <v>10.511158251280079</v>
      </c>
      <c r="P79" s="9">
        <v>42708</v>
      </c>
      <c r="Q79" s="5">
        <v>204.57</v>
      </c>
      <c r="R79" s="5">
        <v>165.24758741403485</v>
      </c>
      <c r="S79" s="5">
        <f t="shared" si="2"/>
        <v>39.322412585965139</v>
      </c>
      <c r="T79" s="5">
        <v>-2640.4170861240987</v>
      </c>
      <c r="U79" s="5">
        <v>2970.9122609521687</v>
      </c>
    </row>
    <row r="80" spans="2:21" x14ac:dyDescent="0.25">
      <c r="B80" s="9">
        <v>41252</v>
      </c>
      <c r="C80" s="5">
        <v>187.75</v>
      </c>
      <c r="D80" s="5">
        <v>215.88499944452198</v>
      </c>
      <c r="E80" s="5">
        <f t="shared" si="0"/>
        <v>-28.134999444521981</v>
      </c>
      <c r="P80" s="9">
        <v>42715</v>
      </c>
      <c r="Q80" s="5">
        <v>208.47</v>
      </c>
      <c r="R80" s="5">
        <v>165.71593374969001</v>
      </c>
      <c r="S80" s="5">
        <f t="shared" si="2"/>
        <v>42.75406625030999</v>
      </c>
      <c r="T80" s="5">
        <v>-2724.259513532269</v>
      </c>
      <c r="U80" s="5">
        <v>3055.6913810316491</v>
      </c>
    </row>
    <row r="81" spans="2:21" x14ac:dyDescent="0.25">
      <c r="B81" s="9">
        <v>41259</v>
      </c>
      <c r="C81" s="5">
        <v>225.06</v>
      </c>
      <c r="D81" s="5">
        <v>209.91513078209661</v>
      </c>
      <c r="E81" s="5">
        <f t="shared" si="0"/>
        <v>15.144869217903391</v>
      </c>
      <c r="P81" s="9">
        <v>42722</v>
      </c>
      <c r="Q81" s="5">
        <v>226.07</v>
      </c>
      <c r="R81" s="5">
        <v>192.50818811004865</v>
      </c>
      <c r="S81" s="5">
        <f t="shared" si="2"/>
        <v>33.561811889951343</v>
      </c>
      <c r="T81" s="5">
        <v>-2782.6094401852265</v>
      </c>
      <c r="U81" s="5">
        <v>3167.6258164053238</v>
      </c>
    </row>
    <row r="82" spans="2:21" x14ac:dyDescent="0.25">
      <c r="B82" s="9">
        <v>41266</v>
      </c>
      <c r="C82" s="5">
        <v>230.97</v>
      </c>
      <c r="D82" s="5">
        <v>240.20431104846784</v>
      </c>
      <c r="E82" s="5">
        <f t="shared" si="0"/>
        <v>-9.2343110484678448</v>
      </c>
      <c r="P82" s="9">
        <v>42729</v>
      </c>
      <c r="Q82" s="5">
        <v>303.19</v>
      </c>
      <c r="R82" s="5">
        <v>192.81170762207853</v>
      </c>
      <c r="S82" s="5">
        <f t="shared" si="2"/>
        <v>110.37829237792147</v>
      </c>
      <c r="T82" s="5">
        <v>-2868.2713725738458</v>
      </c>
      <c r="U82" s="5">
        <v>3253.8947878180034</v>
      </c>
    </row>
    <row r="83" spans="2:21" x14ac:dyDescent="0.25">
      <c r="B83" s="9">
        <v>41273</v>
      </c>
      <c r="C83" s="5">
        <v>248.87</v>
      </c>
      <c r="D83" s="5">
        <v>238.45095681453535</v>
      </c>
      <c r="E83" s="5">
        <f t="shared" si="0"/>
        <v>10.419043185464659</v>
      </c>
    </row>
    <row r="84" spans="2:21" x14ac:dyDescent="0.25">
      <c r="B84" s="9">
        <v>41280</v>
      </c>
      <c r="C84" s="5">
        <v>285.06</v>
      </c>
      <c r="D84" s="5">
        <v>233.9535196986584</v>
      </c>
      <c r="E84" s="5">
        <f t="shared" si="0"/>
        <v>51.106480301341605</v>
      </c>
    </row>
    <row r="85" spans="2:21" x14ac:dyDescent="0.25">
      <c r="B85" s="9">
        <v>41287</v>
      </c>
      <c r="C85" s="5">
        <v>285.79000000000002</v>
      </c>
      <c r="D85" s="5">
        <v>260.19736235363968</v>
      </c>
      <c r="E85" s="5">
        <f t="shared" si="0"/>
        <v>25.592637646360345</v>
      </c>
    </row>
    <row r="86" spans="2:21" x14ac:dyDescent="0.25">
      <c r="B86" s="9">
        <v>41294</v>
      </c>
      <c r="C86" s="5">
        <v>230.51</v>
      </c>
      <c r="D86" s="5">
        <v>250.92638142889115</v>
      </c>
      <c r="E86" s="5">
        <f t="shared" si="0"/>
        <v>-20.416381428891157</v>
      </c>
    </row>
    <row r="87" spans="2:21" x14ac:dyDescent="0.25">
      <c r="B87" s="9">
        <v>41301</v>
      </c>
      <c r="C87" s="5">
        <v>221.38</v>
      </c>
      <c r="D87" s="5">
        <v>247.44397410238841</v>
      </c>
      <c r="E87" s="5">
        <f t="shared" si="0"/>
        <v>-26.063974102388414</v>
      </c>
    </row>
    <row r="88" spans="2:21" x14ac:dyDescent="0.25">
      <c r="B88" s="9">
        <v>41308</v>
      </c>
      <c r="C88" s="5">
        <v>170.84</v>
      </c>
      <c r="D88" s="5">
        <v>238.83763070815871</v>
      </c>
      <c r="E88" s="5">
        <f t="shared" si="0"/>
        <v>-67.997630708158709</v>
      </c>
    </row>
    <row r="89" spans="2:21" x14ac:dyDescent="0.25">
      <c r="B89" s="9">
        <v>41315</v>
      </c>
      <c r="C89" s="5">
        <v>261.16000000000003</v>
      </c>
      <c r="D89" s="5">
        <v>231.47025616083303</v>
      </c>
      <c r="E89" s="5">
        <f t="shared" si="0"/>
        <v>29.689743839166994</v>
      </c>
    </row>
    <row r="90" spans="2:21" x14ac:dyDescent="0.25">
      <c r="B90" s="9">
        <v>41322</v>
      </c>
      <c r="C90" s="5">
        <v>192.84</v>
      </c>
      <c r="D90" s="5">
        <v>218.94552713254996</v>
      </c>
      <c r="E90" s="5">
        <f t="shared" si="0"/>
        <v>-26.105527132549952</v>
      </c>
    </row>
    <row r="91" spans="2:21" x14ac:dyDescent="0.25">
      <c r="B91" s="9">
        <v>41329</v>
      </c>
      <c r="C91" s="5">
        <v>191.19</v>
      </c>
      <c r="D91" s="5">
        <v>221.72109017466099</v>
      </c>
      <c r="E91" s="5">
        <f t="shared" si="0"/>
        <v>-30.531090174660989</v>
      </c>
    </row>
    <row r="92" spans="2:21" x14ac:dyDescent="0.25">
      <c r="B92" s="9">
        <v>41336</v>
      </c>
      <c r="C92" s="5">
        <v>234.53</v>
      </c>
      <c r="D92" s="5">
        <v>230.24704468146672</v>
      </c>
      <c r="E92" s="5">
        <f t="shared" si="0"/>
        <v>4.2829553185332827</v>
      </c>
    </row>
    <row r="93" spans="2:21" x14ac:dyDescent="0.25">
      <c r="B93" s="9">
        <v>41343</v>
      </c>
      <c r="C93" s="5">
        <v>152.93</v>
      </c>
      <c r="D93" s="5">
        <v>192.73570544779619</v>
      </c>
      <c r="E93" s="5">
        <f t="shared" si="0"/>
        <v>-39.805705447796186</v>
      </c>
    </row>
    <row r="94" spans="2:21" x14ac:dyDescent="0.25">
      <c r="B94" s="9">
        <v>41350</v>
      </c>
      <c r="C94" s="5">
        <v>128.19</v>
      </c>
      <c r="D94" s="5">
        <v>346.31260595231288</v>
      </c>
      <c r="E94" s="5">
        <f t="shared" si="0"/>
        <v>-218.12260595231288</v>
      </c>
    </row>
    <row r="95" spans="2:21" x14ac:dyDescent="0.25">
      <c r="B95" s="9">
        <v>41357</v>
      </c>
      <c r="C95" s="5">
        <v>130.85</v>
      </c>
      <c r="D95" s="5">
        <v>119.99493312660111</v>
      </c>
      <c r="E95" s="5">
        <f t="shared" ref="E95:E158" si="3">C95 - D95</f>
        <v>10.855066873398883</v>
      </c>
    </row>
    <row r="96" spans="2:21" x14ac:dyDescent="0.25">
      <c r="B96" s="9">
        <v>41364</v>
      </c>
      <c r="C96" s="5">
        <v>107.49</v>
      </c>
      <c r="D96" s="5">
        <v>102.2217106720166</v>
      </c>
      <c r="E96" s="5">
        <f t="shared" si="3"/>
        <v>5.2682893279833962</v>
      </c>
    </row>
    <row r="97" spans="2:5" x14ac:dyDescent="0.25">
      <c r="B97" s="9">
        <v>41371</v>
      </c>
      <c r="C97" s="5">
        <v>251.87</v>
      </c>
      <c r="D97" s="5">
        <v>160.02084642954492</v>
      </c>
      <c r="E97" s="5">
        <f t="shared" si="3"/>
        <v>91.849153570455087</v>
      </c>
    </row>
    <row r="98" spans="2:5" x14ac:dyDescent="0.25">
      <c r="B98" s="9">
        <v>41378</v>
      </c>
      <c r="C98" s="5">
        <v>138.16999999999999</v>
      </c>
      <c r="D98" s="5">
        <v>118.63207240326201</v>
      </c>
      <c r="E98" s="5">
        <f t="shared" si="3"/>
        <v>19.537927596737973</v>
      </c>
    </row>
    <row r="99" spans="2:5" x14ac:dyDescent="0.25">
      <c r="B99" s="9">
        <v>41385</v>
      </c>
      <c r="C99" s="5">
        <v>153.06</v>
      </c>
      <c r="D99" s="5">
        <v>149.32083628064197</v>
      </c>
      <c r="E99" s="5">
        <f t="shared" si="3"/>
        <v>3.7391637193580323</v>
      </c>
    </row>
    <row r="100" spans="2:5" x14ac:dyDescent="0.25">
      <c r="B100" s="9">
        <v>41392</v>
      </c>
      <c r="C100" s="5">
        <v>132.47999999999999</v>
      </c>
      <c r="D100" s="5">
        <v>152.476666725938</v>
      </c>
      <c r="E100" s="5">
        <f t="shared" si="3"/>
        <v>-19.996666725938013</v>
      </c>
    </row>
    <row r="101" spans="2:5" x14ac:dyDescent="0.25">
      <c r="B101" s="9">
        <v>41399</v>
      </c>
      <c r="C101" s="5">
        <v>135.33000000000001</v>
      </c>
      <c r="D101" s="5">
        <v>72.005565575159807</v>
      </c>
      <c r="E101" s="5">
        <f t="shared" si="3"/>
        <v>63.324434424840206</v>
      </c>
    </row>
    <row r="102" spans="2:5" x14ac:dyDescent="0.25">
      <c r="B102" s="9">
        <v>41406</v>
      </c>
      <c r="C102" s="5">
        <v>170.08</v>
      </c>
      <c r="D102" s="5">
        <v>101.7986264650462</v>
      </c>
      <c r="E102" s="5">
        <f t="shared" si="3"/>
        <v>68.281373534953815</v>
      </c>
    </row>
    <row r="103" spans="2:5" x14ac:dyDescent="0.25">
      <c r="B103" s="9">
        <v>41413</v>
      </c>
      <c r="C103" s="5">
        <v>103.1</v>
      </c>
      <c r="D103" s="5">
        <v>97.79108716118796</v>
      </c>
      <c r="E103" s="5">
        <f t="shared" si="3"/>
        <v>5.3089128388120344</v>
      </c>
    </row>
    <row r="104" spans="2:5" x14ac:dyDescent="0.25">
      <c r="B104" s="9">
        <v>41420</v>
      </c>
      <c r="C104" s="5">
        <v>146.09</v>
      </c>
      <c r="D104" s="5">
        <v>146.85310872652713</v>
      </c>
      <c r="E104" s="5">
        <f t="shared" si="3"/>
        <v>-0.76310872652712192</v>
      </c>
    </row>
    <row r="105" spans="2:5" x14ac:dyDescent="0.25">
      <c r="B105" s="9">
        <v>41427</v>
      </c>
      <c r="C105" s="5">
        <v>74.63</v>
      </c>
      <c r="D105" s="5">
        <v>79.897211128816707</v>
      </c>
      <c r="E105" s="5">
        <f t="shared" si="3"/>
        <v>-5.2672111288167116</v>
      </c>
    </row>
    <row r="106" spans="2:5" x14ac:dyDescent="0.25">
      <c r="B106" s="9">
        <v>41434</v>
      </c>
      <c r="C106" s="5">
        <v>169.68</v>
      </c>
      <c r="D106" s="5">
        <v>97.143296796351819</v>
      </c>
      <c r="E106" s="5">
        <f t="shared" si="3"/>
        <v>72.536703203648187</v>
      </c>
    </row>
    <row r="107" spans="2:5" x14ac:dyDescent="0.25">
      <c r="B107" s="9">
        <v>41441</v>
      </c>
      <c r="C107" s="5">
        <v>84.19</v>
      </c>
      <c r="D107" s="5">
        <v>89.440471987352765</v>
      </c>
      <c r="E107" s="5">
        <f t="shared" si="3"/>
        <v>-5.2504719873527677</v>
      </c>
    </row>
    <row r="108" spans="2:5" x14ac:dyDescent="0.25">
      <c r="B108" s="9">
        <v>41448</v>
      </c>
      <c r="C108" s="5">
        <v>68.11</v>
      </c>
      <c r="D108" s="5">
        <v>80.617125752202071</v>
      </c>
      <c r="E108" s="5">
        <f t="shared" si="3"/>
        <v>-12.507125752202072</v>
      </c>
    </row>
    <row r="109" spans="2:5" x14ac:dyDescent="0.25">
      <c r="B109" s="9">
        <v>41455</v>
      </c>
      <c r="C109" s="5">
        <v>86.11</v>
      </c>
      <c r="D109" s="5">
        <v>120.50502017008898</v>
      </c>
      <c r="E109" s="5">
        <f t="shared" si="3"/>
        <v>-34.395020170088983</v>
      </c>
    </row>
    <row r="110" spans="2:5" x14ac:dyDescent="0.25">
      <c r="B110" s="9">
        <v>41462</v>
      </c>
      <c r="C110" s="5">
        <v>101.12</v>
      </c>
      <c r="D110" s="5">
        <v>64.393011267809868</v>
      </c>
      <c r="E110" s="5">
        <f t="shared" si="3"/>
        <v>36.726988732190136</v>
      </c>
    </row>
    <row r="111" spans="2:5" x14ac:dyDescent="0.25">
      <c r="B111" s="9">
        <v>41469</v>
      </c>
      <c r="C111" s="5">
        <v>105.74</v>
      </c>
      <c r="D111" s="5">
        <v>67.430537230750247</v>
      </c>
      <c r="E111" s="5">
        <f t="shared" si="3"/>
        <v>38.309462769249748</v>
      </c>
    </row>
    <row r="112" spans="2:5" x14ac:dyDescent="0.25">
      <c r="B112" s="9">
        <v>41476</v>
      </c>
      <c r="C112" s="5">
        <v>75.25</v>
      </c>
      <c r="D112" s="5">
        <v>84.471830810745331</v>
      </c>
      <c r="E112" s="5">
        <f t="shared" si="3"/>
        <v>-9.2218308107453311</v>
      </c>
    </row>
    <row r="113" spans="2:5" x14ac:dyDescent="0.25">
      <c r="B113" s="9">
        <v>41483</v>
      </c>
      <c r="C113" s="5">
        <v>79.23</v>
      </c>
      <c r="D113" s="5">
        <v>110.546323608855</v>
      </c>
      <c r="E113" s="5">
        <f t="shared" si="3"/>
        <v>-31.316323608855001</v>
      </c>
    </row>
    <row r="114" spans="2:5" x14ac:dyDescent="0.25">
      <c r="B114" s="9">
        <v>41490</v>
      </c>
      <c r="C114" s="5">
        <v>83.04</v>
      </c>
      <c r="D114" s="5">
        <v>78.677979922617965</v>
      </c>
      <c r="E114" s="5">
        <f t="shared" si="3"/>
        <v>4.3620200773820414</v>
      </c>
    </row>
    <row r="115" spans="2:5" x14ac:dyDescent="0.25">
      <c r="B115" s="9">
        <v>41497</v>
      </c>
      <c r="C115" s="5">
        <v>85.8</v>
      </c>
      <c r="D115" s="5">
        <v>88.755671831471716</v>
      </c>
      <c r="E115" s="5">
        <f t="shared" si="3"/>
        <v>-2.9556718314717187</v>
      </c>
    </row>
    <row r="116" spans="2:5" x14ac:dyDescent="0.25">
      <c r="B116" s="9">
        <v>41504</v>
      </c>
      <c r="C116" s="5">
        <v>102.39</v>
      </c>
      <c r="D116" s="5">
        <v>81.126718611399298</v>
      </c>
      <c r="E116" s="5">
        <f t="shared" si="3"/>
        <v>21.263281388600703</v>
      </c>
    </row>
    <row r="117" spans="2:5" x14ac:dyDescent="0.25">
      <c r="B117" s="9">
        <v>41511</v>
      </c>
      <c r="C117" s="5">
        <v>81.52</v>
      </c>
      <c r="D117" s="5">
        <v>115.07737591514399</v>
      </c>
      <c r="E117" s="5">
        <f t="shared" si="3"/>
        <v>-33.557375915143993</v>
      </c>
    </row>
    <row r="118" spans="2:5" x14ac:dyDescent="0.25">
      <c r="B118" s="9">
        <v>41518</v>
      </c>
      <c r="C118" s="5">
        <v>71.959999999999994</v>
      </c>
      <c r="D118" s="5">
        <v>68.476817995775065</v>
      </c>
      <c r="E118" s="5">
        <f t="shared" si="3"/>
        <v>3.4831820042249291</v>
      </c>
    </row>
    <row r="119" spans="2:5" x14ac:dyDescent="0.25">
      <c r="B119" s="9">
        <v>41525</v>
      </c>
      <c r="C119" s="5">
        <v>85.72</v>
      </c>
      <c r="D119" s="5">
        <v>79.829075717288191</v>
      </c>
      <c r="E119" s="5">
        <f t="shared" si="3"/>
        <v>5.8909242827118078</v>
      </c>
    </row>
    <row r="120" spans="2:5" x14ac:dyDescent="0.25">
      <c r="B120" s="9">
        <v>41532</v>
      </c>
      <c r="C120" s="5">
        <v>63.1</v>
      </c>
      <c r="D120" s="5">
        <v>110.58883509722978</v>
      </c>
      <c r="E120" s="5">
        <f t="shared" si="3"/>
        <v>-47.488835097229774</v>
      </c>
    </row>
    <row r="121" spans="2:5" x14ac:dyDescent="0.25">
      <c r="B121" s="9">
        <v>41539</v>
      </c>
      <c r="C121" s="5">
        <v>51.51</v>
      </c>
      <c r="D121" s="5">
        <v>98.135110921389895</v>
      </c>
      <c r="E121" s="5">
        <f t="shared" si="3"/>
        <v>-46.625110921389897</v>
      </c>
    </row>
    <row r="122" spans="2:5" x14ac:dyDescent="0.25">
      <c r="B122" s="9">
        <v>41546</v>
      </c>
      <c r="C122" s="5">
        <v>74.91</v>
      </c>
      <c r="D122" s="5">
        <v>123.25568225484244</v>
      </c>
      <c r="E122" s="5">
        <f t="shared" si="3"/>
        <v>-48.345682254842444</v>
      </c>
    </row>
    <row r="123" spans="2:5" x14ac:dyDescent="0.25">
      <c r="B123" s="9">
        <v>41553</v>
      </c>
      <c r="C123" s="5">
        <v>85.28</v>
      </c>
      <c r="D123" s="5">
        <v>100.88899481108407</v>
      </c>
      <c r="E123" s="5">
        <f t="shared" si="3"/>
        <v>-15.608994811084074</v>
      </c>
    </row>
    <row r="124" spans="2:5" x14ac:dyDescent="0.25">
      <c r="B124" s="9">
        <v>41560</v>
      </c>
      <c r="C124" s="5">
        <v>103.75</v>
      </c>
      <c r="D124" s="5">
        <v>113.33341029922749</v>
      </c>
      <c r="E124" s="5">
        <f t="shared" si="3"/>
        <v>-9.583410299227495</v>
      </c>
    </row>
    <row r="125" spans="2:5" x14ac:dyDescent="0.25">
      <c r="B125" s="9">
        <v>41567</v>
      </c>
      <c r="C125" s="5">
        <v>109.07</v>
      </c>
      <c r="D125" s="5">
        <v>120.61836715566463</v>
      </c>
      <c r="E125" s="5">
        <f t="shared" si="3"/>
        <v>-11.548367155664636</v>
      </c>
    </row>
    <row r="126" spans="2:5" x14ac:dyDescent="0.25">
      <c r="B126" s="9">
        <v>41574</v>
      </c>
      <c r="C126" s="5">
        <v>179.54</v>
      </c>
      <c r="D126" s="5">
        <v>147.51423502397114</v>
      </c>
      <c r="E126" s="5">
        <f t="shared" si="3"/>
        <v>32.025764976028853</v>
      </c>
    </row>
    <row r="127" spans="2:5" x14ac:dyDescent="0.25">
      <c r="B127" s="9">
        <v>41581</v>
      </c>
      <c r="C127" s="5">
        <v>173.73</v>
      </c>
      <c r="D127" s="5">
        <v>137.35053711155223</v>
      </c>
      <c r="E127" s="5">
        <f t="shared" si="3"/>
        <v>36.379462888447762</v>
      </c>
    </row>
    <row r="128" spans="2:5" x14ac:dyDescent="0.25">
      <c r="B128" s="9">
        <v>41588</v>
      </c>
      <c r="C128" s="5">
        <v>187.87</v>
      </c>
      <c r="D128" s="5">
        <v>234.08182938483662</v>
      </c>
      <c r="E128" s="5">
        <f t="shared" si="3"/>
        <v>-46.211829384836619</v>
      </c>
    </row>
    <row r="129" spans="2:5" x14ac:dyDescent="0.25">
      <c r="B129" s="9">
        <v>41595</v>
      </c>
      <c r="C129" s="5">
        <v>176.05</v>
      </c>
      <c r="D129" s="5">
        <v>167.54105437910994</v>
      </c>
      <c r="E129" s="5">
        <f t="shared" si="3"/>
        <v>8.5089456208900742</v>
      </c>
    </row>
    <row r="130" spans="2:5" x14ac:dyDescent="0.25">
      <c r="B130" s="9">
        <v>41602</v>
      </c>
      <c r="C130" s="5">
        <v>160.94</v>
      </c>
      <c r="D130" s="5">
        <v>196.95703713451624</v>
      </c>
      <c r="E130" s="5">
        <f t="shared" si="3"/>
        <v>-36.017037134516244</v>
      </c>
    </row>
    <row r="131" spans="2:5" x14ac:dyDescent="0.25">
      <c r="B131" s="9">
        <v>41609</v>
      </c>
      <c r="C131" s="5">
        <v>144.58000000000001</v>
      </c>
      <c r="D131" s="5">
        <v>166.59510029325537</v>
      </c>
      <c r="E131" s="5">
        <f t="shared" si="3"/>
        <v>-22.015100293255358</v>
      </c>
    </row>
    <row r="132" spans="2:5" x14ac:dyDescent="0.25">
      <c r="B132" s="9">
        <v>41616</v>
      </c>
      <c r="C132" s="5">
        <v>180.1</v>
      </c>
      <c r="D132" s="5">
        <v>160.66645600948763</v>
      </c>
      <c r="E132" s="5">
        <f t="shared" si="3"/>
        <v>19.433543990512362</v>
      </c>
    </row>
    <row r="133" spans="2:5" x14ac:dyDescent="0.25">
      <c r="B133" s="9">
        <v>41623</v>
      </c>
      <c r="C133" s="5">
        <v>203.26</v>
      </c>
      <c r="D133" s="5">
        <v>165.64988260820962</v>
      </c>
      <c r="E133" s="5">
        <f t="shared" si="3"/>
        <v>37.610117391790368</v>
      </c>
    </row>
    <row r="134" spans="2:5" x14ac:dyDescent="0.25">
      <c r="B134" s="9">
        <v>41630</v>
      </c>
      <c r="C134" s="5">
        <v>197.3</v>
      </c>
      <c r="D134" s="5">
        <v>201.03675812128125</v>
      </c>
      <c r="E134" s="5">
        <f t="shared" si="3"/>
        <v>-3.7367581212812411</v>
      </c>
    </row>
    <row r="135" spans="2:5" x14ac:dyDescent="0.25">
      <c r="B135" s="9">
        <v>41637</v>
      </c>
      <c r="C135" s="5">
        <v>184.29</v>
      </c>
      <c r="D135" s="5">
        <v>200.5738819192751</v>
      </c>
      <c r="E135" s="5">
        <f t="shared" si="3"/>
        <v>-16.283881919275103</v>
      </c>
    </row>
    <row r="136" spans="2:5" x14ac:dyDescent="0.25">
      <c r="B136" s="9">
        <v>41644</v>
      </c>
      <c r="C136" s="5">
        <v>183.83</v>
      </c>
      <c r="D136" s="5">
        <v>190.03681302085317</v>
      </c>
      <c r="E136" s="5">
        <f t="shared" si="3"/>
        <v>-6.2068130208531613</v>
      </c>
    </row>
    <row r="137" spans="2:5" x14ac:dyDescent="0.25">
      <c r="B137" s="9">
        <v>41651</v>
      </c>
      <c r="C137" s="5">
        <v>165.61</v>
      </c>
      <c r="D137" s="5">
        <v>203.12820367242017</v>
      </c>
      <c r="E137" s="5">
        <f t="shared" si="3"/>
        <v>-37.518203672420157</v>
      </c>
    </row>
    <row r="138" spans="2:5" x14ac:dyDescent="0.25">
      <c r="B138" s="9">
        <v>41658</v>
      </c>
      <c r="C138" s="5">
        <v>173.1</v>
      </c>
      <c r="D138" s="5">
        <v>179.34425995787097</v>
      </c>
      <c r="E138" s="5">
        <f t="shared" si="3"/>
        <v>-6.2442599578709803</v>
      </c>
    </row>
    <row r="139" spans="2:5" x14ac:dyDescent="0.25">
      <c r="B139" s="9">
        <v>41665</v>
      </c>
      <c r="C139" s="5">
        <v>179.27</v>
      </c>
      <c r="D139" s="5">
        <v>179.09405066073481</v>
      </c>
      <c r="E139" s="5">
        <f t="shared" si="3"/>
        <v>0.17594933926520184</v>
      </c>
    </row>
    <row r="140" spans="2:5" x14ac:dyDescent="0.25">
      <c r="B140" s="9">
        <v>41672</v>
      </c>
      <c r="C140" s="5">
        <v>197.61</v>
      </c>
      <c r="D140" s="5">
        <v>176.41934199296395</v>
      </c>
      <c r="E140" s="5">
        <f t="shared" si="3"/>
        <v>21.190658007036063</v>
      </c>
    </row>
    <row r="141" spans="2:5" x14ac:dyDescent="0.25">
      <c r="B141" s="9">
        <v>41679</v>
      </c>
      <c r="C141" s="5">
        <v>161.77000000000001</v>
      </c>
      <c r="D141" s="5">
        <v>189.61653025335599</v>
      </c>
      <c r="E141" s="5">
        <f t="shared" si="3"/>
        <v>-27.846530253355979</v>
      </c>
    </row>
    <row r="142" spans="2:5" x14ac:dyDescent="0.25">
      <c r="B142" s="9">
        <v>41686</v>
      </c>
      <c r="C142" s="5">
        <v>209.14</v>
      </c>
      <c r="D142" s="5">
        <v>163.83751751808407</v>
      </c>
      <c r="E142" s="5">
        <f t="shared" si="3"/>
        <v>45.302482481915916</v>
      </c>
    </row>
    <row r="143" spans="2:5" x14ac:dyDescent="0.25">
      <c r="B143" s="9">
        <v>41693</v>
      </c>
      <c r="C143" s="5">
        <v>209.78</v>
      </c>
      <c r="D143" s="5">
        <v>182.93925097839352</v>
      </c>
      <c r="E143" s="5">
        <f t="shared" si="3"/>
        <v>26.840749021606484</v>
      </c>
    </row>
    <row r="144" spans="2:5" x14ac:dyDescent="0.25">
      <c r="B144" s="9">
        <v>41700</v>
      </c>
      <c r="C144" s="5">
        <v>153.49</v>
      </c>
      <c r="D144" s="5">
        <v>204.64665960910901</v>
      </c>
      <c r="E144" s="5">
        <f t="shared" si="3"/>
        <v>-51.156659609108999</v>
      </c>
    </row>
    <row r="145" spans="2:5" x14ac:dyDescent="0.25">
      <c r="B145" s="9">
        <v>41707</v>
      </c>
      <c r="C145" s="5">
        <v>205.32</v>
      </c>
      <c r="D145" s="5">
        <v>154.38026833451841</v>
      </c>
      <c r="E145" s="5">
        <f t="shared" si="3"/>
        <v>50.939731665481588</v>
      </c>
    </row>
    <row r="146" spans="2:5" x14ac:dyDescent="0.25">
      <c r="B146" s="9">
        <v>41714</v>
      </c>
      <c r="C146" s="5">
        <v>169.15</v>
      </c>
      <c r="D146" s="5">
        <v>328.4146297489832</v>
      </c>
      <c r="E146" s="5">
        <f t="shared" si="3"/>
        <v>-159.2646297489832</v>
      </c>
    </row>
    <row r="147" spans="2:5" x14ac:dyDescent="0.25">
      <c r="B147" s="9">
        <v>41721</v>
      </c>
      <c r="C147" s="5">
        <v>149.83000000000001</v>
      </c>
      <c r="D147" s="5">
        <v>115.94425156877971</v>
      </c>
      <c r="E147" s="5">
        <f t="shared" si="3"/>
        <v>33.885748431220307</v>
      </c>
    </row>
    <row r="148" spans="2:5" x14ac:dyDescent="0.25">
      <c r="B148" s="9">
        <v>41728</v>
      </c>
      <c r="C148" s="5">
        <v>180.78</v>
      </c>
      <c r="D148" s="5">
        <v>103.42960284724597</v>
      </c>
      <c r="E148" s="5">
        <f t="shared" si="3"/>
        <v>77.350397152754027</v>
      </c>
    </row>
    <row r="149" spans="2:5" x14ac:dyDescent="0.25">
      <c r="B149" s="9">
        <v>41735</v>
      </c>
      <c r="C149" s="5">
        <v>200.99</v>
      </c>
      <c r="D149" s="5">
        <v>177.86185563349198</v>
      </c>
      <c r="E149" s="5">
        <f t="shared" si="3"/>
        <v>23.128144366508025</v>
      </c>
    </row>
    <row r="150" spans="2:5" x14ac:dyDescent="0.25">
      <c r="B150" s="9">
        <v>41742</v>
      </c>
      <c r="C150" s="5">
        <v>144.36000000000001</v>
      </c>
      <c r="D150" s="5">
        <v>120.63272144570094</v>
      </c>
      <c r="E150" s="5">
        <f t="shared" si="3"/>
        <v>23.727278554299076</v>
      </c>
    </row>
    <row r="151" spans="2:5" x14ac:dyDescent="0.25">
      <c r="B151" s="9">
        <v>41749</v>
      </c>
      <c r="C151" s="5">
        <v>175.15</v>
      </c>
      <c r="D151" s="5">
        <v>152.25322315119044</v>
      </c>
      <c r="E151" s="5">
        <f t="shared" si="3"/>
        <v>22.896776848809566</v>
      </c>
    </row>
    <row r="152" spans="2:5" x14ac:dyDescent="0.25">
      <c r="B152" s="9">
        <v>41756</v>
      </c>
      <c r="C152" s="5">
        <v>177.67</v>
      </c>
      <c r="D152" s="5">
        <v>159.7512527520621</v>
      </c>
      <c r="E152" s="5">
        <f t="shared" si="3"/>
        <v>17.918747247937887</v>
      </c>
    </row>
    <row r="153" spans="2:5" x14ac:dyDescent="0.25">
      <c r="B153" s="9">
        <v>41763</v>
      </c>
      <c r="C153" s="5">
        <v>87.71</v>
      </c>
      <c r="D153" s="5">
        <v>88.092636366367515</v>
      </c>
      <c r="E153" s="5">
        <f t="shared" si="3"/>
        <v>-0.38263636636752096</v>
      </c>
    </row>
    <row r="154" spans="2:5" x14ac:dyDescent="0.25">
      <c r="B154" s="9">
        <v>41770</v>
      </c>
      <c r="C154" s="5">
        <v>94.53</v>
      </c>
      <c r="D154" s="5">
        <v>103.32190246487701</v>
      </c>
      <c r="E154" s="5">
        <f t="shared" si="3"/>
        <v>-8.7919024648770119</v>
      </c>
    </row>
    <row r="155" spans="2:5" x14ac:dyDescent="0.25">
      <c r="B155" s="9">
        <v>41777</v>
      </c>
      <c r="C155" s="5">
        <v>103.8</v>
      </c>
      <c r="D155" s="5">
        <v>81.579212278819654</v>
      </c>
      <c r="E155" s="5">
        <f t="shared" si="3"/>
        <v>22.220787721180344</v>
      </c>
    </row>
    <row r="156" spans="2:5" x14ac:dyDescent="0.25">
      <c r="B156" s="9">
        <v>41784</v>
      </c>
      <c r="C156" s="5">
        <v>102.39</v>
      </c>
      <c r="D156" s="5">
        <v>134.49940032437542</v>
      </c>
      <c r="E156" s="5">
        <f t="shared" si="3"/>
        <v>-32.109400324375414</v>
      </c>
    </row>
    <row r="157" spans="2:5" x14ac:dyDescent="0.25">
      <c r="B157" s="9">
        <v>41791</v>
      </c>
      <c r="C157" s="5">
        <v>102.16</v>
      </c>
      <c r="D157" s="5">
        <v>60.365909991352027</v>
      </c>
      <c r="E157" s="5">
        <f t="shared" si="3"/>
        <v>41.79409000864797</v>
      </c>
    </row>
    <row r="158" spans="2:5" x14ac:dyDescent="0.25">
      <c r="B158" s="9">
        <v>41798</v>
      </c>
      <c r="C158" s="5">
        <v>100.96</v>
      </c>
      <c r="D158" s="5">
        <v>88.507215462762503</v>
      </c>
      <c r="E158" s="5">
        <f t="shared" si="3"/>
        <v>12.452784537237491</v>
      </c>
    </row>
    <row r="159" spans="2:5" x14ac:dyDescent="0.25">
      <c r="B159" s="9">
        <v>41805</v>
      </c>
      <c r="C159" s="5">
        <v>103.92</v>
      </c>
      <c r="D159" s="5">
        <v>66.930454527775368</v>
      </c>
      <c r="E159" s="5">
        <f t="shared" ref="E159:E222" si="4">C159 - D159</f>
        <v>36.989545472224634</v>
      </c>
    </row>
    <row r="160" spans="2:5" x14ac:dyDescent="0.25">
      <c r="B160" s="9">
        <v>41812</v>
      </c>
      <c r="C160" s="5">
        <v>102.2</v>
      </c>
      <c r="D160" s="5">
        <v>67.756750154939311</v>
      </c>
      <c r="E160" s="5">
        <f t="shared" si="4"/>
        <v>34.443249845060691</v>
      </c>
    </row>
    <row r="161" spans="2:5" x14ac:dyDescent="0.25">
      <c r="B161" s="9">
        <v>41819</v>
      </c>
      <c r="C161" s="5">
        <v>100.31</v>
      </c>
      <c r="D161" s="5">
        <v>118.34715718943744</v>
      </c>
      <c r="E161" s="5">
        <f t="shared" si="4"/>
        <v>-18.037157189437437</v>
      </c>
    </row>
    <row r="162" spans="2:5" x14ac:dyDescent="0.25">
      <c r="B162" s="9">
        <v>41826</v>
      </c>
      <c r="C162" s="5">
        <v>67.959999999999994</v>
      </c>
      <c r="D162" s="5">
        <v>66.096163745686937</v>
      </c>
      <c r="E162" s="5">
        <f t="shared" si="4"/>
        <v>1.8638362543130569</v>
      </c>
    </row>
    <row r="163" spans="2:5" x14ac:dyDescent="0.25">
      <c r="B163" s="9">
        <v>41833</v>
      </c>
      <c r="C163" s="5">
        <v>38.65</v>
      </c>
      <c r="D163" s="5">
        <v>61.161879907618641</v>
      </c>
      <c r="E163" s="5">
        <f t="shared" si="4"/>
        <v>-22.511879907618642</v>
      </c>
    </row>
    <row r="164" spans="2:5" x14ac:dyDescent="0.25">
      <c r="B164" s="9">
        <v>41840</v>
      </c>
      <c r="C164" s="5">
        <v>97.99</v>
      </c>
      <c r="D164" s="5">
        <v>64.21134681718226</v>
      </c>
      <c r="E164" s="5">
        <f t="shared" si="4"/>
        <v>33.778653182817735</v>
      </c>
    </row>
    <row r="165" spans="2:5" x14ac:dyDescent="0.25">
      <c r="B165" s="9">
        <v>41847</v>
      </c>
      <c r="C165" s="5">
        <v>95.92</v>
      </c>
      <c r="D165" s="5">
        <v>100.08452214429545</v>
      </c>
      <c r="E165" s="5">
        <f t="shared" si="4"/>
        <v>-4.1645221442954465</v>
      </c>
    </row>
    <row r="166" spans="2:5" x14ac:dyDescent="0.25">
      <c r="B166" s="9">
        <v>41854</v>
      </c>
      <c r="C166" s="5">
        <v>80.19</v>
      </c>
      <c r="D166" s="5">
        <v>74.486665865499333</v>
      </c>
      <c r="E166" s="5">
        <f t="shared" si="4"/>
        <v>5.7033341345006647</v>
      </c>
    </row>
    <row r="167" spans="2:5" x14ac:dyDescent="0.25">
      <c r="B167" s="9">
        <v>41861</v>
      </c>
      <c r="C167" s="5">
        <v>89.73</v>
      </c>
      <c r="D167" s="5">
        <v>84.858882015300253</v>
      </c>
      <c r="E167" s="5">
        <f t="shared" si="4"/>
        <v>4.871117984699751</v>
      </c>
    </row>
    <row r="168" spans="2:5" x14ac:dyDescent="0.25">
      <c r="B168" s="9">
        <v>41868</v>
      </c>
      <c r="C168" s="5">
        <v>109.08</v>
      </c>
      <c r="D168" s="5">
        <v>79.06085112865199</v>
      </c>
      <c r="E168" s="5">
        <f t="shared" si="4"/>
        <v>30.019148871348008</v>
      </c>
    </row>
    <row r="169" spans="2:5" x14ac:dyDescent="0.25">
      <c r="B169" s="9">
        <v>41875</v>
      </c>
      <c r="C169" s="5">
        <v>97.13</v>
      </c>
      <c r="D169" s="5">
        <v>114.92227507662673</v>
      </c>
      <c r="E169" s="5">
        <f t="shared" si="4"/>
        <v>-17.792275076626737</v>
      </c>
    </row>
    <row r="170" spans="2:5" x14ac:dyDescent="0.25">
      <c r="B170" s="9">
        <v>41882</v>
      </c>
      <c r="C170" s="5">
        <v>86.33</v>
      </c>
      <c r="D170" s="5">
        <v>71.989940109320912</v>
      </c>
      <c r="E170" s="5">
        <f t="shared" si="4"/>
        <v>14.340059890679086</v>
      </c>
    </row>
    <row r="171" spans="2:5" x14ac:dyDescent="0.25">
      <c r="B171" s="9">
        <v>41889</v>
      </c>
      <c r="C171" s="5">
        <v>91.52</v>
      </c>
      <c r="D171" s="5">
        <v>85.829600570916767</v>
      </c>
      <c r="E171" s="5">
        <f t="shared" si="4"/>
        <v>5.6903994290832287</v>
      </c>
    </row>
    <row r="172" spans="2:5" x14ac:dyDescent="0.25">
      <c r="B172" s="9">
        <v>41896</v>
      </c>
      <c r="C172" s="5">
        <v>142.54</v>
      </c>
      <c r="D172" s="5">
        <v>116.45389376402883</v>
      </c>
      <c r="E172" s="5">
        <f t="shared" si="4"/>
        <v>26.086106235971158</v>
      </c>
    </row>
    <row r="173" spans="2:5" x14ac:dyDescent="0.25">
      <c r="B173" s="9">
        <v>41903</v>
      </c>
      <c r="C173" s="5">
        <v>162.59</v>
      </c>
      <c r="D173" s="5">
        <v>120.8308739591113</v>
      </c>
      <c r="E173" s="5">
        <f t="shared" si="4"/>
        <v>41.759126040888702</v>
      </c>
    </row>
    <row r="174" spans="2:5" x14ac:dyDescent="0.25">
      <c r="B174" s="9">
        <v>41910</v>
      </c>
      <c r="C174" s="5">
        <v>169.71</v>
      </c>
      <c r="D174" s="5">
        <v>166.16523430617323</v>
      </c>
      <c r="E174" s="5">
        <f t="shared" si="4"/>
        <v>3.5447656938267755</v>
      </c>
    </row>
    <row r="175" spans="2:5" x14ac:dyDescent="0.25">
      <c r="B175" s="9">
        <v>41917</v>
      </c>
      <c r="C175" s="5">
        <v>163.38999999999999</v>
      </c>
      <c r="D175" s="5">
        <v>155.72272134236979</v>
      </c>
      <c r="E175" s="5">
        <f t="shared" si="4"/>
        <v>7.6672786576301917</v>
      </c>
    </row>
    <row r="176" spans="2:5" x14ac:dyDescent="0.25">
      <c r="B176" s="9">
        <v>41924</v>
      </c>
      <c r="C176" s="5">
        <v>184.73</v>
      </c>
      <c r="D176" s="5">
        <v>173.50137788999882</v>
      </c>
      <c r="E176" s="5">
        <f t="shared" si="4"/>
        <v>11.228622110001169</v>
      </c>
    </row>
    <row r="177" spans="2:5" x14ac:dyDescent="0.25">
      <c r="B177" s="9">
        <v>41931</v>
      </c>
      <c r="C177" s="5">
        <v>171.95</v>
      </c>
      <c r="D177" s="5">
        <v>185.54350233211863</v>
      </c>
      <c r="E177" s="5">
        <f t="shared" si="4"/>
        <v>-13.593502332118646</v>
      </c>
    </row>
    <row r="178" spans="2:5" x14ac:dyDescent="0.25">
      <c r="B178" s="9">
        <v>41938</v>
      </c>
      <c r="C178" s="5">
        <v>167.46</v>
      </c>
      <c r="D178" s="5">
        <v>212.04471365938448</v>
      </c>
      <c r="E178" s="5">
        <f t="shared" si="4"/>
        <v>-44.584713659384477</v>
      </c>
    </row>
    <row r="179" spans="2:5" x14ac:dyDescent="0.25">
      <c r="B179" s="9">
        <v>41945</v>
      </c>
      <c r="C179" s="5">
        <v>182.5</v>
      </c>
      <c r="D179" s="5">
        <v>184.36473155899478</v>
      </c>
      <c r="E179" s="5">
        <f t="shared" si="4"/>
        <v>-1.8647315589947766</v>
      </c>
    </row>
    <row r="180" spans="2:5" x14ac:dyDescent="0.25">
      <c r="B180" s="9">
        <v>41952</v>
      </c>
      <c r="C180" s="5">
        <v>190.1</v>
      </c>
      <c r="D180" s="5">
        <v>272.20956005901303</v>
      </c>
      <c r="E180" s="5">
        <f t="shared" si="4"/>
        <v>-82.109560059013035</v>
      </c>
    </row>
    <row r="181" spans="2:5" x14ac:dyDescent="0.25">
      <c r="B181" s="9">
        <v>41959</v>
      </c>
      <c r="C181" s="5">
        <v>183.84</v>
      </c>
      <c r="D181" s="5">
        <v>197.54952333333523</v>
      </c>
      <c r="E181" s="5">
        <f t="shared" si="4"/>
        <v>-13.709523333335227</v>
      </c>
    </row>
    <row r="182" spans="2:5" x14ac:dyDescent="0.25">
      <c r="B182" s="9">
        <v>41966</v>
      </c>
      <c r="C182" s="5">
        <v>224.11</v>
      </c>
      <c r="D182" s="5">
        <v>221.80859963213993</v>
      </c>
      <c r="E182" s="5">
        <f t="shared" si="4"/>
        <v>2.301400367860083</v>
      </c>
    </row>
    <row r="183" spans="2:5" x14ac:dyDescent="0.25">
      <c r="B183" s="9">
        <v>41973</v>
      </c>
      <c r="C183" s="5">
        <v>182.87</v>
      </c>
      <c r="D183" s="5">
        <v>200.23498017137103</v>
      </c>
      <c r="E183" s="5">
        <f t="shared" si="4"/>
        <v>-17.36498017137103</v>
      </c>
    </row>
    <row r="184" spans="2:5" x14ac:dyDescent="0.25">
      <c r="B184" s="9">
        <v>41980</v>
      </c>
      <c r="C184" s="5">
        <v>205.55</v>
      </c>
      <c r="D184" s="5">
        <v>195.43955912284395</v>
      </c>
      <c r="E184" s="5">
        <f t="shared" si="4"/>
        <v>10.110440877156066</v>
      </c>
    </row>
    <row r="185" spans="2:5" x14ac:dyDescent="0.25">
      <c r="B185" s="9">
        <v>41987</v>
      </c>
      <c r="C185" s="5">
        <v>118.61</v>
      </c>
      <c r="D185" s="5">
        <v>198.32096398330685</v>
      </c>
      <c r="E185" s="5">
        <f t="shared" si="4"/>
        <v>-79.710963983306854</v>
      </c>
    </row>
    <row r="186" spans="2:5" x14ac:dyDescent="0.25">
      <c r="B186" s="9">
        <v>41994</v>
      </c>
      <c r="C186" s="5">
        <v>163.63999999999999</v>
      </c>
      <c r="D186" s="5">
        <v>206.80285634077768</v>
      </c>
      <c r="E186" s="5">
        <f t="shared" si="4"/>
        <v>-43.162856340777694</v>
      </c>
    </row>
    <row r="187" spans="2:5" x14ac:dyDescent="0.25">
      <c r="B187" s="9">
        <v>42001</v>
      </c>
      <c r="C187" s="5">
        <v>139.43</v>
      </c>
      <c r="D187" s="5">
        <v>197.30074255327344</v>
      </c>
      <c r="E187" s="5">
        <f t="shared" si="4"/>
        <v>-57.870742553273431</v>
      </c>
    </row>
    <row r="188" spans="2:5" x14ac:dyDescent="0.25">
      <c r="B188" s="9">
        <v>42008</v>
      </c>
      <c r="C188" s="5">
        <v>125.62</v>
      </c>
      <c r="D188" s="5">
        <v>177.26816653908247</v>
      </c>
      <c r="E188" s="5">
        <f t="shared" si="4"/>
        <v>-51.648166539082467</v>
      </c>
    </row>
    <row r="189" spans="2:5" x14ac:dyDescent="0.25">
      <c r="B189" s="9">
        <v>42015</v>
      </c>
      <c r="C189" s="5">
        <v>144.13999999999999</v>
      </c>
      <c r="D189" s="5">
        <v>179.91291663445071</v>
      </c>
      <c r="E189" s="5">
        <f t="shared" si="4"/>
        <v>-35.772916634450723</v>
      </c>
    </row>
    <row r="190" spans="2:5" x14ac:dyDescent="0.25">
      <c r="B190" s="9">
        <v>42022</v>
      </c>
      <c r="C190" s="5">
        <v>133.85</v>
      </c>
      <c r="D190" s="5">
        <v>156.58067717277424</v>
      </c>
      <c r="E190" s="5">
        <f t="shared" si="4"/>
        <v>-22.73067717277425</v>
      </c>
    </row>
    <row r="191" spans="2:5" x14ac:dyDescent="0.25">
      <c r="B191" s="9">
        <v>42029</v>
      </c>
      <c r="C191" s="5">
        <v>123.43</v>
      </c>
      <c r="D191" s="5">
        <v>152.57020341705604</v>
      </c>
      <c r="E191" s="5">
        <f t="shared" si="4"/>
        <v>-29.140203417056028</v>
      </c>
    </row>
    <row r="192" spans="2:5" x14ac:dyDescent="0.25">
      <c r="B192" s="9">
        <v>42036</v>
      </c>
      <c r="C192" s="5">
        <v>144.27000000000001</v>
      </c>
      <c r="D192" s="5">
        <v>143.22510210022057</v>
      </c>
      <c r="E192" s="5">
        <f t="shared" si="4"/>
        <v>1.0448978997794427</v>
      </c>
    </row>
    <row r="193" spans="2:5" x14ac:dyDescent="0.25">
      <c r="B193" s="9">
        <v>42043</v>
      </c>
      <c r="C193" s="5">
        <v>126.39</v>
      </c>
      <c r="D193" s="5">
        <v>151.73191536875467</v>
      </c>
      <c r="E193" s="5">
        <f t="shared" si="4"/>
        <v>-25.34191536875467</v>
      </c>
    </row>
    <row r="194" spans="2:5" x14ac:dyDescent="0.25">
      <c r="B194" s="9">
        <v>42050</v>
      </c>
      <c r="C194" s="5">
        <v>133.07</v>
      </c>
      <c r="D194" s="5">
        <v>126.64858073219568</v>
      </c>
      <c r="E194" s="5">
        <f t="shared" si="4"/>
        <v>6.4214192678043105</v>
      </c>
    </row>
    <row r="195" spans="2:5" x14ac:dyDescent="0.25">
      <c r="B195" s="9">
        <v>42057</v>
      </c>
      <c r="C195" s="5">
        <v>138.25</v>
      </c>
      <c r="D195" s="5">
        <v>136.8258180796451</v>
      </c>
      <c r="E195" s="5">
        <f t="shared" si="4"/>
        <v>1.4241819203548971</v>
      </c>
    </row>
    <row r="196" spans="2:5" x14ac:dyDescent="0.25">
      <c r="B196" s="9">
        <v>42064</v>
      </c>
      <c r="C196" s="5">
        <v>203.26</v>
      </c>
      <c r="D196" s="5">
        <v>152.58861695363674</v>
      </c>
      <c r="E196" s="5">
        <f t="shared" si="4"/>
        <v>50.671383046363246</v>
      </c>
    </row>
    <row r="197" spans="2:5" x14ac:dyDescent="0.25">
      <c r="B197" s="9">
        <v>42071</v>
      </c>
      <c r="C197" s="5">
        <v>133.47</v>
      </c>
      <c r="D197" s="5">
        <v>125.78535874654902</v>
      </c>
      <c r="E197" s="5">
        <f t="shared" si="4"/>
        <v>7.6846412534509767</v>
      </c>
    </row>
    <row r="198" spans="2:5" x14ac:dyDescent="0.25">
      <c r="B198" s="9">
        <v>42078</v>
      </c>
      <c r="C198" s="5">
        <v>125.21</v>
      </c>
      <c r="D198" s="5">
        <v>289.5728821069971</v>
      </c>
      <c r="E198" s="5">
        <f t="shared" si="4"/>
        <v>-164.36288210699712</v>
      </c>
    </row>
    <row r="199" spans="2:5" x14ac:dyDescent="0.25">
      <c r="B199" s="9">
        <v>42085</v>
      </c>
      <c r="C199" s="5">
        <v>123.16</v>
      </c>
      <c r="D199" s="5">
        <v>76.260555300938208</v>
      </c>
      <c r="E199" s="5">
        <f t="shared" si="4"/>
        <v>46.899444699061789</v>
      </c>
    </row>
    <row r="200" spans="2:5" x14ac:dyDescent="0.25">
      <c r="B200" s="9">
        <v>42092</v>
      </c>
      <c r="C200" s="5">
        <v>117</v>
      </c>
      <c r="D200" s="5">
        <v>66.795566579012487</v>
      </c>
      <c r="E200" s="5">
        <f t="shared" si="4"/>
        <v>50.204433420987513</v>
      </c>
    </row>
    <row r="201" spans="2:5" x14ac:dyDescent="0.25">
      <c r="B201" s="9">
        <v>42099</v>
      </c>
      <c r="C201" s="5">
        <v>163.03</v>
      </c>
      <c r="D201" s="5">
        <v>134.92754097319229</v>
      </c>
      <c r="E201" s="5">
        <f t="shared" si="4"/>
        <v>28.102459026807708</v>
      </c>
    </row>
    <row r="202" spans="2:5" x14ac:dyDescent="0.25">
      <c r="B202" s="9">
        <v>42106</v>
      </c>
      <c r="C202" s="5">
        <v>98.84</v>
      </c>
      <c r="D202" s="5">
        <v>78.837218417814171</v>
      </c>
      <c r="E202" s="5">
        <f t="shared" si="4"/>
        <v>20.002781582185833</v>
      </c>
    </row>
    <row r="203" spans="2:5" x14ac:dyDescent="0.25">
      <c r="B203" s="9">
        <v>42113</v>
      </c>
      <c r="C203" s="5">
        <v>148.99</v>
      </c>
      <c r="D203" s="5">
        <v>109.60439872067931</v>
      </c>
      <c r="E203" s="5">
        <f t="shared" si="4"/>
        <v>39.385601279320696</v>
      </c>
    </row>
    <row r="204" spans="2:5" x14ac:dyDescent="0.25">
      <c r="B204" s="9">
        <v>42120</v>
      </c>
      <c r="C204" s="5">
        <v>128.78</v>
      </c>
      <c r="D204" s="5">
        <v>120.86566412216239</v>
      </c>
      <c r="E204" s="5">
        <f t="shared" si="4"/>
        <v>7.9143358778376154</v>
      </c>
    </row>
    <row r="205" spans="2:5" x14ac:dyDescent="0.25">
      <c r="B205" s="9">
        <v>42127</v>
      </c>
      <c r="C205" s="5">
        <v>98.29</v>
      </c>
      <c r="D205" s="5">
        <v>46.887957208873303</v>
      </c>
      <c r="E205" s="5">
        <f t="shared" si="4"/>
        <v>51.402042791126703</v>
      </c>
    </row>
    <row r="206" spans="2:5" x14ac:dyDescent="0.25">
      <c r="B206" s="9">
        <v>42134</v>
      </c>
      <c r="C206" s="5">
        <v>97.5</v>
      </c>
      <c r="D206" s="5">
        <v>73.948140408429623</v>
      </c>
      <c r="E206" s="5">
        <f t="shared" si="4"/>
        <v>23.551859591570377</v>
      </c>
    </row>
    <row r="207" spans="2:5" x14ac:dyDescent="0.25">
      <c r="B207" s="9">
        <v>42141</v>
      </c>
      <c r="C207" s="5">
        <v>77.33</v>
      </c>
      <c r="D207" s="5">
        <v>59.655695730758964</v>
      </c>
      <c r="E207" s="5">
        <f t="shared" si="4"/>
        <v>17.674304269241034</v>
      </c>
    </row>
    <row r="208" spans="2:5" x14ac:dyDescent="0.25">
      <c r="B208" s="9">
        <v>42148</v>
      </c>
      <c r="C208" s="5">
        <v>74.61</v>
      </c>
      <c r="D208" s="5">
        <v>111.44474409874918</v>
      </c>
      <c r="E208" s="5">
        <f t="shared" si="4"/>
        <v>-36.834744098749184</v>
      </c>
    </row>
    <row r="209" spans="2:5" x14ac:dyDescent="0.25">
      <c r="B209" s="9">
        <v>42155</v>
      </c>
      <c r="C209" s="5">
        <v>84.81</v>
      </c>
      <c r="D209" s="5">
        <v>36.354444792654846</v>
      </c>
      <c r="E209" s="5">
        <f t="shared" si="4"/>
        <v>48.455555207345157</v>
      </c>
    </row>
    <row r="210" spans="2:5" x14ac:dyDescent="0.25">
      <c r="B210" s="9">
        <v>42162</v>
      </c>
      <c r="C210" s="5">
        <v>59.05</v>
      </c>
      <c r="D210" s="5">
        <v>65.970218780051141</v>
      </c>
      <c r="E210" s="5">
        <f t="shared" si="4"/>
        <v>-6.9202187800511439</v>
      </c>
    </row>
    <row r="211" spans="2:5" x14ac:dyDescent="0.25">
      <c r="B211" s="9">
        <v>42169</v>
      </c>
      <c r="C211" s="5">
        <v>67.040000000000006</v>
      </c>
      <c r="D211" s="5">
        <v>40.003335526522335</v>
      </c>
      <c r="E211" s="5">
        <f t="shared" si="4"/>
        <v>27.036664473477671</v>
      </c>
    </row>
    <row r="212" spans="2:5" x14ac:dyDescent="0.25">
      <c r="B212" s="9">
        <v>42176</v>
      </c>
      <c r="C212" s="5">
        <v>67.25</v>
      </c>
      <c r="D212" s="5">
        <v>38.548772688001236</v>
      </c>
      <c r="E212" s="5">
        <f t="shared" si="4"/>
        <v>28.701227311998764</v>
      </c>
    </row>
    <row r="213" spans="2:5" x14ac:dyDescent="0.25">
      <c r="B213" s="9">
        <v>42183</v>
      </c>
      <c r="C213" s="5">
        <v>61.4</v>
      </c>
      <c r="D213" s="5">
        <v>87.737681835228784</v>
      </c>
      <c r="E213" s="5">
        <f t="shared" si="4"/>
        <v>-26.337681835228786</v>
      </c>
    </row>
    <row r="214" spans="2:5" x14ac:dyDescent="0.25">
      <c r="B214" s="9">
        <v>42190</v>
      </c>
      <c r="C214" s="5">
        <v>64.94</v>
      </c>
      <c r="D214" s="5">
        <v>33.621461865375863</v>
      </c>
      <c r="E214" s="5">
        <f t="shared" si="4"/>
        <v>31.318538134624134</v>
      </c>
    </row>
    <row r="215" spans="2:5" x14ac:dyDescent="0.25">
      <c r="B215" s="9">
        <v>42197</v>
      </c>
      <c r="C215" s="5">
        <v>64.12</v>
      </c>
      <c r="D215" s="5">
        <v>35.383620368810455</v>
      </c>
      <c r="E215" s="5">
        <f t="shared" si="4"/>
        <v>28.73637963118955</v>
      </c>
    </row>
    <row r="216" spans="2:5" x14ac:dyDescent="0.25">
      <c r="B216" s="9">
        <v>42204</v>
      </c>
      <c r="C216" s="5">
        <v>67.7</v>
      </c>
      <c r="D216" s="5">
        <v>50.249905557842453</v>
      </c>
      <c r="E216" s="5">
        <f t="shared" si="4"/>
        <v>17.45009444215755</v>
      </c>
    </row>
    <row r="217" spans="2:5" x14ac:dyDescent="0.25">
      <c r="B217" s="9">
        <v>42211</v>
      </c>
      <c r="C217" s="5">
        <v>66.58</v>
      </c>
      <c r="D217" s="5">
        <v>82.324459637840022</v>
      </c>
      <c r="E217" s="5">
        <f t="shared" si="4"/>
        <v>-15.744459637840023</v>
      </c>
    </row>
    <row r="218" spans="2:5" x14ac:dyDescent="0.25">
      <c r="B218" s="9">
        <v>42218</v>
      </c>
      <c r="C218" s="5">
        <v>66.31</v>
      </c>
      <c r="D218" s="5">
        <v>54.0944155048374</v>
      </c>
      <c r="E218" s="5">
        <f t="shared" si="4"/>
        <v>12.215584495162602</v>
      </c>
    </row>
    <row r="219" spans="2:5" x14ac:dyDescent="0.25">
      <c r="B219" s="9">
        <v>42225</v>
      </c>
      <c r="C219" s="5">
        <v>67.69</v>
      </c>
      <c r="D219" s="5">
        <v>65.954822351526133</v>
      </c>
      <c r="E219" s="5">
        <f t="shared" si="4"/>
        <v>1.735177648473865</v>
      </c>
    </row>
    <row r="220" spans="2:5" x14ac:dyDescent="0.25">
      <c r="B220" s="9">
        <v>42232</v>
      </c>
      <c r="C220" s="5">
        <v>61.47</v>
      </c>
      <c r="D220" s="5">
        <v>59.48169972253811</v>
      </c>
      <c r="E220" s="5">
        <f t="shared" si="4"/>
        <v>1.9883002774618888</v>
      </c>
    </row>
    <row r="221" spans="2:5" x14ac:dyDescent="0.25">
      <c r="B221" s="9">
        <v>42239</v>
      </c>
      <c r="C221" s="5">
        <v>68.19</v>
      </c>
      <c r="D221" s="5">
        <v>88.851200744144364</v>
      </c>
      <c r="E221" s="5">
        <f t="shared" si="4"/>
        <v>-20.661200744144367</v>
      </c>
    </row>
    <row r="222" spans="2:5" x14ac:dyDescent="0.25">
      <c r="B222" s="9">
        <v>42246</v>
      </c>
      <c r="C222" s="5">
        <v>65.099999999999994</v>
      </c>
      <c r="D222" s="5">
        <v>45.316573243044076</v>
      </c>
      <c r="E222" s="5">
        <f t="shared" si="4"/>
        <v>19.783426756955919</v>
      </c>
    </row>
    <row r="223" spans="2:5" x14ac:dyDescent="0.25">
      <c r="B223" s="9">
        <v>42253</v>
      </c>
      <c r="C223" s="5">
        <v>65.040000000000006</v>
      </c>
      <c r="D223" s="5">
        <v>60.386810301135085</v>
      </c>
      <c r="E223" s="5">
        <f t="shared" ref="E223:E239" si="5">C223 - D223</f>
        <v>4.6531896988649208</v>
      </c>
    </row>
    <row r="224" spans="2:5" x14ac:dyDescent="0.25">
      <c r="B224" s="9">
        <v>42260</v>
      </c>
      <c r="C224" s="5">
        <v>62.91</v>
      </c>
      <c r="D224" s="5">
        <v>90.808090613800147</v>
      </c>
      <c r="E224" s="5">
        <f t="shared" si="5"/>
        <v>-27.89809061380015</v>
      </c>
    </row>
    <row r="225" spans="2:5" x14ac:dyDescent="0.25">
      <c r="B225" s="9">
        <v>42267</v>
      </c>
      <c r="C225" s="5">
        <v>65.12</v>
      </c>
      <c r="D225" s="5">
        <v>82.863236667833206</v>
      </c>
      <c r="E225" s="5">
        <f t="shared" si="5"/>
        <v>-17.743236667833202</v>
      </c>
    </row>
    <row r="226" spans="2:5" x14ac:dyDescent="0.25">
      <c r="B226" s="9">
        <v>42274</v>
      </c>
      <c r="C226" s="5">
        <v>92</v>
      </c>
      <c r="D226" s="5">
        <v>114.52310748820793</v>
      </c>
      <c r="E226" s="5">
        <f t="shared" si="5"/>
        <v>-22.523107488207927</v>
      </c>
    </row>
    <row r="227" spans="2:5" x14ac:dyDescent="0.25">
      <c r="B227" s="9">
        <v>42281</v>
      </c>
      <c r="C227" s="5">
        <v>97.11</v>
      </c>
      <c r="D227" s="5">
        <v>98.124847239442715</v>
      </c>
      <c r="E227" s="5">
        <f t="shared" si="5"/>
        <v>-1.0148472394427159</v>
      </c>
    </row>
    <row r="228" spans="2:5" x14ac:dyDescent="0.25">
      <c r="B228" s="9">
        <v>42288</v>
      </c>
      <c r="C228" s="5">
        <v>101.46</v>
      </c>
      <c r="D228" s="5">
        <v>113.92356483298137</v>
      </c>
      <c r="E228" s="5">
        <f t="shared" si="5"/>
        <v>-12.463564832981376</v>
      </c>
    </row>
    <row r="229" spans="2:5" x14ac:dyDescent="0.25">
      <c r="B229" s="9">
        <v>42295</v>
      </c>
      <c r="C229" s="5">
        <v>125.28</v>
      </c>
      <c r="D229" s="5">
        <v>120.50476340511092</v>
      </c>
      <c r="E229" s="5">
        <f t="shared" si="5"/>
        <v>4.7752365948890798</v>
      </c>
    </row>
    <row r="230" spans="2:5" x14ac:dyDescent="0.25">
      <c r="B230" s="9">
        <v>42302</v>
      </c>
      <c r="C230" s="5">
        <v>143.38</v>
      </c>
      <c r="D230" s="5">
        <v>151.15555149054575</v>
      </c>
      <c r="E230" s="5">
        <f t="shared" si="5"/>
        <v>-7.7755514905457517</v>
      </c>
    </row>
    <row r="231" spans="2:5" x14ac:dyDescent="0.25">
      <c r="B231" s="9">
        <v>42309</v>
      </c>
      <c r="C231" s="5">
        <v>84.04</v>
      </c>
      <c r="D231" s="5">
        <v>131.96686457955292</v>
      </c>
      <c r="E231" s="5">
        <f t="shared" si="5"/>
        <v>-47.926864579552912</v>
      </c>
    </row>
    <row r="232" spans="2:5" x14ac:dyDescent="0.25">
      <c r="B232" s="9">
        <v>42316</v>
      </c>
      <c r="C232" s="5">
        <v>183.72</v>
      </c>
      <c r="D232" s="5">
        <v>209.14092210399866</v>
      </c>
      <c r="E232" s="5">
        <f t="shared" si="5"/>
        <v>-25.420922103998663</v>
      </c>
    </row>
    <row r="233" spans="2:5" x14ac:dyDescent="0.25">
      <c r="B233" s="9">
        <v>42323</v>
      </c>
      <c r="C233" s="5">
        <v>144.94999999999999</v>
      </c>
      <c r="D233" s="5">
        <v>147.56244131852731</v>
      </c>
      <c r="E233" s="5">
        <f t="shared" si="5"/>
        <v>-2.612441318527317</v>
      </c>
    </row>
    <row r="234" spans="2:5" x14ac:dyDescent="0.25">
      <c r="B234" s="9">
        <v>42330</v>
      </c>
      <c r="C234" s="5">
        <v>177.52</v>
      </c>
      <c r="D234" s="5">
        <v>174.38669692897332</v>
      </c>
      <c r="E234" s="5">
        <f t="shared" si="5"/>
        <v>3.1333030710266883</v>
      </c>
    </row>
    <row r="235" spans="2:5" x14ac:dyDescent="0.25">
      <c r="B235" s="9">
        <v>42337</v>
      </c>
      <c r="C235" s="5">
        <v>168.94</v>
      </c>
      <c r="D235" s="5">
        <v>152.97035338087804</v>
      </c>
      <c r="E235" s="5">
        <f t="shared" si="5"/>
        <v>15.96964661912196</v>
      </c>
    </row>
    <row r="236" spans="2:5" x14ac:dyDescent="0.25">
      <c r="B236" s="9">
        <v>42344</v>
      </c>
      <c r="C236" s="5">
        <v>145.16</v>
      </c>
      <c r="D236" s="5">
        <v>155.84588713298612</v>
      </c>
      <c r="E236" s="5">
        <f t="shared" si="5"/>
        <v>-10.685887132986124</v>
      </c>
    </row>
    <row r="237" spans="2:5" x14ac:dyDescent="0.25">
      <c r="B237" s="9">
        <v>42351</v>
      </c>
      <c r="C237" s="5">
        <v>173.12</v>
      </c>
      <c r="D237" s="5">
        <v>153.81965151054425</v>
      </c>
      <c r="E237" s="5">
        <f t="shared" si="5"/>
        <v>19.300348489455757</v>
      </c>
    </row>
    <row r="238" spans="2:5" x14ac:dyDescent="0.25">
      <c r="B238" s="9">
        <v>42358</v>
      </c>
      <c r="C238" s="5">
        <v>213.98</v>
      </c>
      <c r="D238" s="5">
        <v>185.01036472142533</v>
      </c>
      <c r="E238" s="5">
        <f t="shared" si="5"/>
        <v>28.969635278574657</v>
      </c>
    </row>
    <row r="239" spans="2:5" x14ac:dyDescent="0.25">
      <c r="B239" s="9">
        <v>42365</v>
      </c>
      <c r="C239" s="5">
        <v>195.58</v>
      </c>
      <c r="D239" s="5">
        <v>191.98287756880859</v>
      </c>
      <c r="E239" s="5">
        <f t="shared" si="5"/>
        <v>3.5971224311914227</v>
      </c>
    </row>
  </sheetData>
  <mergeCells count="47">
    <mergeCell ref="N4:P4"/>
    <mergeCell ref="B5:C5"/>
    <mergeCell ref="D5:E5"/>
    <mergeCell ref="F5:G5"/>
    <mergeCell ref="H5:I5"/>
    <mergeCell ref="J5:K5"/>
    <mergeCell ref="B4:K4"/>
    <mergeCell ref="J24:M24"/>
    <mergeCell ref="J10:M10"/>
    <mergeCell ref="J11:M11"/>
    <mergeCell ref="J12:M12"/>
    <mergeCell ref="J13:M13"/>
    <mergeCell ref="J14:M14"/>
    <mergeCell ref="J15:M15"/>
    <mergeCell ref="J19:M19"/>
    <mergeCell ref="J20:M20"/>
    <mergeCell ref="J21:M21"/>
    <mergeCell ref="J22:M22"/>
    <mergeCell ref="J23:M23"/>
    <mergeCell ref="B25:D25"/>
    <mergeCell ref="B26:D26"/>
    <mergeCell ref="E20:G20"/>
    <mergeCell ref="E21:G21"/>
    <mergeCell ref="E22:G22"/>
    <mergeCell ref="E23:G23"/>
    <mergeCell ref="E24:G24"/>
    <mergeCell ref="E25:G25"/>
    <mergeCell ref="E26:G26"/>
    <mergeCell ref="B24:D24"/>
    <mergeCell ref="B19:G19"/>
    <mergeCell ref="B20:D20"/>
    <mergeCell ref="B21:D21"/>
    <mergeCell ref="B22:D22"/>
    <mergeCell ref="B23:D23"/>
    <mergeCell ref="B16:D16"/>
    <mergeCell ref="E11:G11"/>
    <mergeCell ref="E12:G12"/>
    <mergeCell ref="E13:G13"/>
    <mergeCell ref="E14:G14"/>
    <mergeCell ref="E15:G15"/>
    <mergeCell ref="E16:G16"/>
    <mergeCell ref="B15:D15"/>
    <mergeCell ref="B10:G10"/>
    <mergeCell ref="B11:D11"/>
    <mergeCell ref="B12:D12"/>
    <mergeCell ref="B13:D13"/>
    <mergeCell ref="B14:D14"/>
  </mergeCells>
  <hyperlinks>
    <hyperlink ref="B5" location="'HoltWinterNoTrendOutput'!$A$8:$A$8" display="Inputs"/>
    <hyperlink ref="D5" location="'HoltWinterNoTrendOutput'!$I$8:$I$8" display="Train. Error Measures"/>
    <hyperlink ref="F5" location="'HoltWinterNoTrendOutput'!$I$17:$I$17" display="Valid. Error Measures"/>
    <hyperlink ref="H5" location="'HoltWinterNoTrendOutput'!$A$28:$A$28" display="Fitted Model"/>
    <hyperlink ref="J5" location="'HoltWinterNoTrendOutput'!$O$28:$O$28" display="Forecast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174"/>
  <sheetViews>
    <sheetView showGridLines="0" topLeftCell="A159" zoomScale="90" zoomScaleNormal="90" workbookViewId="0">
      <selection activeCell="G173" sqref="G173"/>
    </sheetView>
  </sheetViews>
  <sheetFormatPr defaultRowHeight="15" x14ac:dyDescent="0.25"/>
  <cols>
    <col min="3" max="4" width="9.28515625" bestFit="1" customWidth="1"/>
    <col min="5" max="5" width="12.7109375" bestFit="1" customWidth="1"/>
    <col min="6" max="6" width="12" bestFit="1" customWidth="1"/>
    <col min="12" max="12" width="15.85546875" bestFit="1" customWidth="1"/>
    <col min="16" max="16" width="12.7109375" bestFit="1" customWidth="1"/>
  </cols>
  <sheetData>
    <row r="1" spans="2:19" ht="18.75" x14ac:dyDescent="0.3">
      <c r="B1" s="4" t="s">
        <v>99</v>
      </c>
      <c r="N1" t="s">
        <v>80</v>
      </c>
    </row>
    <row r="3" spans="2:19" ht="15.75" x14ac:dyDescent="0.25">
      <c r="B3" s="32" t="s">
        <v>58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59</v>
      </c>
      <c r="Q3" s="33"/>
      <c r="R3" s="33"/>
      <c r="S3" s="34"/>
    </row>
    <row r="4" spans="2:19" x14ac:dyDescent="0.25">
      <c r="B4" s="38" t="s">
        <v>93</v>
      </c>
      <c r="C4" s="31"/>
      <c r="D4" s="38" t="s">
        <v>94</v>
      </c>
      <c r="E4" s="31"/>
      <c r="F4" s="38" t="s">
        <v>95</v>
      </c>
      <c r="G4" s="31"/>
      <c r="H4" s="38" t="s">
        <v>96</v>
      </c>
      <c r="I4" s="31"/>
      <c r="J4" s="38" t="s">
        <v>97</v>
      </c>
      <c r="K4" s="31"/>
      <c r="L4" s="38" t="s">
        <v>98</v>
      </c>
      <c r="M4" s="31"/>
      <c r="P4" s="8" t="s">
        <v>82</v>
      </c>
      <c r="Q4" s="8" t="s">
        <v>83</v>
      </c>
      <c r="R4" s="8" t="s">
        <v>61</v>
      </c>
      <c r="S4" s="8" t="s">
        <v>62</v>
      </c>
    </row>
    <row r="5" spans="2:19" x14ac:dyDescent="0.25">
      <c r="P5" s="5">
        <v>11</v>
      </c>
      <c r="Q5" s="5">
        <v>74</v>
      </c>
      <c r="R5" s="5">
        <v>5</v>
      </c>
      <c r="S5" s="5">
        <v>90</v>
      </c>
    </row>
    <row r="10" spans="2:19" ht="18.75" x14ac:dyDescent="0.3">
      <c r="B10" s="12" t="s">
        <v>93</v>
      </c>
    </row>
    <row r="12" spans="2:19" ht="15.75" x14ac:dyDescent="0.25">
      <c r="C12" s="32" t="s">
        <v>63</v>
      </c>
      <c r="D12" s="33"/>
      <c r="E12" s="33"/>
      <c r="F12" s="33"/>
      <c r="G12" s="33"/>
      <c r="H12" s="33"/>
      <c r="I12" s="33"/>
      <c r="J12" s="33"/>
      <c r="K12" s="34"/>
    </row>
    <row r="13" spans="2:19" x14ac:dyDescent="0.25">
      <c r="C13" s="26" t="s">
        <v>64</v>
      </c>
      <c r="D13" s="27"/>
      <c r="E13" s="27"/>
      <c r="F13" s="28"/>
      <c r="G13" s="35" t="s">
        <v>65</v>
      </c>
      <c r="H13" s="36"/>
      <c r="I13" s="36"/>
      <c r="J13" s="36"/>
      <c r="K13" s="37"/>
    </row>
    <row r="14" spans="2:19" x14ac:dyDescent="0.25">
      <c r="C14" s="26" t="s">
        <v>66</v>
      </c>
      <c r="D14" s="27"/>
      <c r="E14" s="27"/>
      <c r="F14" s="28"/>
      <c r="G14" s="35" t="s">
        <v>84</v>
      </c>
      <c r="H14" s="36"/>
      <c r="I14" s="36"/>
      <c r="J14" s="36"/>
      <c r="K14" s="37"/>
    </row>
    <row r="15" spans="2:19" x14ac:dyDescent="0.25">
      <c r="C15" s="26" t="s">
        <v>100</v>
      </c>
      <c r="D15" s="27"/>
      <c r="E15" s="27"/>
      <c r="F15" s="28"/>
      <c r="G15" s="35" t="s">
        <v>101</v>
      </c>
      <c r="H15" s="36"/>
      <c r="I15" s="36"/>
      <c r="J15" s="36"/>
      <c r="K15" s="37"/>
    </row>
    <row r="16" spans="2:19" x14ac:dyDescent="0.25">
      <c r="C16" s="26" t="s">
        <v>102</v>
      </c>
      <c r="D16" s="27"/>
      <c r="E16" s="27"/>
      <c r="F16" s="28"/>
      <c r="G16" s="35">
        <v>209</v>
      </c>
      <c r="H16" s="36"/>
      <c r="I16" s="36"/>
      <c r="J16" s="36"/>
      <c r="K16" s="37"/>
    </row>
    <row r="17" spans="3:56" x14ac:dyDescent="0.25">
      <c r="C17" s="26" t="s">
        <v>103</v>
      </c>
      <c r="D17" s="27"/>
      <c r="E17" s="27"/>
      <c r="F17" s="28"/>
      <c r="G17" s="35" t="s">
        <v>85</v>
      </c>
      <c r="H17" s="36"/>
      <c r="I17" s="36"/>
      <c r="J17" s="36"/>
      <c r="K17" s="37"/>
    </row>
    <row r="18" spans="3:56" x14ac:dyDescent="0.25">
      <c r="C18" s="26" t="s">
        <v>104</v>
      </c>
      <c r="D18" s="27"/>
      <c r="E18" s="27"/>
      <c r="F18" s="28"/>
      <c r="G18" s="35">
        <v>52</v>
      </c>
      <c r="H18" s="36"/>
      <c r="I18" s="36"/>
      <c r="J18" s="36"/>
      <c r="K18" s="37"/>
    </row>
    <row r="20" spans="3:56" ht="15.75" x14ac:dyDescent="0.25">
      <c r="C20" s="32" t="s">
        <v>105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4"/>
    </row>
    <row r="21" spans="3:56" x14ac:dyDescent="0.25">
      <c r="C21" s="26" t="s">
        <v>106</v>
      </c>
      <c r="D21" s="28"/>
      <c r="E21" s="35">
        <v>52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7"/>
    </row>
    <row r="22" spans="3:56" x14ac:dyDescent="0.25">
      <c r="C22" s="26" t="s">
        <v>107</v>
      </c>
      <c r="D22" s="28"/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5" t="s">
        <v>12</v>
      </c>
      <c r="O22" s="5" t="s">
        <v>13</v>
      </c>
      <c r="P22" s="5" t="s">
        <v>14</v>
      </c>
      <c r="Q22" s="5" t="s">
        <v>15</v>
      </c>
      <c r="R22" s="5" t="s">
        <v>16</v>
      </c>
      <c r="S22" s="5" t="s">
        <v>17</v>
      </c>
      <c r="T22" s="5" t="s">
        <v>18</v>
      </c>
      <c r="U22" s="5" t="s">
        <v>19</v>
      </c>
      <c r="V22" s="5" t="s">
        <v>20</v>
      </c>
      <c r="W22" s="5" t="s">
        <v>21</v>
      </c>
      <c r="X22" s="5" t="s">
        <v>22</v>
      </c>
      <c r="Y22" s="5" t="s">
        <v>23</v>
      </c>
      <c r="Z22" s="5" t="s">
        <v>24</v>
      </c>
      <c r="AA22" s="5" t="s">
        <v>25</v>
      </c>
      <c r="AB22" s="5" t="s">
        <v>26</v>
      </c>
      <c r="AC22" s="5" t="s">
        <v>27</v>
      </c>
      <c r="AD22" s="5" t="s">
        <v>28</v>
      </c>
      <c r="AE22" s="5" t="s">
        <v>29</v>
      </c>
      <c r="AF22" s="5" t="s">
        <v>30</v>
      </c>
      <c r="AG22" s="5" t="s">
        <v>31</v>
      </c>
      <c r="AH22" s="5" t="s">
        <v>32</v>
      </c>
      <c r="AI22" s="5" t="s">
        <v>33</v>
      </c>
      <c r="AJ22" s="5" t="s">
        <v>34</v>
      </c>
      <c r="AK22" s="5" t="s">
        <v>35</v>
      </c>
      <c r="AL22" s="5" t="s">
        <v>36</v>
      </c>
      <c r="AM22" s="5" t="s">
        <v>37</v>
      </c>
      <c r="AN22" s="5" t="s">
        <v>38</v>
      </c>
      <c r="AO22" s="5" t="s">
        <v>39</v>
      </c>
      <c r="AP22" s="5" t="s">
        <v>40</v>
      </c>
      <c r="AQ22" s="5" t="s">
        <v>41</v>
      </c>
      <c r="AR22" s="5" t="s">
        <v>42</v>
      </c>
      <c r="AS22" s="5" t="s">
        <v>43</v>
      </c>
      <c r="AT22" s="5" t="s">
        <v>44</v>
      </c>
      <c r="AU22" s="5" t="s">
        <v>45</v>
      </c>
      <c r="AV22" s="5" t="s">
        <v>46</v>
      </c>
      <c r="AW22" s="5" t="s">
        <v>47</v>
      </c>
      <c r="AX22" s="5" t="s">
        <v>48</v>
      </c>
      <c r="AY22" s="5" t="s">
        <v>49</v>
      </c>
      <c r="AZ22" s="5" t="s">
        <v>50</v>
      </c>
      <c r="BA22" s="5" t="s">
        <v>51</v>
      </c>
      <c r="BB22" s="5" t="s">
        <v>52</v>
      </c>
      <c r="BC22" s="5" t="s">
        <v>53</v>
      </c>
      <c r="BD22" s="5" t="s">
        <v>54</v>
      </c>
    </row>
    <row r="23" spans="3:56" x14ac:dyDescent="0.25">
      <c r="C23" s="26" t="s">
        <v>108</v>
      </c>
      <c r="D23" s="28"/>
      <c r="E23" s="29" t="s">
        <v>1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1"/>
    </row>
    <row r="25" spans="3:56" ht="15.75" x14ac:dyDescent="0.25">
      <c r="C25" s="32" t="s">
        <v>109</v>
      </c>
      <c r="D25" s="33"/>
      <c r="E25" s="33"/>
      <c r="F25" s="33"/>
      <c r="G25" s="33"/>
      <c r="H25" s="33"/>
      <c r="I25" s="33"/>
      <c r="J25" s="34"/>
    </row>
    <row r="26" spans="3:56" x14ac:dyDescent="0.25">
      <c r="C26" s="26" t="s">
        <v>110</v>
      </c>
      <c r="D26" s="27"/>
      <c r="E26" s="27"/>
      <c r="F26" s="28"/>
      <c r="G26" s="35" t="s">
        <v>111</v>
      </c>
      <c r="H26" s="36"/>
      <c r="I26" s="36"/>
      <c r="J26" s="37"/>
    </row>
    <row r="27" spans="3:56" x14ac:dyDescent="0.25">
      <c r="C27" s="26" t="s">
        <v>112</v>
      </c>
      <c r="D27" s="27"/>
      <c r="E27" s="27"/>
      <c r="F27" s="28"/>
      <c r="G27" s="35" t="s">
        <v>111</v>
      </c>
      <c r="H27" s="36"/>
      <c r="I27" s="36"/>
      <c r="J27" s="37"/>
    </row>
    <row r="28" spans="3:56" x14ac:dyDescent="0.25">
      <c r="C28" s="26" t="s">
        <v>113</v>
      </c>
      <c r="D28" s="27"/>
      <c r="E28" s="27"/>
      <c r="F28" s="28"/>
      <c r="G28" s="35" t="s">
        <v>111</v>
      </c>
      <c r="H28" s="36"/>
      <c r="I28" s="36"/>
      <c r="J28" s="37"/>
    </row>
    <row r="29" spans="3:56" x14ac:dyDescent="0.25">
      <c r="C29" s="26" t="s">
        <v>114</v>
      </c>
      <c r="D29" s="27"/>
      <c r="E29" s="27"/>
      <c r="F29" s="28"/>
      <c r="G29" s="35" t="s">
        <v>111</v>
      </c>
      <c r="H29" s="36"/>
      <c r="I29" s="36"/>
      <c r="J29" s="37"/>
    </row>
    <row r="30" spans="3:56" x14ac:dyDescent="0.25">
      <c r="C30" s="26" t="s">
        <v>115</v>
      </c>
      <c r="D30" s="27"/>
      <c r="E30" s="27"/>
      <c r="F30" s="28"/>
      <c r="G30" s="35" t="s">
        <v>111</v>
      </c>
      <c r="H30" s="36"/>
      <c r="I30" s="36"/>
      <c r="J30" s="37"/>
    </row>
    <row r="31" spans="3:56" x14ac:dyDescent="0.25">
      <c r="C31" s="26" t="s">
        <v>116</v>
      </c>
      <c r="D31" s="27"/>
      <c r="E31" s="27"/>
      <c r="F31" s="28"/>
      <c r="G31" s="35" t="s">
        <v>111</v>
      </c>
      <c r="H31" s="36"/>
      <c r="I31" s="36"/>
      <c r="J31" s="37"/>
    </row>
    <row r="32" spans="3:56" x14ac:dyDescent="0.25">
      <c r="C32" s="26" t="s">
        <v>117</v>
      </c>
      <c r="D32" s="27"/>
      <c r="E32" s="27"/>
      <c r="F32" s="28"/>
      <c r="G32" s="35" t="s">
        <v>111</v>
      </c>
      <c r="H32" s="36"/>
      <c r="I32" s="36"/>
      <c r="J32" s="37"/>
    </row>
    <row r="33" spans="2:10" x14ac:dyDescent="0.25">
      <c r="C33" s="26" t="s">
        <v>118</v>
      </c>
      <c r="D33" s="27"/>
      <c r="E33" s="27"/>
      <c r="F33" s="28"/>
      <c r="G33" s="35" t="s">
        <v>111</v>
      </c>
      <c r="H33" s="36"/>
      <c r="I33" s="36"/>
      <c r="J33" s="37"/>
    </row>
    <row r="34" spans="2:10" x14ac:dyDescent="0.25">
      <c r="C34" s="26" t="s">
        <v>119</v>
      </c>
      <c r="D34" s="27"/>
      <c r="E34" s="27"/>
      <c r="F34" s="28"/>
      <c r="G34" s="35" t="s">
        <v>111</v>
      </c>
      <c r="H34" s="36"/>
      <c r="I34" s="36"/>
      <c r="J34" s="37"/>
    </row>
    <row r="35" spans="2:10" x14ac:dyDescent="0.25">
      <c r="C35" s="26" t="s">
        <v>120</v>
      </c>
      <c r="D35" s="27"/>
      <c r="E35" s="27"/>
      <c r="F35" s="28"/>
      <c r="G35" s="35" t="s">
        <v>111</v>
      </c>
      <c r="H35" s="36"/>
      <c r="I35" s="36"/>
      <c r="J35" s="37"/>
    </row>
    <row r="36" spans="2:10" x14ac:dyDescent="0.25">
      <c r="C36" s="26" t="s">
        <v>121</v>
      </c>
      <c r="D36" s="27"/>
      <c r="E36" s="27"/>
      <c r="F36" s="28"/>
      <c r="G36" s="35" t="s">
        <v>111</v>
      </c>
      <c r="H36" s="36"/>
      <c r="I36" s="36"/>
      <c r="J36" s="37"/>
    </row>
    <row r="37" spans="2:10" x14ac:dyDescent="0.25">
      <c r="C37" s="26" t="s">
        <v>122</v>
      </c>
      <c r="D37" s="27"/>
      <c r="E37" s="27"/>
      <c r="F37" s="28"/>
      <c r="G37" s="35" t="s">
        <v>111</v>
      </c>
      <c r="H37" s="36"/>
      <c r="I37" s="36"/>
      <c r="J37" s="37"/>
    </row>
    <row r="38" spans="2:10" x14ac:dyDescent="0.25">
      <c r="C38" s="26" t="s">
        <v>123</v>
      </c>
      <c r="D38" s="27"/>
      <c r="E38" s="27"/>
      <c r="F38" s="28"/>
      <c r="G38" s="35" t="s">
        <v>111</v>
      </c>
      <c r="H38" s="36"/>
      <c r="I38" s="36"/>
      <c r="J38" s="37"/>
    </row>
    <row r="40" spans="2:10" ht="15.75" x14ac:dyDescent="0.25">
      <c r="C40" s="32" t="s">
        <v>124</v>
      </c>
      <c r="D40" s="33"/>
      <c r="E40" s="33"/>
      <c r="F40" s="33"/>
      <c r="G40" s="34"/>
    </row>
    <row r="41" spans="2:10" x14ac:dyDescent="0.25">
      <c r="C41" s="29" t="s">
        <v>125</v>
      </c>
      <c r="D41" s="30"/>
      <c r="E41" s="30"/>
      <c r="F41" s="30"/>
      <c r="G41" s="31"/>
    </row>
    <row r="42" spans="2:10" x14ac:dyDescent="0.25">
      <c r="C42" s="29" t="s">
        <v>126</v>
      </c>
      <c r="D42" s="30"/>
      <c r="E42" s="30"/>
      <c r="F42" s="30"/>
      <c r="G42" s="31"/>
    </row>
    <row r="43" spans="2:10" x14ac:dyDescent="0.25">
      <c r="C43" s="29" t="s">
        <v>127</v>
      </c>
      <c r="D43" s="30"/>
      <c r="E43" s="30"/>
      <c r="F43" s="30"/>
      <c r="G43" s="31"/>
    </row>
    <row r="46" spans="2:10" ht="18.75" x14ac:dyDescent="0.3">
      <c r="B46" s="12" t="s">
        <v>128</v>
      </c>
    </row>
    <row r="48" spans="2:10" x14ac:dyDescent="0.25">
      <c r="C48" s="39" t="s">
        <v>129</v>
      </c>
      <c r="D48" s="40"/>
      <c r="E48" s="41"/>
      <c r="F48" s="5">
        <v>6.7088896393215952E-13</v>
      </c>
    </row>
    <row r="50" spans="3:6" ht="15.75" x14ac:dyDescent="0.25">
      <c r="C50" s="42" t="s">
        <v>130</v>
      </c>
      <c r="D50" s="43"/>
      <c r="E50" s="42" t="s">
        <v>131</v>
      </c>
      <c r="F50" s="43"/>
    </row>
    <row r="51" spans="3:6" x14ac:dyDescent="0.25">
      <c r="C51" s="13" t="s">
        <v>132</v>
      </c>
      <c r="D51" s="13" t="s">
        <v>133</v>
      </c>
      <c r="E51" s="13" t="s">
        <v>132</v>
      </c>
      <c r="F51" s="13" t="s">
        <v>133</v>
      </c>
    </row>
    <row r="52" spans="3:6" x14ac:dyDescent="0.25">
      <c r="C52" s="7" t="s">
        <v>134</v>
      </c>
      <c r="D52" s="5">
        <v>14.456832294800959</v>
      </c>
    </row>
    <row r="53" spans="3:6" x14ac:dyDescent="0.25">
      <c r="C53" s="7" t="s">
        <v>3</v>
      </c>
      <c r="D53" s="5">
        <v>1.9807687841029178</v>
      </c>
    </row>
    <row r="54" spans="3:6" x14ac:dyDescent="0.25">
      <c r="C54" s="7" t="s">
        <v>4</v>
      </c>
      <c r="D54" s="5">
        <v>1.9803916833576602</v>
      </c>
    </row>
    <row r="55" spans="3:6" x14ac:dyDescent="0.25">
      <c r="C55" s="7" t="s">
        <v>5</v>
      </c>
      <c r="D55" s="5">
        <v>1.9799994974621227</v>
      </c>
    </row>
    <row r="56" spans="3:6" x14ac:dyDescent="0.25">
      <c r="C56" s="7" t="s">
        <v>6</v>
      </c>
      <c r="D56" s="5">
        <v>1.9795913027411285</v>
      </c>
    </row>
    <row r="57" spans="3:6" x14ac:dyDescent="0.25">
      <c r="C57" s="7" t="s">
        <v>7</v>
      </c>
      <c r="D57" s="5">
        <v>1.9791660985364117</v>
      </c>
    </row>
    <row r="58" spans="3:6" x14ac:dyDescent="0.25">
      <c r="C58" s="7" t="s">
        <v>8</v>
      </c>
      <c r="D58" s="5">
        <v>1.7489492643904139</v>
      </c>
    </row>
    <row r="59" spans="3:6" x14ac:dyDescent="0.25">
      <c r="C59" s="7" t="s">
        <v>9</v>
      </c>
      <c r="D59" s="5">
        <v>1.9787227990155429</v>
      </c>
    </row>
    <row r="60" spans="3:6" x14ac:dyDescent="0.25">
      <c r="C60" s="7" t="s">
        <v>10</v>
      </c>
      <c r="D60" s="5">
        <v>1.9782602239122931</v>
      </c>
    </row>
    <row r="61" spans="3:6" x14ac:dyDescent="0.25">
      <c r="C61" s="7" t="s">
        <v>11</v>
      </c>
      <c r="D61" s="5">
        <v>1.9777770880321062</v>
      </c>
    </row>
    <row r="62" spans="3:6" x14ac:dyDescent="0.25">
      <c r="C62" s="7" t="s">
        <v>12</v>
      </c>
      <c r="D62" s="5">
        <v>1.977271989326203</v>
      </c>
    </row>
    <row r="63" spans="3:6" x14ac:dyDescent="0.25">
      <c r="C63" s="7" t="s">
        <v>13</v>
      </c>
      <c r="D63" s="5">
        <v>1.9767433953012377</v>
      </c>
    </row>
    <row r="64" spans="3:6" x14ac:dyDescent="0.25">
      <c r="C64" s="7" t="s">
        <v>14</v>
      </c>
      <c r="D64" s="5">
        <v>1.9761896274869413</v>
      </c>
    </row>
    <row r="65" spans="3:4" x14ac:dyDescent="0.25">
      <c r="C65" s="7" t="s">
        <v>15</v>
      </c>
      <c r="D65" s="5">
        <v>1.9756088436303103</v>
      </c>
    </row>
    <row r="66" spans="3:4" x14ac:dyDescent="0.25">
      <c r="C66" s="7" t="s">
        <v>16</v>
      </c>
      <c r="D66" s="5">
        <v>1.9749990172180878</v>
      </c>
    </row>
    <row r="67" spans="3:4" x14ac:dyDescent="0.25">
      <c r="C67" s="7" t="s">
        <v>17</v>
      </c>
      <c r="D67" s="5">
        <v>1.9743579138480771</v>
      </c>
    </row>
    <row r="68" spans="3:4" x14ac:dyDescent="0.25">
      <c r="C68" s="7" t="s">
        <v>18</v>
      </c>
      <c r="D68" s="5">
        <v>1.9736830638684908</v>
      </c>
    </row>
    <row r="69" spans="3:4" x14ac:dyDescent="0.25">
      <c r="C69" s="7" t="s">
        <v>19</v>
      </c>
      <c r="D69" s="5">
        <v>1.972971730579137</v>
      </c>
    </row>
    <row r="70" spans="3:4" x14ac:dyDescent="0.25">
      <c r="C70" s="7" t="s">
        <v>20</v>
      </c>
      <c r="D70" s="5">
        <v>1.9722208731310489</v>
      </c>
    </row>
    <row r="71" spans="3:4" x14ac:dyDescent="0.25">
      <c r="C71" s="7" t="s">
        <v>21</v>
      </c>
      <c r="D71" s="5">
        <v>1.9714271030639312</v>
      </c>
    </row>
    <row r="72" spans="3:4" x14ac:dyDescent="0.25">
      <c r="C72" s="7" t="s">
        <v>22</v>
      </c>
      <c r="D72" s="5">
        <v>1.9705866331709723</v>
      </c>
    </row>
    <row r="73" spans="3:4" x14ac:dyDescent="0.25">
      <c r="C73" s="7" t="s">
        <v>23</v>
      </c>
      <c r="D73" s="5">
        <v>1.9696952170628568</v>
      </c>
    </row>
    <row r="74" spans="3:4" x14ac:dyDescent="0.25">
      <c r="C74" s="7" t="s">
        <v>24</v>
      </c>
      <c r="D74" s="5">
        <v>1.9687480773953956</v>
      </c>
    </row>
    <row r="75" spans="3:4" x14ac:dyDescent="0.25">
      <c r="C75" s="7" t="s">
        <v>25</v>
      </c>
      <c r="D75" s="5">
        <v>1.9677398201998133</v>
      </c>
    </row>
    <row r="76" spans="3:4" x14ac:dyDescent="0.25">
      <c r="C76" s="7" t="s">
        <v>26</v>
      </c>
      <c r="D76" s="5">
        <v>1.9666643320712671</v>
      </c>
    </row>
    <row r="77" spans="3:4" x14ac:dyDescent="0.25">
      <c r="C77" s="7" t="s">
        <v>27</v>
      </c>
      <c r="D77" s="5">
        <v>1.9655146560755687</v>
      </c>
    </row>
    <row r="78" spans="3:4" x14ac:dyDescent="0.25">
      <c r="C78" s="7" t="s">
        <v>28</v>
      </c>
      <c r="D78" s="5">
        <v>1.9642828410506528</v>
      </c>
    </row>
    <row r="79" spans="3:4" x14ac:dyDescent="0.25">
      <c r="C79" s="7" t="s">
        <v>29</v>
      </c>
      <c r="D79" s="5">
        <v>1.9629597574006203</v>
      </c>
    </row>
    <row r="80" spans="3:4" x14ac:dyDescent="0.25">
      <c r="C80" s="7" t="s">
        <v>30</v>
      </c>
      <c r="D80" s="5">
        <v>1.9615348703551134</v>
      </c>
    </row>
    <row r="81" spans="3:4" x14ac:dyDescent="0.25">
      <c r="C81" s="7" t="s">
        <v>31</v>
      </c>
      <c r="D81" s="5">
        <v>1.9599959587753841</v>
      </c>
    </row>
    <row r="82" spans="3:4" x14ac:dyDescent="0.25">
      <c r="C82" s="7" t="s">
        <v>32</v>
      </c>
      <c r="D82" s="5">
        <v>1.9583287636124196</v>
      </c>
    </row>
    <row r="83" spans="3:4" x14ac:dyDescent="0.25">
      <c r="C83" s="7" t="s">
        <v>33</v>
      </c>
      <c r="D83" s="5">
        <v>1.95651654458819</v>
      </c>
    </row>
    <row r="84" spans="3:4" x14ac:dyDescent="0.25">
      <c r="C84" s="7" t="s">
        <v>34</v>
      </c>
      <c r="D84" s="5">
        <v>1.9545395158709697</v>
      </c>
    </row>
    <row r="85" spans="3:4" x14ac:dyDescent="0.25">
      <c r="C85" s="7" t="s">
        <v>35</v>
      </c>
      <c r="D85" s="5">
        <v>1.9523741203679046</v>
      </c>
    </row>
    <row r="86" spans="3:4" x14ac:dyDescent="0.25">
      <c r="C86" s="7" t="s">
        <v>36</v>
      </c>
      <c r="D86" s="5">
        <v>1.9499920860871398</v>
      </c>
    </row>
    <row r="87" spans="3:4" x14ac:dyDescent="0.25">
      <c r="C87" s="7" t="s">
        <v>37</v>
      </c>
      <c r="D87" s="5">
        <v>1.9473591841793836</v>
      </c>
    </row>
    <row r="88" spans="3:4" x14ac:dyDescent="0.25">
      <c r="C88" s="7" t="s">
        <v>38</v>
      </c>
      <c r="D88" s="5">
        <v>1.9444335724853719</v>
      </c>
    </row>
    <row r="89" spans="3:4" x14ac:dyDescent="0.25">
      <c r="C89" s="7" t="s">
        <v>39</v>
      </c>
      <c r="D89" s="5">
        <v>1.9411635536525484</v>
      </c>
    </row>
    <row r="90" spans="3:4" x14ac:dyDescent="0.25">
      <c r="C90" s="7" t="s">
        <v>40</v>
      </c>
      <c r="D90" s="5">
        <v>1.9374844912530662</v>
      </c>
    </row>
    <row r="91" spans="3:4" x14ac:dyDescent="0.25">
      <c r="C91" s="7" t="s">
        <v>41</v>
      </c>
      <c r="D91" s="5">
        <v>1.9333144902040089</v>
      </c>
    </row>
    <row r="92" spans="3:4" x14ac:dyDescent="0.25">
      <c r="C92" s="7" t="s">
        <v>42</v>
      </c>
      <c r="D92" s="5">
        <v>1.9285482222682533</v>
      </c>
    </row>
    <row r="93" spans="3:4" x14ac:dyDescent="0.25">
      <c r="C93" s="7" t="s">
        <v>43</v>
      </c>
      <c r="D93" s="5">
        <v>1.923047895281647</v>
      </c>
    </row>
    <row r="94" spans="3:4" x14ac:dyDescent="0.25">
      <c r="C94" s="7" t="s">
        <v>44</v>
      </c>
      <c r="D94" s="5">
        <v>1.9166296949998194</v>
      </c>
    </row>
    <row r="95" spans="3:4" x14ac:dyDescent="0.25">
      <c r="C95" s="7" t="s">
        <v>45</v>
      </c>
      <c r="D95" s="5">
        <v>1.9090428084368485</v>
      </c>
    </row>
    <row r="96" spans="3:4" x14ac:dyDescent="0.25">
      <c r="C96" s="7" t="s">
        <v>46</v>
      </c>
      <c r="D96" s="5">
        <v>1.8999358140634592</v>
      </c>
    </row>
    <row r="97" spans="2:13" x14ac:dyDescent="0.25">
      <c r="C97" s="7" t="s">
        <v>47</v>
      </c>
      <c r="D97" s="5">
        <v>1.8888005632060709</v>
      </c>
    </row>
    <row r="98" spans="2:13" x14ac:dyDescent="0.25">
      <c r="C98" s="7" t="s">
        <v>48</v>
      </c>
      <c r="D98" s="5">
        <v>1.8748737331221847</v>
      </c>
    </row>
    <row r="99" spans="2:13" x14ac:dyDescent="0.25">
      <c r="C99" s="7" t="s">
        <v>49</v>
      </c>
      <c r="D99" s="5">
        <v>1.8569533817705186</v>
      </c>
    </row>
    <row r="100" spans="2:13" x14ac:dyDescent="0.25">
      <c r="C100" s="7" t="s">
        <v>50</v>
      </c>
      <c r="D100" s="5">
        <v>1.8330302779823364</v>
      </c>
    </row>
    <row r="101" spans="2:13" x14ac:dyDescent="0.25">
      <c r="C101" s="7" t="s">
        <v>51</v>
      </c>
      <c r="D101" s="5">
        <v>1.6641005886756879</v>
      </c>
    </row>
    <row r="102" spans="2:13" x14ac:dyDescent="0.25">
      <c r="C102" s="7" t="s">
        <v>52</v>
      </c>
      <c r="D102" s="5">
        <v>1.7994708216848756</v>
      </c>
    </row>
    <row r="103" spans="2:13" x14ac:dyDescent="0.25">
      <c r="C103" s="7" t="s">
        <v>53</v>
      </c>
      <c r="D103" s="5">
        <v>1.4907119849998598</v>
      </c>
    </row>
    <row r="104" spans="2:13" x14ac:dyDescent="0.25">
      <c r="C104" s="7" t="s">
        <v>54</v>
      </c>
      <c r="D104" s="5">
        <v>0.8944271909999163</v>
      </c>
    </row>
    <row r="107" spans="2:13" ht="18.75" x14ac:dyDescent="0.3">
      <c r="B107" s="12" t="s">
        <v>135</v>
      </c>
    </row>
    <row r="109" spans="2:13" ht="25.5" x14ac:dyDescent="0.25">
      <c r="C109" s="10" t="s">
        <v>136</v>
      </c>
      <c r="D109" s="11" t="s">
        <v>137</v>
      </c>
      <c r="E109" s="11" t="s">
        <v>138</v>
      </c>
      <c r="F109" s="11" t="s">
        <v>139</v>
      </c>
      <c r="G109" s="11" t="s">
        <v>140</v>
      </c>
      <c r="H109" s="11" t="s">
        <v>141</v>
      </c>
      <c r="I109" s="11" t="s">
        <v>142</v>
      </c>
      <c r="J109" s="10" t="s">
        <v>143</v>
      </c>
      <c r="L109" s="7" t="s">
        <v>144</v>
      </c>
      <c r="M109" s="5">
        <v>156</v>
      </c>
    </row>
    <row r="110" spans="2:13" x14ac:dyDescent="0.25">
      <c r="C110" s="7" t="s">
        <v>134</v>
      </c>
      <c r="D110" s="5">
        <v>248.8700000000012</v>
      </c>
      <c r="E110" s="5">
        <v>61.37810559665899</v>
      </c>
      <c r="F110" s="5">
        <v>4.0547031808936769</v>
      </c>
      <c r="G110" s="5">
        <v>7.9039857769872167E-5</v>
      </c>
      <c r="H110" s="5">
        <v>127.63059476841747</v>
      </c>
      <c r="I110" s="5">
        <v>370.1094052315849</v>
      </c>
      <c r="J110" s="5">
        <v>4376911.6873569377</v>
      </c>
      <c r="L110" s="7" t="s">
        <v>145</v>
      </c>
      <c r="M110" s="5">
        <v>0.48895604215927957</v>
      </c>
    </row>
    <row r="111" spans="2:13" x14ac:dyDescent="0.25">
      <c r="C111" s="7" t="s">
        <v>3</v>
      </c>
      <c r="D111" s="5">
        <v>-41.685000000001516</v>
      </c>
      <c r="E111" s="5">
        <v>68.622808222144982</v>
      </c>
      <c r="F111" s="5">
        <v>-0.60745109505077821</v>
      </c>
      <c r="G111" s="5">
        <v>0.54443479412630658</v>
      </c>
      <c r="H111" s="5">
        <v>-177.2347758247341</v>
      </c>
      <c r="I111" s="5">
        <v>93.864775824731083</v>
      </c>
      <c r="J111" s="5">
        <v>15915.064421111019</v>
      </c>
      <c r="L111" s="7" t="s">
        <v>146</v>
      </c>
      <c r="M111" s="5">
        <v>0.31860805621237276</v>
      </c>
    </row>
    <row r="112" spans="2:13" x14ac:dyDescent="0.25">
      <c r="C112" s="7" t="s">
        <v>4</v>
      </c>
      <c r="D112" s="5">
        <v>-52.35000000000101</v>
      </c>
      <c r="E112" s="5">
        <v>68.622808222144982</v>
      </c>
      <c r="F112" s="5">
        <v>-0.76286589482806033</v>
      </c>
      <c r="G112" s="5">
        <v>0.44669540477666747</v>
      </c>
      <c r="H112" s="5">
        <v>-187.89977582473361</v>
      </c>
      <c r="I112" s="5">
        <v>83.199775824731574</v>
      </c>
      <c r="J112" s="5">
        <v>11470.362723940983</v>
      </c>
      <c r="L112" s="7" t="s">
        <v>147</v>
      </c>
      <c r="M112" s="5">
        <v>61.378105596658948</v>
      </c>
    </row>
    <row r="113" spans="3:13" x14ac:dyDescent="0.25">
      <c r="C113" s="7" t="s">
        <v>5</v>
      </c>
      <c r="D113" s="5">
        <v>-55.527500000000906</v>
      </c>
      <c r="E113" s="5">
        <v>68.622808222144755</v>
      </c>
      <c r="F113" s="5">
        <v>-0.8091697416440331</v>
      </c>
      <c r="G113" s="5">
        <v>0.41964993404578976</v>
      </c>
      <c r="H113" s="5">
        <v>-191.07727582473305</v>
      </c>
      <c r="I113" s="5">
        <v>80.022275824731224</v>
      </c>
      <c r="J113" s="5">
        <v>10574.741154481657</v>
      </c>
      <c r="L113" s="7" t="s">
        <v>148</v>
      </c>
      <c r="M113" s="5">
        <v>587694.40807500016</v>
      </c>
    </row>
    <row r="114" spans="3:13" x14ac:dyDescent="0.25">
      <c r="C114" s="7" t="s">
        <v>6</v>
      </c>
      <c r="D114" s="5">
        <v>-56.477500000001349</v>
      </c>
      <c r="E114" s="5">
        <v>68.622808222145053</v>
      </c>
      <c r="F114" s="5">
        <v>-0.8230135353419662</v>
      </c>
      <c r="G114" s="5">
        <v>0.41175661685726195</v>
      </c>
      <c r="H114" s="5">
        <v>-192.02727582473409</v>
      </c>
      <c r="I114" s="5">
        <v>79.072275824731378</v>
      </c>
      <c r="J114" s="5">
        <v>10613.861818916164</v>
      </c>
    </row>
    <row r="115" spans="3:13" x14ac:dyDescent="0.25">
      <c r="C115" s="7" t="s">
        <v>7</v>
      </c>
      <c r="D115" s="5">
        <v>-55.030000000001344</v>
      </c>
      <c r="E115" s="5">
        <v>68.622808222145053</v>
      </c>
      <c r="F115" s="5">
        <v>-0.80191996547064626</v>
      </c>
      <c r="G115" s="5">
        <v>0.4238191254806567</v>
      </c>
      <c r="H115" s="5">
        <v>-190.57977582473407</v>
      </c>
      <c r="I115" s="5">
        <v>80.519775824731397</v>
      </c>
      <c r="J115" s="5">
        <v>11687.095194188179</v>
      </c>
    </row>
    <row r="116" spans="3:13" x14ac:dyDescent="0.25">
      <c r="C116" s="7" t="s">
        <v>8</v>
      </c>
      <c r="D116" s="5">
        <v>-45.147500000000989</v>
      </c>
      <c r="E116" s="5">
        <v>68.622808222144769</v>
      </c>
      <c r="F116" s="5">
        <v>-0.65790807997612322</v>
      </c>
      <c r="G116" s="5">
        <v>0.51156686381548555</v>
      </c>
      <c r="H116" s="5">
        <v>-180.69727582473314</v>
      </c>
      <c r="I116" s="5">
        <v>90.402275824731177</v>
      </c>
      <c r="J116" s="5">
        <v>17003.406423801323</v>
      </c>
    </row>
    <row r="117" spans="3:13" x14ac:dyDescent="0.25">
      <c r="C117" s="7" t="s">
        <v>9</v>
      </c>
      <c r="D117" s="5">
        <v>-51.277500000001432</v>
      </c>
      <c r="E117" s="5">
        <v>68.62280822214511</v>
      </c>
      <c r="F117" s="5">
        <v>-0.74723698036382291</v>
      </c>
      <c r="G117" s="5">
        <v>0.45604533447275686</v>
      </c>
      <c r="H117" s="5">
        <v>-186.82727582473427</v>
      </c>
      <c r="I117" s="5">
        <v>84.272275824731423</v>
      </c>
      <c r="J117" s="5">
        <v>14605.430222643772</v>
      </c>
    </row>
    <row r="118" spans="3:13" x14ac:dyDescent="0.25">
      <c r="C118" s="7" t="s">
        <v>10</v>
      </c>
      <c r="D118" s="5">
        <v>-62.077500000001365</v>
      </c>
      <c r="E118" s="5">
        <v>68.622808222144869</v>
      </c>
      <c r="F118" s="5">
        <v>-0.90461905608766235</v>
      </c>
      <c r="G118" s="5">
        <v>0.36706215160685818</v>
      </c>
      <c r="H118" s="5">
        <v>-197.62727582473372</v>
      </c>
      <c r="I118" s="5">
        <v>73.472275824731</v>
      </c>
      <c r="J118" s="5">
        <v>10345.164424797171</v>
      </c>
    </row>
    <row r="119" spans="3:13" x14ac:dyDescent="0.25">
      <c r="C119" s="7" t="s">
        <v>11</v>
      </c>
      <c r="D119" s="5">
        <v>-43.132500000000903</v>
      </c>
      <c r="E119" s="5">
        <v>68.622808222144684</v>
      </c>
      <c r="F119" s="5">
        <v>-0.62854466492209193</v>
      </c>
      <c r="G119" s="5">
        <v>0.53056639188215526</v>
      </c>
      <c r="H119" s="5">
        <v>-178.6822758247329</v>
      </c>
      <c r="I119" s="5">
        <v>92.417275824731092</v>
      </c>
      <c r="J119" s="5">
        <v>20266.893562359852</v>
      </c>
    </row>
    <row r="120" spans="3:13" x14ac:dyDescent="0.25">
      <c r="C120" s="7" t="s">
        <v>12</v>
      </c>
      <c r="D120" s="5">
        <v>-68.60500000000151</v>
      </c>
      <c r="E120" s="5">
        <v>68.622808222145139</v>
      </c>
      <c r="F120" s="5">
        <v>-0.9997404912068597</v>
      </c>
      <c r="G120" s="5">
        <v>0.31898431572640923</v>
      </c>
      <c r="H120" s="5">
        <v>-204.15477582473443</v>
      </c>
      <c r="I120" s="5">
        <v>66.944775824731394</v>
      </c>
      <c r="J120" s="5">
        <v>8863.8494101342512</v>
      </c>
    </row>
    <row r="121" spans="3:13" x14ac:dyDescent="0.25">
      <c r="C121" s="7" t="s">
        <v>13</v>
      </c>
      <c r="D121" s="5">
        <v>-91.825000000000756</v>
      </c>
      <c r="E121" s="5">
        <v>68.622808222144641</v>
      </c>
      <c r="F121" s="5">
        <v>-1.3381119540131083</v>
      </c>
      <c r="G121" s="5">
        <v>0.18280714049855662</v>
      </c>
      <c r="H121" s="5">
        <v>-227.37477582473267</v>
      </c>
      <c r="I121" s="5">
        <v>43.724775824731154</v>
      </c>
      <c r="J121" s="5">
        <v>2440.7396457772702</v>
      </c>
    </row>
    <row r="122" spans="3:13" x14ac:dyDescent="0.25">
      <c r="C122" s="7" t="s">
        <v>14</v>
      </c>
      <c r="D122" s="5">
        <v>50.364999999999071</v>
      </c>
      <c r="E122" s="5">
        <v>68.622808222144982</v>
      </c>
      <c r="F122" s="5">
        <v>0.73393965220656754</v>
      </c>
      <c r="G122" s="5">
        <v>0.46408716342654099</v>
      </c>
      <c r="H122" s="5">
        <v>-85.184775824733521</v>
      </c>
      <c r="I122" s="5">
        <v>185.91477582473166</v>
      </c>
      <c r="J122" s="5">
        <v>114587.24914370384</v>
      </c>
    </row>
    <row r="123" spans="3:13" x14ac:dyDescent="0.25">
      <c r="C123" s="7" t="s">
        <v>15</v>
      </c>
      <c r="D123" s="5">
        <v>-85.115000000001459</v>
      </c>
      <c r="E123" s="5">
        <v>68.622808222145096</v>
      </c>
      <c r="F123" s="5">
        <v>-1.2403310532624663</v>
      </c>
      <c r="G123" s="5">
        <v>0.21671525189766772</v>
      </c>
      <c r="H123" s="5">
        <v>-220.66477582473428</v>
      </c>
      <c r="I123" s="5">
        <v>50.434775824731361</v>
      </c>
      <c r="J123" s="5">
        <v>5275.7871994340094</v>
      </c>
    </row>
    <row r="124" spans="3:13" x14ac:dyDescent="0.25">
      <c r="C124" s="7" t="s">
        <v>16</v>
      </c>
      <c r="D124" s="5">
        <v>-48.972500000001247</v>
      </c>
      <c r="E124" s="5">
        <v>68.622808222145053</v>
      </c>
      <c r="F124" s="5">
        <v>-0.71364756512831673</v>
      </c>
      <c r="G124" s="5">
        <v>0.47651144832421866</v>
      </c>
      <c r="H124" s="5">
        <v>-184.52227582473398</v>
      </c>
      <c r="I124" s="5">
        <v>86.577275824731487</v>
      </c>
      <c r="J124" s="5">
        <v>21825.089449240942</v>
      </c>
    </row>
    <row r="125" spans="3:13" x14ac:dyDescent="0.25">
      <c r="C125" s="7" t="s">
        <v>17</v>
      </c>
      <c r="D125" s="5">
        <v>-114.89000000000104</v>
      </c>
      <c r="E125" s="5">
        <v>68.622808222144812</v>
      </c>
      <c r="F125" s="5">
        <v>-1.6742246925844351</v>
      </c>
      <c r="G125" s="5">
        <v>9.6090178144425636E-2</v>
      </c>
      <c r="H125" s="5">
        <v>-250.43977582473329</v>
      </c>
      <c r="I125" s="5">
        <v>20.659775824731213</v>
      </c>
      <c r="J125" s="5">
        <v>325.96249333012383</v>
      </c>
    </row>
    <row r="126" spans="3:13" x14ac:dyDescent="0.25">
      <c r="C126" s="7" t="s">
        <v>18</v>
      </c>
      <c r="D126" s="5">
        <v>-82.395000000001176</v>
      </c>
      <c r="E126" s="5">
        <v>68.62280822214484</v>
      </c>
      <c r="F126" s="5">
        <v>-1.2006940860431299</v>
      </c>
      <c r="G126" s="5">
        <v>0.23168988352736483</v>
      </c>
      <c r="H126" s="5">
        <v>-217.94477582473348</v>
      </c>
      <c r="I126" s="5">
        <v>53.154775824731132</v>
      </c>
      <c r="J126" s="5">
        <v>7127.7686674427241</v>
      </c>
    </row>
    <row r="127" spans="3:13" x14ac:dyDescent="0.25">
      <c r="C127" s="7" t="s">
        <v>19</v>
      </c>
      <c r="D127" s="5">
        <v>-94.897500000000932</v>
      </c>
      <c r="E127" s="5">
        <v>68.622808222144755</v>
      </c>
      <c r="F127" s="5">
        <v>-1.3828856973150987</v>
      </c>
      <c r="G127" s="5">
        <v>0.16867613972908685</v>
      </c>
      <c r="H127" s="5">
        <v>-230.44727582473308</v>
      </c>
      <c r="I127" s="5">
        <v>40.652275824731205</v>
      </c>
      <c r="J127" s="5">
        <v>3773.7602140001254</v>
      </c>
    </row>
    <row r="128" spans="3:13" x14ac:dyDescent="0.25">
      <c r="C128" s="7" t="s">
        <v>20</v>
      </c>
      <c r="D128" s="5">
        <v>-112.96250000000092</v>
      </c>
      <c r="E128" s="5">
        <v>68.622808222144741</v>
      </c>
      <c r="F128" s="5">
        <v>-1.6461363637920556</v>
      </c>
      <c r="G128" s="5">
        <v>0.10174887431148151</v>
      </c>
      <c r="H128" s="5">
        <v>-248.51227582473302</v>
      </c>
      <c r="I128" s="5">
        <v>22.587275824731194</v>
      </c>
      <c r="J128" s="5">
        <v>704.66069364920259</v>
      </c>
    </row>
    <row r="129" spans="3:10" x14ac:dyDescent="0.25">
      <c r="C129" s="7" t="s">
        <v>21</v>
      </c>
      <c r="D129" s="5">
        <v>-134.01750000000112</v>
      </c>
      <c r="E129" s="5">
        <v>68.622808222144855</v>
      </c>
      <c r="F129" s="5">
        <v>-1.9529585493814452</v>
      </c>
      <c r="G129" s="5">
        <v>5.2614070383335286E-2</v>
      </c>
      <c r="H129" s="5">
        <v>-269.56727582473343</v>
      </c>
      <c r="I129" s="5">
        <v>1.5322758247312152</v>
      </c>
      <c r="J129" s="5">
        <v>237.35699101153295</v>
      </c>
    </row>
    <row r="130" spans="3:10" x14ac:dyDescent="0.25">
      <c r="C130" s="7" t="s">
        <v>22</v>
      </c>
      <c r="D130" s="5">
        <v>-151.4400000000017</v>
      </c>
      <c r="E130" s="5">
        <v>68.622808222145082</v>
      </c>
      <c r="F130" s="5">
        <v>-2.2068464395942762</v>
      </c>
      <c r="G130" s="5">
        <v>2.8785609376359315E-2</v>
      </c>
      <c r="H130" s="5">
        <v>-286.98977582473447</v>
      </c>
      <c r="I130" s="5">
        <v>-15.890224175268912</v>
      </c>
      <c r="J130" s="5">
        <v>2627.3861724315211</v>
      </c>
    </row>
    <row r="131" spans="3:10" x14ac:dyDescent="0.25">
      <c r="C131" s="7" t="s">
        <v>23</v>
      </c>
      <c r="D131" s="5">
        <v>-138.01500000000129</v>
      </c>
      <c r="E131" s="5">
        <v>68.622808222144911</v>
      </c>
      <c r="F131" s="5">
        <v>-2.0112117760208941</v>
      </c>
      <c r="G131" s="5">
        <v>4.6025284493636583E-2</v>
      </c>
      <c r="H131" s="5">
        <v>-273.56477582473372</v>
      </c>
      <c r="I131" s="5">
        <v>-2.465224175268844</v>
      </c>
      <c r="J131" s="5">
        <v>655.18791546684224</v>
      </c>
    </row>
    <row r="132" spans="3:10" x14ac:dyDescent="0.25">
      <c r="C132" s="7" t="s">
        <v>24</v>
      </c>
      <c r="D132" s="5">
        <v>-124.91250000000096</v>
      </c>
      <c r="E132" s="5">
        <v>68.622808222144769</v>
      </c>
      <c r="F132" s="5">
        <v>-1.8202767160975986</v>
      </c>
      <c r="G132" s="5">
        <v>7.063352099877894E-2</v>
      </c>
      <c r="H132" s="5">
        <v>-260.46227582473313</v>
      </c>
      <c r="I132" s="5">
        <v>10.637275824731205</v>
      </c>
      <c r="J132" s="5">
        <v>4.216958861798048E-2</v>
      </c>
    </row>
    <row r="133" spans="3:10" x14ac:dyDescent="0.25">
      <c r="C133" s="7" t="s">
        <v>25</v>
      </c>
      <c r="D133" s="5">
        <v>-145.80750000000157</v>
      </c>
      <c r="E133" s="5">
        <v>68.622808222145039</v>
      </c>
      <c r="F133" s="5">
        <v>-2.1247673153799687</v>
      </c>
      <c r="G133" s="5">
        <v>3.5181688463591557E-2</v>
      </c>
      <c r="H133" s="5">
        <v>-281.3572758247343</v>
      </c>
      <c r="I133" s="5">
        <v>-10.257724175268862</v>
      </c>
      <c r="J133" s="5">
        <v>1788.1141401585191</v>
      </c>
    </row>
    <row r="134" spans="3:10" x14ac:dyDescent="0.25">
      <c r="C134" s="7" t="s">
        <v>26</v>
      </c>
      <c r="D134" s="5">
        <v>-166.677500000001</v>
      </c>
      <c r="E134" s="5">
        <v>68.622808222144812</v>
      </c>
      <c r="F134" s="5">
        <v>-2.4288936043018654</v>
      </c>
      <c r="G134" s="5">
        <v>1.6281325321399344E-2</v>
      </c>
      <c r="H134" s="5">
        <v>-302.22727582473328</v>
      </c>
      <c r="I134" s="5">
        <v>-31.127724175268753</v>
      </c>
      <c r="J134" s="5">
        <v>7435.5600527356146</v>
      </c>
    </row>
    <row r="135" spans="3:10" x14ac:dyDescent="0.25">
      <c r="C135" s="7" t="s">
        <v>27</v>
      </c>
      <c r="D135" s="5">
        <v>-171.92000000000129</v>
      </c>
      <c r="E135" s="5">
        <v>68.622808222144911</v>
      </c>
      <c r="F135" s="5">
        <v>-2.5052894868928126</v>
      </c>
      <c r="G135" s="5">
        <v>1.3261600493798339E-2</v>
      </c>
      <c r="H135" s="5">
        <v>-307.46977582473374</v>
      </c>
      <c r="I135" s="5">
        <v>-36.370224175268845</v>
      </c>
      <c r="J135" s="5">
        <v>10002.742882065475</v>
      </c>
    </row>
    <row r="136" spans="3:10" x14ac:dyDescent="0.25">
      <c r="C136" s="7" t="s">
        <v>28</v>
      </c>
      <c r="D136" s="5">
        <v>-171.06250000000099</v>
      </c>
      <c r="E136" s="5">
        <v>68.622808222144783</v>
      </c>
      <c r="F136" s="5">
        <v>-2.4927936415286283</v>
      </c>
      <c r="G136" s="5">
        <v>1.3718490936497815E-2</v>
      </c>
      <c r="H136" s="5">
        <v>-306.61227582473316</v>
      </c>
      <c r="I136" s="5">
        <v>-35.512724175268801</v>
      </c>
      <c r="J136" s="5">
        <v>10405.31904379453</v>
      </c>
    </row>
    <row r="137" spans="3:10" x14ac:dyDescent="0.25">
      <c r="C137" s="7" t="s">
        <v>29</v>
      </c>
      <c r="D137" s="5">
        <v>-142.99500000000171</v>
      </c>
      <c r="E137" s="5">
        <v>68.622808222145082</v>
      </c>
      <c r="F137" s="5">
        <v>-2.083782399826887</v>
      </c>
      <c r="G137" s="5">
        <v>3.8810483137342922E-2</v>
      </c>
      <c r="H137" s="5">
        <v>-278.54477582473453</v>
      </c>
      <c r="I137" s="5">
        <v>-7.445224175268919</v>
      </c>
      <c r="J137" s="5">
        <v>2374.9595786986174</v>
      </c>
    </row>
    <row r="138" spans="3:10" x14ac:dyDescent="0.25">
      <c r="C138" s="7" t="s">
        <v>30</v>
      </c>
      <c r="D138" s="5">
        <v>-184.372500000001</v>
      </c>
      <c r="E138" s="5">
        <v>68.622808222144812</v>
      </c>
      <c r="F138" s="5">
        <v>-2.6867524774438385</v>
      </c>
      <c r="G138" s="5">
        <v>7.9971706601926242E-3</v>
      </c>
      <c r="H138" s="5">
        <v>-319.92227582473322</v>
      </c>
      <c r="I138" s="5">
        <v>-48.822724175268746</v>
      </c>
      <c r="J138" s="5">
        <v>18264.827725653537</v>
      </c>
    </row>
    <row r="139" spans="3:10" x14ac:dyDescent="0.25">
      <c r="C139" s="7" t="s">
        <v>31</v>
      </c>
      <c r="D139" s="5">
        <v>-174.20750000000129</v>
      </c>
      <c r="E139" s="5">
        <v>68.622808222144883</v>
      </c>
      <c r="F139" s="5">
        <v>-2.5386238848759874</v>
      </c>
      <c r="G139" s="5">
        <v>1.2108522405037448E-2</v>
      </c>
      <c r="H139" s="5">
        <v>-309.75727582473371</v>
      </c>
      <c r="I139" s="5">
        <v>-38.657724175268896</v>
      </c>
      <c r="J139" s="5">
        <v>14418.65841603186</v>
      </c>
    </row>
    <row r="140" spans="3:10" x14ac:dyDescent="0.25">
      <c r="C140" s="7" t="s">
        <v>32</v>
      </c>
      <c r="D140" s="5">
        <v>-175.4800000000015</v>
      </c>
      <c r="E140" s="5">
        <v>68.622808222144982</v>
      </c>
      <c r="F140" s="5">
        <v>-2.5571672822240035</v>
      </c>
      <c r="G140" s="5">
        <v>1.1506678820867009E-2</v>
      </c>
      <c r="H140" s="5">
        <v>-311.02977582473409</v>
      </c>
      <c r="I140" s="5">
        <v>-39.930224175268904</v>
      </c>
      <c r="J140" s="5">
        <v>16373.740917191724</v>
      </c>
    </row>
    <row r="141" spans="3:10" x14ac:dyDescent="0.25">
      <c r="C141" s="7" t="s">
        <v>33</v>
      </c>
      <c r="D141" s="5">
        <v>-156.26750000000109</v>
      </c>
      <c r="E141" s="5">
        <v>68.622808222144855</v>
      </c>
      <c r="F141" s="5">
        <v>-2.2771947702013882</v>
      </c>
      <c r="G141" s="5">
        <v>2.4133505458734408E-2</v>
      </c>
      <c r="H141" s="5">
        <v>-291.81727582473343</v>
      </c>
      <c r="I141" s="5">
        <v>-20.717724175268756</v>
      </c>
      <c r="J141" s="5">
        <v>8935.4391991050215</v>
      </c>
    </row>
    <row r="142" spans="3:10" x14ac:dyDescent="0.25">
      <c r="C142" s="7" t="s">
        <v>34</v>
      </c>
      <c r="D142" s="5">
        <v>-169.49500000000111</v>
      </c>
      <c r="E142" s="5">
        <v>68.622808222144855</v>
      </c>
      <c r="F142" s="5">
        <v>-2.4699513819270429</v>
      </c>
      <c r="G142" s="5">
        <v>1.4590083616693745E-2</v>
      </c>
      <c r="H142" s="5">
        <v>-305.04477582473345</v>
      </c>
      <c r="I142" s="5">
        <v>-33.945224175268777</v>
      </c>
      <c r="J142" s="5">
        <v>15922.885512287845</v>
      </c>
    </row>
    <row r="143" spans="3:10" x14ac:dyDescent="0.25">
      <c r="C143" s="7" t="s">
        <v>35</v>
      </c>
      <c r="D143" s="5">
        <v>-158.23250000000129</v>
      </c>
      <c r="E143" s="5">
        <v>68.622808222144897</v>
      </c>
      <c r="F143" s="5">
        <v>-2.3058295645344771</v>
      </c>
      <c r="G143" s="5">
        <v>2.2437083663420971E-2</v>
      </c>
      <c r="H143" s="5">
        <v>-293.78227582473369</v>
      </c>
      <c r="I143" s="5">
        <v>-22.682724175268874</v>
      </c>
      <c r="J143" s="5">
        <v>11985.086034667445</v>
      </c>
    </row>
    <row r="144" spans="3:10" x14ac:dyDescent="0.25">
      <c r="C144" s="7" t="s">
        <v>36</v>
      </c>
      <c r="D144" s="5">
        <v>-177.69000000000094</v>
      </c>
      <c r="E144" s="5">
        <v>68.622808222144798</v>
      </c>
      <c r="F144" s="5">
        <v>-2.5893723180897137</v>
      </c>
      <c r="G144" s="5">
        <v>1.0524857714383712E-2</v>
      </c>
      <c r="H144" s="5">
        <v>-313.23977582473316</v>
      </c>
      <c r="I144" s="5">
        <v>-42.140224175268713</v>
      </c>
      <c r="J144" s="5">
        <v>24113.79024771438</v>
      </c>
    </row>
    <row r="145" spans="3:10" x14ac:dyDescent="0.25">
      <c r="C145" s="7" t="s">
        <v>37</v>
      </c>
      <c r="D145" s="5">
        <v>-153.89250000000104</v>
      </c>
      <c r="E145" s="5">
        <v>68.622808222144812</v>
      </c>
      <c r="F145" s="5">
        <v>-2.2425852859565634</v>
      </c>
      <c r="G145" s="5">
        <v>2.6332896710550013E-2</v>
      </c>
      <c r="H145" s="5">
        <v>-289.44227582473331</v>
      </c>
      <c r="I145" s="5">
        <v>-18.342724175268785</v>
      </c>
      <c r="J145" s="5">
        <v>13244.857131869416</v>
      </c>
    </row>
    <row r="146" spans="3:10" x14ac:dyDescent="0.25">
      <c r="C146" s="7" t="s">
        <v>38</v>
      </c>
      <c r="D146" s="5">
        <v>-174.34750000000093</v>
      </c>
      <c r="E146" s="5">
        <v>68.622808222144798</v>
      </c>
      <c r="F146" s="5">
        <v>-2.5406640228946276</v>
      </c>
      <c r="G146" s="5">
        <v>1.2040955958058293E-2</v>
      </c>
      <c r="H146" s="5">
        <v>-309.89727582473313</v>
      </c>
      <c r="I146" s="5">
        <v>-38.797724175268712</v>
      </c>
      <c r="J146" s="5">
        <v>26933.096311176196</v>
      </c>
    </row>
    <row r="147" spans="3:10" x14ac:dyDescent="0.25">
      <c r="C147" s="7" t="s">
        <v>39</v>
      </c>
      <c r="D147" s="5">
        <v>-164.0700000000009</v>
      </c>
      <c r="E147" s="5">
        <v>68.622808222144741</v>
      </c>
      <c r="F147" s="5">
        <v>-2.390896033704653</v>
      </c>
      <c r="G147" s="5">
        <v>1.7999181199927015E-2</v>
      </c>
      <c r="H147" s="5">
        <v>-299.61977582473298</v>
      </c>
      <c r="I147" s="5">
        <v>-28.520224175268794</v>
      </c>
      <c r="J147" s="5">
        <v>23508.524882723577</v>
      </c>
    </row>
    <row r="148" spans="3:10" x14ac:dyDescent="0.25">
      <c r="C148" s="7" t="s">
        <v>40</v>
      </c>
      <c r="D148" s="5">
        <v>-144.49500000000123</v>
      </c>
      <c r="E148" s="5">
        <v>68.622808222144926</v>
      </c>
      <c r="F148" s="5">
        <v>-2.1056410214551953</v>
      </c>
      <c r="G148" s="5">
        <v>3.6837046896714506E-2</v>
      </c>
      <c r="H148" s="5">
        <v>-280.04477582473373</v>
      </c>
      <c r="I148" s="5">
        <v>-8.9452241752687485</v>
      </c>
      <c r="J148" s="5">
        <v>15185.877366264351</v>
      </c>
    </row>
    <row r="149" spans="3:10" x14ac:dyDescent="0.25">
      <c r="C149" s="7" t="s">
        <v>41</v>
      </c>
      <c r="D149" s="5">
        <v>-134.05750000000123</v>
      </c>
      <c r="E149" s="5">
        <v>68.622808222144897</v>
      </c>
      <c r="F149" s="5">
        <v>-1.9535414459582003</v>
      </c>
      <c r="G149" s="5">
        <v>5.2544391662443388E-2</v>
      </c>
      <c r="H149" s="5">
        <v>-269.60727582473362</v>
      </c>
      <c r="I149" s="5">
        <v>1.4922758247311947</v>
      </c>
      <c r="J149" s="5">
        <v>12222.695706926286</v>
      </c>
    </row>
    <row r="150" spans="3:10" x14ac:dyDescent="0.25">
      <c r="C150" s="7" t="s">
        <v>42</v>
      </c>
      <c r="D150" s="5">
        <v>-117.51500000000107</v>
      </c>
      <c r="E150" s="5">
        <v>68.622808222144826</v>
      </c>
      <c r="F150" s="5">
        <v>-1.712477280433979</v>
      </c>
      <c r="G150" s="5">
        <v>8.8795672288026622E-2</v>
      </c>
      <c r="H150" s="5">
        <v>-253.06477582473335</v>
      </c>
      <c r="I150" s="5">
        <v>18.034775824731213</v>
      </c>
      <c r="J150" s="5">
        <v>7196.3551116287708</v>
      </c>
    </row>
    <row r="151" spans="3:10" x14ac:dyDescent="0.25">
      <c r="C151" s="7" t="s">
        <v>43</v>
      </c>
      <c r="D151" s="5">
        <v>-117.75750000000114</v>
      </c>
      <c r="E151" s="5">
        <v>68.622808222144869</v>
      </c>
      <c r="F151" s="5">
        <v>-1.7160110909305559</v>
      </c>
      <c r="G151" s="5">
        <v>8.8145160679368811E-2</v>
      </c>
      <c r="H151" s="5">
        <v>-253.30727582473349</v>
      </c>
      <c r="I151" s="5">
        <v>17.79227582473122</v>
      </c>
      <c r="J151" s="5">
        <v>8569.1494409181178</v>
      </c>
    </row>
    <row r="152" spans="3:10" x14ac:dyDescent="0.25">
      <c r="C152" s="7" t="s">
        <v>44</v>
      </c>
      <c r="D152" s="5">
        <v>-111.88750000000122</v>
      </c>
      <c r="E152" s="5">
        <v>68.622808222144911</v>
      </c>
      <c r="F152" s="5">
        <v>-1.6304710182917665</v>
      </c>
      <c r="G152" s="5">
        <v>0.10501936290187272</v>
      </c>
      <c r="H152" s="5">
        <v>-247.43727582473366</v>
      </c>
      <c r="I152" s="5">
        <v>23.662275824731225</v>
      </c>
      <c r="J152" s="5">
        <v>7903.0946049996419</v>
      </c>
    </row>
    <row r="153" spans="3:10" x14ac:dyDescent="0.25">
      <c r="C153" s="7" t="s">
        <v>45</v>
      </c>
      <c r="D153" s="5">
        <v>-87.38750000000104</v>
      </c>
      <c r="E153" s="5">
        <v>68.622808222144783</v>
      </c>
      <c r="F153" s="5">
        <v>-1.2734468650293567</v>
      </c>
      <c r="G153" s="5">
        <v>0.20475374362384743</v>
      </c>
      <c r="H153" s="5">
        <v>-222.93727582473323</v>
      </c>
      <c r="I153" s="5">
        <v>48.162275824731154</v>
      </c>
      <c r="J153" s="5">
        <v>2158.4818168916972</v>
      </c>
    </row>
    <row r="154" spans="3:10" x14ac:dyDescent="0.25">
      <c r="C154" s="7" t="s">
        <v>46</v>
      </c>
      <c r="D154" s="5">
        <v>-97.282500000001079</v>
      </c>
      <c r="E154" s="5">
        <v>68.622808222144812</v>
      </c>
      <c r="F154" s="5">
        <v>-1.4176409057041137</v>
      </c>
      <c r="G154" s="5">
        <v>0.15828991656816591</v>
      </c>
      <c r="H154" s="5">
        <v>-232.83227582473333</v>
      </c>
      <c r="I154" s="5">
        <v>38.267275824731172</v>
      </c>
      <c r="J154" s="5">
        <v>5291.2115603807615</v>
      </c>
    </row>
    <row r="155" spans="3:10" x14ac:dyDescent="0.25">
      <c r="C155" s="7" t="s">
        <v>47</v>
      </c>
      <c r="D155" s="5">
        <v>-68.415000000001129</v>
      </c>
      <c r="E155" s="5">
        <v>68.622808222144855</v>
      </c>
      <c r="F155" s="5">
        <v>-0.99697173246727222</v>
      </c>
      <c r="G155" s="5">
        <v>0.32032214534330938</v>
      </c>
      <c r="H155" s="5">
        <v>-203.96477582473347</v>
      </c>
      <c r="I155" s="5">
        <v>67.134775824731207</v>
      </c>
      <c r="J155" s="5">
        <v>423.34898652019911</v>
      </c>
    </row>
    <row r="156" spans="3:10" x14ac:dyDescent="0.25">
      <c r="C156" s="7" t="s">
        <v>48</v>
      </c>
      <c r="D156" s="5">
        <v>-42.35500000000112</v>
      </c>
      <c r="E156" s="5">
        <v>68.622808222144855</v>
      </c>
      <c r="F156" s="5">
        <v>-0.61721461271141909</v>
      </c>
      <c r="G156" s="5">
        <v>0.5379930119807681</v>
      </c>
      <c r="H156" s="5">
        <v>-177.90477582473346</v>
      </c>
      <c r="I156" s="5">
        <v>93.194775824731209</v>
      </c>
      <c r="J156" s="5">
        <v>1055.9620702073444</v>
      </c>
    </row>
    <row r="157" spans="3:10" x14ac:dyDescent="0.25">
      <c r="C157" s="7" t="s">
        <v>49</v>
      </c>
      <c r="D157" s="5">
        <v>-58.37750000000122</v>
      </c>
      <c r="E157" s="5">
        <v>68.622808222144911</v>
      </c>
      <c r="F157" s="5">
        <v>-0.85070112273782639</v>
      </c>
      <c r="G157" s="5">
        <v>0.39623924795999321</v>
      </c>
      <c r="H157" s="5">
        <v>-193.92727582473367</v>
      </c>
      <c r="I157" s="5">
        <v>77.17227582473123</v>
      </c>
      <c r="J157" s="5">
        <v>10.386826714500785</v>
      </c>
    </row>
    <row r="158" spans="3:10" x14ac:dyDescent="0.25">
      <c r="C158" s="7" t="s">
        <v>50</v>
      </c>
      <c r="D158" s="5">
        <v>-67.387500000001168</v>
      </c>
      <c r="E158" s="5">
        <v>68.622808222144855</v>
      </c>
      <c r="F158" s="5">
        <v>-0.98199857665187995</v>
      </c>
      <c r="G158" s="5">
        <v>0.3276210633040445</v>
      </c>
      <c r="H158" s="5">
        <v>-202.93727582473349</v>
      </c>
      <c r="I158" s="5">
        <v>68.162275824731168</v>
      </c>
      <c r="J158" s="5">
        <v>259.84854516841006</v>
      </c>
    </row>
    <row r="159" spans="3:10" x14ac:dyDescent="0.25">
      <c r="C159" s="7" t="s">
        <v>51</v>
      </c>
      <c r="D159" s="5">
        <v>-59.962500000001164</v>
      </c>
      <c r="E159" s="5">
        <v>68.62280822214484</v>
      </c>
      <c r="F159" s="5">
        <v>-0.87379839959174155</v>
      </c>
      <c r="G159" s="5">
        <v>0.38357118916382837</v>
      </c>
      <c r="H159" s="5">
        <v>-195.51227582473348</v>
      </c>
      <c r="I159" s="5">
        <v>75.587275824731137</v>
      </c>
      <c r="J159" s="5">
        <v>12.294188348576427</v>
      </c>
    </row>
    <row r="160" spans="3:10" x14ac:dyDescent="0.25">
      <c r="C160" s="7" t="s">
        <v>52</v>
      </c>
      <c r="D160" s="5">
        <v>-78.185000000001111</v>
      </c>
      <c r="E160" s="5">
        <v>68.622808222144812</v>
      </c>
      <c r="F160" s="5">
        <v>-1.1393442213396703</v>
      </c>
      <c r="G160" s="5">
        <v>0.25630606054768706</v>
      </c>
      <c r="H160" s="5">
        <v>-213.73477582473336</v>
      </c>
      <c r="I160" s="5">
        <v>57.36477582473114</v>
      </c>
      <c r="J160" s="5">
        <v>2363.9429752137512</v>
      </c>
    </row>
    <row r="161" spans="2:10" x14ac:dyDescent="0.25">
      <c r="C161" s="7" t="s">
        <v>53</v>
      </c>
      <c r="D161" s="5">
        <v>-48.87500000000118</v>
      </c>
      <c r="E161" s="5">
        <v>68.622808222144869</v>
      </c>
      <c r="F161" s="5">
        <v>-0.71222675472247743</v>
      </c>
      <c r="G161" s="5">
        <v>0.47738821045252589</v>
      </c>
      <c r="H161" s="5">
        <v>-184.42477582473356</v>
      </c>
      <c r="I161" s="5">
        <v>86.674775824731185</v>
      </c>
      <c r="J161" s="5">
        <v>6.1975555494427681E-2</v>
      </c>
    </row>
    <row r="162" spans="2:10" x14ac:dyDescent="0.25">
      <c r="C162" s="7" t="s">
        <v>54</v>
      </c>
      <c r="D162" s="5">
        <v>-61.302500000001082</v>
      </c>
      <c r="E162" s="5">
        <v>68.622808222144812</v>
      </c>
      <c r="F162" s="5">
        <v>-0.89332543491303174</v>
      </c>
      <c r="G162" s="5">
        <v>0.37305895859088412</v>
      </c>
      <c r="H162" s="5">
        <v>-196.85227582473334</v>
      </c>
      <c r="I162" s="5">
        <v>74.247275824731162</v>
      </c>
      <c r="J162" s="5">
        <v>3006.3972049998119</v>
      </c>
    </row>
    <row r="165" spans="2:10" ht="18.75" x14ac:dyDescent="0.3">
      <c r="B165" s="12" t="s">
        <v>149</v>
      </c>
    </row>
    <row r="167" spans="2:10" ht="51.75" x14ac:dyDescent="0.25">
      <c r="C167" s="14" t="s">
        <v>150</v>
      </c>
      <c r="D167" s="8" t="s">
        <v>151</v>
      </c>
      <c r="E167" s="14" t="s">
        <v>152</v>
      </c>
    </row>
    <row r="168" spans="2:10" x14ac:dyDescent="0.25">
      <c r="C168" s="5">
        <v>587694.40807500016</v>
      </c>
      <c r="D168" s="5">
        <v>53.027681137930493</v>
      </c>
      <c r="E168" s="5">
        <v>-3.4337232685057471E-14</v>
      </c>
    </row>
    <row r="171" spans="2:10" ht="18.75" x14ac:dyDescent="0.3">
      <c r="B171" s="12" t="s">
        <v>153</v>
      </c>
    </row>
    <row r="173" spans="2:10" ht="51.75" x14ac:dyDescent="0.25">
      <c r="C173" s="14" t="s">
        <v>150</v>
      </c>
      <c r="D173" s="8" t="s">
        <v>151</v>
      </c>
      <c r="E173" s="14" t="s">
        <v>152</v>
      </c>
    </row>
    <row r="174" spans="2:10" x14ac:dyDescent="0.25">
      <c r="C174" s="5">
        <v>312829.17580625025</v>
      </c>
      <c r="D174" s="5">
        <v>77.562527605679122</v>
      </c>
      <c r="E174" s="5">
        <v>5.3030288461538113</v>
      </c>
    </row>
  </sheetData>
  <mergeCells count="61">
    <mergeCell ref="C48:E48"/>
    <mergeCell ref="C50:D50"/>
    <mergeCell ref="E50:F50"/>
    <mergeCell ref="B3:M3"/>
    <mergeCell ref="P3:S3"/>
    <mergeCell ref="B4:C4"/>
    <mergeCell ref="D4:E4"/>
    <mergeCell ref="F4:G4"/>
    <mergeCell ref="H4:I4"/>
    <mergeCell ref="J4:K4"/>
    <mergeCell ref="L4:M4"/>
    <mergeCell ref="G37:J37"/>
    <mergeCell ref="G38:J38"/>
    <mergeCell ref="C41:G41"/>
    <mergeCell ref="C42:G42"/>
    <mergeCell ref="C43:G43"/>
    <mergeCell ref="C40:G40"/>
    <mergeCell ref="C37:F37"/>
    <mergeCell ref="C38:F38"/>
    <mergeCell ref="G26:J26"/>
    <mergeCell ref="G27:J27"/>
    <mergeCell ref="G28:J28"/>
    <mergeCell ref="G29:J29"/>
    <mergeCell ref="G30:J30"/>
    <mergeCell ref="G31:J31"/>
    <mergeCell ref="G32:J32"/>
    <mergeCell ref="G33:J33"/>
    <mergeCell ref="C31:F31"/>
    <mergeCell ref="C32:F32"/>
    <mergeCell ref="C33:F33"/>
    <mergeCell ref="C34:F34"/>
    <mergeCell ref="C35:F35"/>
    <mergeCell ref="C36:F36"/>
    <mergeCell ref="C25:J25"/>
    <mergeCell ref="C26:F26"/>
    <mergeCell ref="C27:F27"/>
    <mergeCell ref="C28:F28"/>
    <mergeCell ref="C29:F29"/>
    <mergeCell ref="C30:F30"/>
    <mergeCell ref="G34:J34"/>
    <mergeCell ref="G35:J35"/>
    <mergeCell ref="G36:J36"/>
    <mergeCell ref="C20:BD20"/>
    <mergeCell ref="C21:D21"/>
    <mergeCell ref="C22:D22"/>
    <mergeCell ref="C23:D23"/>
    <mergeCell ref="E21:BD21"/>
    <mergeCell ref="E23:BD23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MLR_Output'!$B$10:$B$10" display="Inputs"/>
    <hyperlink ref="D4" location="'MLR_Output'!$B$46:$B$46" display="Predictors"/>
    <hyperlink ref="F4" location="'MLR_Output'!$B$107:$B$107" display="Regress. Model"/>
    <hyperlink ref="H4" location="'MLR_Output'!$B$165:$B$165" display="Train. Score - Summary"/>
    <hyperlink ref="J4" location="'MLR_Output'!$B$171:$B$171" display="Valid. Score - Summary"/>
    <hyperlink ref="L4" location="'MLR_ValidationScore'!$B$10:$B$10" display="Valid. Score - Detailed Rep.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439"/>
  <sheetViews>
    <sheetView showGridLines="0" topLeftCell="A430" workbookViewId="0">
      <selection activeCell="E439" sqref="E439"/>
    </sheetView>
  </sheetViews>
  <sheetFormatPr defaultRowHeight="15" x14ac:dyDescent="0.25"/>
  <cols>
    <col min="12" max="12" width="12.7109375" bestFit="1" customWidth="1"/>
  </cols>
  <sheetData>
    <row r="1" spans="2:61" ht="18.75" x14ac:dyDescent="0.3">
      <c r="B1" s="4" t="s">
        <v>193</v>
      </c>
      <c r="N1" t="s">
        <v>191</v>
      </c>
    </row>
    <row r="3" spans="2:61" ht="15.75" x14ac:dyDescent="0.25">
      <c r="B3" s="32" t="s">
        <v>58</v>
      </c>
      <c r="C3" s="33"/>
      <c r="D3" s="33"/>
      <c r="E3" s="33"/>
      <c r="F3" s="33"/>
      <c r="G3" s="33"/>
      <c r="H3" s="33"/>
      <c r="I3" s="34"/>
      <c r="L3" s="32" t="s">
        <v>59</v>
      </c>
      <c r="M3" s="33"/>
      <c r="N3" s="33"/>
      <c r="O3" s="34"/>
    </row>
    <row r="4" spans="2:61" x14ac:dyDescent="0.25">
      <c r="B4" s="38" t="s">
        <v>93</v>
      </c>
      <c r="C4" s="31"/>
      <c r="D4" s="38" t="s">
        <v>94</v>
      </c>
      <c r="E4" s="31"/>
      <c r="F4" s="38" t="s">
        <v>95</v>
      </c>
      <c r="G4" s="31"/>
      <c r="H4" s="38" t="s">
        <v>96</v>
      </c>
      <c r="I4" s="31"/>
      <c r="L4" s="8" t="s">
        <v>82</v>
      </c>
      <c r="M4" s="8" t="s">
        <v>83</v>
      </c>
      <c r="N4" s="8" t="s">
        <v>61</v>
      </c>
      <c r="O4" s="8" t="s">
        <v>62</v>
      </c>
    </row>
    <row r="5" spans="2:61" x14ac:dyDescent="0.25">
      <c r="B5" s="38" t="s">
        <v>97</v>
      </c>
      <c r="C5" s="31"/>
      <c r="D5" s="38" t="s">
        <v>192</v>
      </c>
      <c r="E5" s="31"/>
      <c r="F5" s="38" t="s">
        <v>98</v>
      </c>
      <c r="G5" s="31"/>
      <c r="H5" s="29"/>
      <c r="I5" s="31"/>
      <c r="L5" s="5">
        <v>11</v>
      </c>
      <c r="M5" s="5">
        <v>7</v>
      </c>
      <c r="N5" s="5">
        <v>12</v>
      </c>
      <c r="O5" s="5">
        <v>30</v>
      </c>
    </row>
    <row r="10" spans="2:61" x14ac:dyDescent="0.25">
      <c r="B10" s="7" t="s">
        <v>64</v>
      </c>
      <c r="C10" s="29" t="s">
        <v>65</v>
      </c>
      <c r="D10" s="30"/>
      <c r="E10" s="30"/>
      <c r="F10" s="31"/>
    </row>
    <row r="11" spans="2:61" x14ac:dyDescent="0.25">
      <c r="B11" s="7" t="s">
        <v>66</v>
      </c>
      <c r="C11" s="29" t="s">
        <v>84</v>
      </c>
      <c r="D11" s="30"/>
      <c r="E11" s="30"/>
      <c r="F11" s="31"/>
    </row>
    <row r="12" spans="2:61" x14ac:dyDescent="0.25">
      <c r="B12" s="7" t="s">
        <v>67</v>
      </c>
      <c r="C12" s="29" t="s">
        <v>101</v>
      </c>
      <c r="D12" s="30"/>
      <c r="E12" s="30"/>
      <c r="F12" s="31"/>
    </row>
    <row r="14" spans="2:61" ht="25.5" customHeight="1" x14ac:dyDescent="0.25">
      <c r="B14" s="46" t="s">
        <v>86</v>
      </c>
      <c r="C14" s="46" t="s">
        <v>87</v>
      </c>
      <c r="D14" s="44" t="s">
        <v>88</v>
      </c>
      <c r="E14" s="39" t="s">
        <v>89</v>
      </c>
      <c r="F14" s="41"/>
      <c r="G14" s="39" t="s">
        <v>90</v>
      </c>
      <c r="H14" s="41"/>
      <c r="J14" s="44" t="s">
        <v>3</v>
      </c>
      <c r="K14" s="44" t="s">
        <v>4</v>
      </c>
      <c r="L14" s="44" t="s">
        <v>5</v>
      </c>
      <c r="M14" s="44" t="s">
        <v>6</v>
      </c>
      <c r="N14" s="44" t="s">
        <v>7</v>
      </c>
      <c r="O14" s="44" t="s">
        <v>8</v>
      </c>
      <c r="P14" s="44" t="s">
        <v>9</v>
      </c>
      <c r="Q14" s="44" t="s">
        <v>10</v>
      </c>
      <c r="R14" s="44" t="s">
        <v>11</v>
      </c>
      <c r="S14" s="44" t="s">
        <v>12</v>
      </c>
      <c r="T14" s="44" t="s">
        <v>13</v>
      </c>
      <c r="U14" s="44" t="s">
        <v>14</v>
      </c>
      <c r="V14" s="44" t="s">
        <v>15</v>
      </c>
      <c r="W14" s="44" t="s">
        <v>16</v>
      </c>
      <c r="X14" s="44" t="s">
        <v>17</v>
      </c>
      <c r="Y14" s="44" t="s">
        <v>18</v>
      </c>
      <c r="Z14" s="44" t="s">
        <v>19</v>
      </c>
      <c r="AA14" s="44" t="s">
        <v>20</v>
      </c>
      <c r="AB14" s="44" t="s">
        <v>21</v>
      </c>
      <c r="AC14" s="44" t="s">
        <v>22</v>
      </c>
      <c r="AD14" s="44" t="s">
        <v>23</v>
      </c>
      <c r="AE14" s="44" t="s">
        <v>24</v>
      </c>
      <c r="AF14" s="44" t="s">
        <v>25</v>
      </c>
      <c r="AG14" s="44" t="s">
        <v>26</v>
      </c>
      <c r="AH14" s="44" t="s">
        <v>27</v>
      </c>
      <c r="AI14" s="44" t="s">
        <v>28</v>
      </c>
      <c r="AJ14" s="44" t="s">
        <v>29</v>
      </c>
      <c r="AK14" s="44" t="s">
        <v>30</v>
      </c>
      <c r="AL14" s="44" t="s">
        <v>31</v>
      </c>
      <c r="AM14" s="44" t="s">
        <v>32</v>
      </c>
      <c r="AN14" s="44" t="s">
        <v>33</v>
      </c>
      <c r="AO14" s="44" t="s">
        <v>34</v>
      </c>
      <c r="AP14" s="44" t="s">
        <v>35</v>
      </c>
      <c r="AQ14" s="44" t="s">
        <v>36</v>
      </c>
      <c r="AR14" s="44" t="s">
        <v>37</v>
      </c>
      <c r="AS14" s="44" t="s">
        <v>38</v>
      </c>
      <c r="AT14" s="44" t="s">
        <v>39</v>
      </c>
      <c r="AU14" s="44" t="s">
        <v>40</v>
      </c>
      <c r="AV14" s="44" t="s">
        <v>41</v>
      </c>
      <c r="AW14" s="44" t="s">
        <v>42</v>
      </c>
      <c r="AX14" s="44" t="s">
        <v>43</v>
      </c>
      <c r="AY14" s="44" t="s">
        <v>44</v>
      </c>
      <c r="AZ14" s="44" t="s">
        <v>45</v>
      </c>
      <c r="BA14" s="44" t="s">
        <v>46</v>
      </c>
      <c r="BB14" s="44" t="s">
        <v>47</v>
      </c>
      <c r="BC14" s="44" t="s">
        <v>48</v>
      </c>
      <c r="BD14" s="44" t="s">
        <v>49</v>
      </c>
      <c r="BE14" s="44" t="s">
        <v>50</v>
      </c>
      <c r="BF14" s="44" t="s">
        <v>51</v>
      </c>
      <c r="BG14" s="44" t="s">
        <v>52</v>
      </c>
      <c r="BH14" s="44" t="s">
        <v>53</v>
      </c>
      <c r="BI14" s="44" t="s">
        <v>54</v>
      </c>
    </row>
    <row r="15" spans="2:61" x14ac:dyDescent="0.25">
      <c r="B15" s="47"/>
      <c r="C15" s="47"/>
      <c r="D15" s="45"/>
      <c r="E15" s="11" t="s">
        <v>91</v>
      </c>
      <c r="F15" s="11" t="s">
        <v>92</v>
      </c>
      <c r="G15" s="11" t="s">
        <v>91</v>
      </c>
      <c r="H15" s="11" t="s">
        <v>92</v>
      </c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</row>
    <row r="16" spans="2:61" x14ac:dyDescent="0.25">
      <c r="B16" s="5">
        <v>207.18499999999977</v>
      </c>
      <c r="C16" s="5">
        <v>234.23</v>
      </c>
      <c r="D16" s="5">
        <v>27.045000000000215</v>
      </c>
      <c r="E16" s="5">
        <v>146.56529738420795</v>
      </c>
      <c r="F16" s="5">
        <v>267.8047026157916</v>
      </c>
      <c r="G16" s="5">
        <v>71.635224175267496</v>
      </c>
      <c r="H16" s="5">
        <v>342.73477582473208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</row>
    <row r="17" spans="2:61" x14ac:dyDescent="0.25">
      <c r="B17" s="5">
        <v>196.52000000000024</v>
      </c>
      <c r="C17" s="5">
        <v>190.54</v>
      </c>
      <c r="D17" s="5">
        <v>-5.9800000000002456</v>
      </c>
      <c r="E17" s="5">
        <v>135.90029738420853</v>
      </c>
      <c r="F17" s="5">
        <v>257.13970261579198</v>
      </c>
      <c r="G17" s="5">
        <v>60.970224175267987</v>
      </c>
      <c r="H17" s="5">
        <v>332.06977582473246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</row>
    <row r="18" spans="2:61" x14ac:dyDescent="0.25">
      <c r="B18" s="5">
        <v>193.3425000000004</v>
      </c>
      <c r="C18" s="5">
        <v>235.91</v>
      </c>
      <c r="D18" s="5">
        <v>42.567499999999598</v>
      </c>
      <c r="E18" s="5">
        <v>132.72279738420849</v>
      </c>
      <c r="F18" s="5">
        <v>253.96220261579231</v>
      </c>
      <c r="G18" s="5">
        <v>57.792724175268063</v>
      </c>
      <c r="H18" s="5">
        <v>328.89227582473274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</row>
    <row r="19" spans="2:61" x14ac:dyDescent="0.25">
      <c r="B19" s="5">
        <v>192.39249999999996</v>
      </c>
      <c r="C19" s="5">
        <v>245.49</v>
      </c>
      <c r="D19" s="5">
        <v>53.097500000000053</v>
      </c>
      <c r="E19" s="5">
        <v>131.7727973842081</v>
      </c>
      <c r="F19" s="5">
        <v>253.01220261579181</v>
      </c>
      <c r="G19" s="5">
        <v>56.842724175267648</v>
      </c>
      <c r="H19" s="5">
        <v>327.94227582473229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</row>
    <row r="20" spans="2:61" x14ac:dyDescent="0.25">
      <c r="B20" s="5">
        <v>193.83999999999997</v>
      </c>
      <c r="C20" s="5">
        <v>262.64</v>
      </c>
      <c r="D20" s="5">
        <v>68.800000000000011</v>
      </c>
      <c r="E20" s="5">
        <v>133.22029738420798</v>
      </c>
      <c r="F20" s="5">
        <v>254.45970261579197</v>
      </c>
      <c r="G20" s="5">
        <v>58.29022417526761</v>
      </c>
      <c r="H20" s="5">
        <v>329.38977582473234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</row>
    <row r="21" spans="2:61" x14ac:dyDescent="0.25">
      <c r="B21" s="5">
        <v>203.72250000000025</v>
      </c>
      <c r="C21" s="5">
        <v>265.57</v>
      </c>
      <c r="D21" s="5">
        <v>61.847499999999741</v>
      </c>
      <c r="E21" s="5">
        <v>143.1027973842082</v>
      </c>
      <c r="F21" s="5">
        <v>264.3422026157923</v>
      </c>
      <c r="G21" s="5">
        <v>68.172724175267859</v>
      </c>
      <c r="H21" s="5">
        <v>339.27227582473267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</row>
    <row r="22" spans="2:61" x14ac:dyDescent="0.25">
      <c r="B22" s="5">
        <v>197.59249999999989</v>
      </c>
      <c r="C22" s="5">
        <v>255.32</v>
      </c>
      <c r="D22" s="5">
        <v>57.727500000000106</v>
      </c>
      <c r="E22" s="5">
        <v>136.97279738420801</v>
      </c>
      <c r="F22" s="5">
        <v>258.21220261579174</v>
      </c>
      <c r="G22" s="5">
        <v>62.04272417526758</v>
      </c>
      <c r="H22" s="5">
        <v>333.14227582473222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</row>
    <row r="23" spans="2:61" x14ac:dyDescent="0.25">
      <c r="B23" s="5">
        <v>186.79249999999993</v>
      </c>
      <c r="C23" s="5">
        <v>207.95</v>
      </c>
      <c r="D23" s="5">
        <v>21.157500000000056</v>
      </c>
      <c r="E23" s="5">
        <v>126.17279738420815</v>
      </c>
      <c r="F23" s="5">
        <v>247.41220261579173</v>
      </c>
      <c r="G23" s="5">
        <v>51.242724175267682</v>
      </c>
      <c r="H23" s="5">
        <v>322.34227582473216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</row>
    <row r="24" spans="2:61" x14ac:dyDescent="0.25">
      <c r="B24" s="5">
        <v>205.73750000000038</v>
      </c>
      <c r="C24" s="5">
        <v>231.67</v>
      </c>
      <c r="D24" s="5">
        <v>25.932499999999607</v>
      </c>
      <c r="E24" s="5">
        <v>145.11779738420864</v>
      </c>
      <c r="F24" s="5">
        <v>266.35720261579212</v>
      </c>
      <c r="G24" s="5">
        <v>70.18772417526813</v>
      </c>
      <c r="H24" s="5">
        <v>341.28727582473266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</row>
    <row r="25" spans="2:61" x14ac:dyDescent="0.25">
      <c r="B25" s="5">
        <v>180.26499999999973</v>
      </c>
      <c r="C25" s="5">
        <v>229.34</v>
      </c>
      <c r="D25" s="5">
        <v>49.075000000000273</v>
      </c>
      <c r="E25" s="5">
        <v>119.64529738420785</v>
      </c>
      <c r="F25" s="5">
        <v>240.88470261579161</v>
      </c>
      <c r="G25" s="5">
        <v>44.715224175267423</v>
      </c>
      <c r="H25" s="5">
        <v>315.81477582473201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</row>
    <row r="26" spans="2:61" x14ac:dyDescent="0.25">
      <c r="B26" s="5">
        <v>157.04500000000056</v>
      </c>
      <c r="C26" s="5">
        <v>205.63</v>
      </c>
      <c r="D26" s="5">
        <v>48.58499999999944</v>
      </c>
      <c r="E26" s="5">
        <v>96.425297384208832</v>
      </c>
      <c r="F26" s="5">
        <v>217.66470261579229</v>
      </c>
      <c r="G26" s="5">
        <v>21.495224175268305</v>
      </c>
      <c r="H26" s="5">
        <v>292.59477582473278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</row>
    <row r="27" spans="2:61" x14ac:dyDescent="0.25">
      <c r="B27" s="5">
        <v>299.23500000000035</v>
      </c>
      <c r="C27" s="5">
        <v>793.1</v>
      </c>
      <c r="D27" s="5">
        <v>493.86499999999967</v>
      </c>
      <c r="E27" s="5">
        <v>238.6152973842085</v>
      </c>
      <c r="F27" s="5">
        <v>359.85470261579223</v>
      </c>
      <c r="G27" s="5">
        <v>163.68522417526805</v>
      </c>
      <c r="H27" s="5">
        <v>434.78477582473266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</row>
    <row r="28" spans="2:61" x14ac:dyDescent="0.25">
      <c r="B28" s="5">
        <v>163.75499999999988</v>
      </c>
      <c r="C28" s="5">
        <v>249.75</v>
      </c>
      <c r="D28" s="5">
        <v>85.995000000000118</v>
      </c>
      <c r="E28" s="5">
        <v>103.135297384208</v>
      </c>
      <c r="F28" s="5">
        <v>224.37470261579176</v>
      </c>
      <c r="G28" s="5">
        <v>28.205224175267574</v>
      </c>
      <c r="H28" s="5">
        <v>299.30477582473219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</row>
    <row r="29" spans="2:61" x14ac:dyDescent="0.25">
      <c r="B29" s="5">
        <v>199.89750000000004</v>
      </c>
      <c r="C29" s="5">
        <v>183.7</v>
      </c>
      <c r="D29" s="5">
        <v>-16.197500000000048</v>
      </c>
      <c r="E29" s="5">
        <v>139.27779738420818</v>
      </c>
      <c r="F29" s="5">
        <v>260.51720261579192</v>
      </c>
      <c r="G29" s="5">
        <v>64.347724175267729</v>
      </c>
      <c r="H29" s="5">
        <v>335.44727582473234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</row>
    <row r="30" spans="2:61" x14ac:dyDescent="0.25">
      <c r="B30" s="5">
        <v>133.9800000000003</v>
      </c>
      <c r="C30" s="5">
        <v>154.55000000000001</v>
      </c>
      <c r="D30" s="5">
        <v>20.569999999999709</v>
      </c>
      <c r="E30" s="5">
        <v>73.360297384208565</v>
      </c>
      <c r="F30" s="5">
        <v>194.59970261579204</v>
      </c>
      <c r="G30" s="5">
        <v>-1.5697758247319484</v>
      </c>
      <c r="H30" s="5">
        <v>269.52977582473255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</row>
    <row r="31" spans="2:61" x14ac:dyDescent="0.25">
      <c r="B31" s="5">
        <v>166.47500000000008</v>
      </c>
      <c r="C31" s="5">
        <v>188.7</v>
      </c>
      <c r="D31" s="5">
        <v>22.224999999999909</v>
      </c>
      <c r="E31" s="5">
        <v>105.85529738420833</v>
      </c>
      <c r="F31" s="5">
        <v>227.09470261579185</v>
      </c>
      <c r="G31" s="5">
        <v>30.925224175267829</v>
      </c>
      <c r="H31" s="5">
        <v>302.02477582473233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</row>
    <row r="32" spans="2:61" x14ac:dyDescent="0.25">
      <c r="B32" s="5">
        <v>153.97250000000037</v>
      </c>
      <c r="C32" s="5">
        <v>176.96</v>
      </c>
      <c r="D32" s="5">
        <v>22.987499999999642</v>
      </c>
      <c r="E32" s="5">
        <v>93.3527973842086</v>
      </c>
      <c r="F32" s="5">
        <v>214.59220261579213</v>
      </c>
      <c r="G32" s="5">
        <v>18.422724175268115</v>
      </c>
      <c r="H32" s="5">
        <v>289.52227582473262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</row>
    <row r="33" spans="2:61" x14ac:dyDescent="0.25">
      <c r="B33" s="5">
        <v>135.90750000000037</v>
      </c>
      <c r="C33" s="5">
        <v>222.3</v>
      </c>
      <c r="D33" s="5">
        <v>86.392499999999643</v>
      </c>
      <c r="E33" s="5">
        <v>75.287797384208574</v>
      </c>
      <c r="F33" s="5">
        <v>196.52720261579216</v>
      </c>
      <c r="G33" s="5">
        <v>0.35772417526808908</v>
      </c>
      <c r="H33" s="5">
        <v>271.45727582473262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</row>
    <row r="34" spans="2:61" x14ac:dyDescent="0.25">
      <c r="B34" s="5">
        <v>114.85250000000019</v>
      </c>
      <c r="C34" s="5">
        <v>97.3</v>
      </c>
      <c r="D34" s="5">
        <v>-17.552500000000194</v>
      </c>
      <c r="E34" s="5">
        <v>54.232797384208453</v>
      </c>
      <c r="F34" s="5">
        <v>175.47220261579193</v>
      </c>
      <c r="G34" s="5">
        <v>-20.69727582473206</v>
      </c>
      <c r="H34" s="5">
        <v>250.40227582473244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</row>
    <row r="35" spans="2:61" x14ac:dyDescent="0.25">
      <c r="B35" s="5">
        <v>97.429999999999552</v>
      </c>
      <c r="C35" s="5">
        <v>105.49</v>
      </c>
      <c r="D35" s="5">
        <v>8.0600000000004428</v>
      </c>
      <c r="E35" s="5">
        <v>36.810297384207693</v>
      </c>
      <c r="F35" s="5">
        <v>158.0497026157914</v>
      </c>
      <c r="G35" s="5">
        <v>-38.119775824732756</v>
      </c>
      <c r="H35" s="5">
        <v>232.97977582473186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</row>
    <row r="36" spans="2:61" x14ac:dyDescent="0.25">
      <c r="B36" s="5">
        <v>110.85500000000005</v>
      </c>
      <c r="C36" s="5">
        <v>120.33</v>
      </c>
      <c r="D36" s="5">
        <v>9.4749999999999517</v>
      </c>
      <c r="E36" s="5">
        <v>50.235297384208231</v>
      </c>
      <c r="F36" s="5">
        <v>171.47470261579187</v>
      </c>
      <c r="G36" s="5">
        <v>-24.694775824732233</v>
      </c>
      <c r="H36" s="5">
        <v>246.40477582473233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1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</row>
    <row r="37" spans="2:61" x14ac:dyDescent="0.25">
      <c r="B37" s="5">
        <v>123.95750000000034</v>
      </c>
      <c r="C37" s="5">
        <v>234.23</v>
      </c>
      <c r="D37" s="5">
        <v>110.27249999999965</v>
      </c>
      <c r="E37" s="5">
        <v>63.337797384208557</v>
      </c>
      <c r="F37" s="5">
        <v>184.57720261579212</v>
      </c>
      <c r="G37" s="5">
        <v>-11.592275824731914</v>
      </c>
      <c r="H37" s="5">
        <v>259.50727582473257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</row>
    <row r="38" spans="2:61" x14ac:dyDescent="0.25">
      <c r="B38" s="5">
        <v>103.06249999999972</v>
      </c>
      <c r="C38" s="5">
        <v>82.56</v>
      </c>
      <c r="D38" s="5">
        <v>-20.502499999999714</v>
      </c>
      <c r="E38" s="5">
        <v>42.442797384207822</v>
      </c>
      <c r="F38" s="5">
        <v>163.6822026157916</v>
      </c>
      <c r="G38" s="5">
        <v>-32.48727582473262</v>
      </c>
      <c r="H38" s="5">
        <v>238.61227582473205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</row>
    <row r="39" spans="2:61" x14ac:dyDescent="0.25">
      <c r="B39" s="5">
        <v>82.19250000000028</v>
      </c>
      <c r="C39" s="5">
        <v>73.62</v>
      </c>
      <c r="D39" s="5">
        <v>-8.5725000000002751</v>
      </c>
      <c r="E39" s="5">
        <v>21.572797384208478</v>
      </c>
      <c r="F39" s="5">
        <v>142.81220261579207</v>
      </c>
      <c r="G39" s="5">
        <v>-53.357275824732</v>
      </c>
      <c r="H39" s="5">
        <v>217.74227582473256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1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</row>
    <row r="40" spans="2:61" x14ac:dyDescent="0.25">
      <c r="B40" s="5">
        <v>76.950000000000045</v>
      </c>
      <c r="C40" s="5">
        <v>70.239999999999995</v>
      </c>
      <c r="D40" s="5">
        <v>-6.7100000000000506</v>
      </c>
      <c r="E40" s="5">
        <v>16.330297384208187</v>
      </c>
      <c r="F40" s="5">
        <v>137.5697026157919</v>
      </c>
      <c r="G40" s="5">
        <v>-58.599775824732262</v>
      </c>
      <c r="H40" s="5">
        <v>212.49977582473235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</row>
    <row r="41" spans="2:61" x14ac:dyDescent="0.25">
      <c r="B41" s="5">
        <v>77.807500000000374</v>
      </c>
      <c r="C41" s="5">
        <v>63.41</v>
      </c>
      <c r="D41" s="5">
        <v>-14.397500000000377</v>
      </c>
      <c r="E41" s="5">
        <v>17.187797384208629</v>
      </c>
      <c r="F41" s="5">
        <v>138.42720261579211</v>
      </c>
      <c r="G41" s="5">
        <v>-57.742275824731877</v>
      </c>
      <c r="H41" s="5">
        <v>213.35727582473262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</row>
    <row r="42" spans="2:61" x14ac:dyDescent="0.25">
      <c r="B42" s="5">
        <v>105.8749999999996</v>
      </c>
      <c r="C42" s="5">
        <v>189.48</v>
      </c>
      <c r="D42" s="5">
        <v>83.605000000000388</v>
      </c>
      <c r="E42" s="5">
        <v>45.255297384207736</v>
      </c>
      <c r="F42" s="5">
        <v>166.49470261579148</v>
      </c>
      <c r="G42" s="5">
        <v>-29.674775824732706</v>
      </c>
      <c r="H42" s="5">
        <v>241.42477582473191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1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</row>
    <row r="43" spans="2:61" x14ac:dyDescent="0.25">
      <c r="B43" s="5">
        <v>64.497500000000258</v>
      </c>
      <c r="C43" s="5">
        <v>49.48</v>
      </c>
      <c r="D43" s="5">
        <v>-15.017500000000261</v>
      </c>
      <c r="E43" s="5">
        <v>3.8777973842084705</v>
      </c>
      <c r="F43" s="5">
        <v>125.11720261579205</v>
      </c>
      <c r="G43" s="5">
        <v>-71.052275824732021</v>
      </c>
      <c r="H43" s="5">
        <v>200.04727582473254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</row>
    <row r="44" spans="2:61" x14ac:dyDescent="0.25">
      <c r="B44" s="5">
        <v>74.662500000000023</v>
      </c>
      <c r="C44" s="5">
        <v>57.71</v>
      </c>
      <c r="D44" s="5">
        <v>-16.952500000000022</v>
      </c>
      <c r="E44" s="5">
        <v>14.042797384208164</v>
      </c>
      <c r="F44" s="5">
        <v>135.28220261579187</v>
      </c>
      <c r="G44" s="5">
        <v>-60.887275824732285</v>
      </c>
      <c r="H44" s="5">
        <v>210.21227582473233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</row>
    <row r="45" spans="2:61" x14ac:dyDescent="0.25">
      <c r="B45" s="5">
        <v>73.389999999999759</v>
      </c>
      <c r="C45" s="5">
        <v>51.83</v>
      </c>
      <c r="D45" s="5">
        <v>-21.559999999999761</v>
      </c>
      <c r="E45" s="5">
        <v>12.770297384207915</v>
      </c>
      <c r="F45" s="5">
        <v>134.00970261579161</v>
      </c>
      <c r="G45" s="5">
        <v>-62.159775824732549</v>
      </c>
      <c r="H45" s="5">
        <v>208.93977582473207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</row>
    <row r="46" spans="2:61" x14ac:dyDescent="0.25">
      <c r="B46" s="5">
        <v>92.602500000000163</v>
      </c>
      <c r="C46" s="5">
        <v>140.87</v>
      </c>
      <c r="D46" s="5">
        <v>48.267499999999842</v>
      </c>
      <c r="E46" s="5">
        <v>31.982797384208382</v>
      </c>
      <c r="F46" s="5">
        <v>153.22220261579196</v>
      </c>
      <c r="G46" s="5">
        <v>-42.947275824732088</v>
      </c>
      <c r="H46" s="5">
        <v>228.15227582473241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1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</row>
    <row r="47" spans="2:61" x14ac:dyDescent="0.25">
      <c r="B47" s="5">
        <v>79.375000000000199</v>
      </c>
      <c r="C47" s="5">
        <v>74.28</v>
      </c>
      <c r="D47" s="5">
        <v>-5.0950000000001978</v>
      </c>
      <c r="E47" s="5">
        <v>18.755297384208411</v>
      </c>
      <c r="F47" s="5">
        <v>139.99470261579199</v>
      </c>
      <c r="G47" s="5">
        <v>-56.17477582473208</v>
      </c>
      <c r="H47" s="5">
        <v>214.92477582473248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1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</row>
    <row r="48" spans="2:61" x14ac:dyDescent="0.25">
      <c r="B48" s="5">
        <v>90.637500000000017</v>
      </c>
      <c r="C48" s="5">
        <v>89.61</v>
      </c>
      <c r="D48" s="5">
        <v>-1.0275000000000176</v>
      </c>
      <c r="E48" s="5">
        <v>30.017797384208173</v>
      </c>
      <c r="F48" s="5">
        <v>151.25720261579187</v>
      </c>
      <c r="G48" s="5">
        <v>-44.912275824732291</v>
      </c>
      <c r="H48" s="5">
        <v>226.18727582473232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1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</row>
    <row r="49" spans="2:61" x14ac:dyDescent="0.25">
      <c r="B49" s="5">
        <v>71.180000000000319</v>
      </c>
      <c r="C49" s="5">
        <v>37.880000000000003</v>
      </c>
      <c r="D49" s="5">
        <v>-33.300000000000317</v>
      </c>
      <c r="E49" s="5">
        <v>10.560297384208546</v>
      </c>
      <c r="F49" s="5">
        <v>131.79970261579209</v>
      </c>
      <c r="G49" s="5">
        <v>-64.369775824731931</v>
      </c>
      <c r="H49" s="5">
        <v>206.72977582473257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1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</row>
    <row r="50" spans="2:61" x14ac:dyDescent="0.25">
      <c r="B50" s="5">
        <v>94.977500000000276</v>
      </c>
      <c r="C50" s="5">
        <v>156.52000000000001</v>
      </c>
      <c r="D50" s="5">
        <v>61.542499999999734</v>
      </c>
      <c r="E50" s="5">
        <v>34.357797384208482</v>
      </c>
      <c r="F50" s="5">
        <v>155.59720261579207</v>
      </c>
      <c r="G50" s="5">
        <v>-40.572275824732003</v>
      </c>
      <c r="H50" s="5">
        <v>230.52727582473256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1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</row>
    <row r="51" spans="2:61" x14ac:dyDescent="0.25">
      <c r="B51" s="5">
        <v>74.522500000000349</v>
      </c>
      <c r="C51" s="5">
        <v>55.81</v>
      </c>
      <c r="D51" s="5">
        <v>-18.712500000000347</v>
      </c>
      <c r="E51" s="5">
        <v>13.902797384208583</v>
      </c>
      <c r="F51" s="5">
        <v>135.14220261579212</v>
      </c>
      <c r="G51" s="5">
        <v>-61.027275824731902</v>
      </c>
      <c r="H51" s="5">
        <v>210.0722758247326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1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</row>
    <row r="52" spans="2:61" x14ac:dyDescent="0.25">
      <c r="B52" s="5">
        <v>84.800000000000409</v>
      </c>
      <c r="C52" s="5">
        <v>70.650000000000006</v>
      </c>
      <c r="D52" s="5">
        <v>-14.150000000000404</v>
      </c>
      <c r="E52" s="5">
        <v>24.180297384208643</v>
      </c>
      <c r="F52" s="5">
        <v>145.41970261579218</v>
      </c>
      <c r="G52" s="5">
        <v>-50.749775824731842</v>
      </c>
      <c r="H52" s="5">
        <v>220.34977582473266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1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</row>
    <row r="53" spans="2:61" x14ac:dyDescent="0.25">
      <c r="B53" s="5">
        <v>104.37500000000003</v>
      </c>
      <c r="C53" s="5">
        <v>138.28</v>
      </c>
      <c r="D53" s="5">
        <v>33.904999999999973</v>
      </c>
      <c r="E53" s="5">
        <v>43.755297384208212</v>
      </c>
      <c r="F53" s="5">
        <v>164.99470261579185</v>
      </c>
      <c r="G53" s="5">
        <v>-31.174775824732251</v>
      </c>
      <c r="H53" s="5">
        <v>239.92477582473231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</row>
    <row r="54" spans="2:61" x14ac:dyDescent="0.25">
      <c r="B54" s="5">
        <v>114.81250000000009</v>
      </c>
      <c r="C54" s="5">
        <v>122.63</v>
      </c>
      <c r="D54" s="5">
        <v>7.8174999999999102</v>
      </c>
      <c r="E54" s="5">
        <v>54.192797384208284</v>
      </c>
      <c r="F54" s="5">
        <v>175.43220261579188</v>
      </c>
      <c r="G54" s="5">
        <v>-20.737275824732194</v>
      </c>
      <c r="H54" s="5">
        <v>250.36227582473236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1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</row>
    <row r="55" spans="2:61" x14ac:dyDescent="0.25">
      <c r="B55" s="5">
        <v>131.35500000000022</v>
      </c>
      <c r="C55" s="5">
        <v>179.64</v>
      </c>
      <c r="D55" s="5">
        <v>48.284999999999769</v>
      </c>
      <c r="E55" s="5">
        <v>70.735297384208451</v>
      </c>
      <c r="F55" s="5">
        <v>191.97470261579198</v>
      </c>
      <c r="G55" s="5">
        <v>-4.1947758247320337</v>
      </c>
      <c r="H55" s="5">
        <v>266.9047758247325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1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</row>
    <row r="56" spans="2:61" x14ac:dyDescent="0.25">
      <c r="B56" s="5">
        <v>131.11250000000018</v>
      </c>
      <c r="C56" s="5">
        <v>134.51</v>
      </c>
      <c r="D56" s="5">
        <v>3.397499999999809</v>
      </c>
      <c r="E56" s="5">
        <v>70.492797384208387</v>
      </c>
      <c r="F56" s="5">
        <v>191.73220261579198</v>
      </c>
      <c r="G56" s="5">
        <v>-4.4372758247320974</v>
      </c>
      <c r="H56" s="5">
        <v>266.66227582473243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</row>
    <row r="57" spans="2:61" x14ac:dyDescent="0.25">
      <c r="B57" s="5">
        <v>136.98250000000024</v>
      </c>
      <c r="C57" s="5">
        <v>141.63</v>
      </c>
      <c r="D57" s="5">
        <v>4.6474999999997522</v>
      </c>
      <c r="E57" s="5">
        <v>76.36279738420842</v>
      </c>
      <c r="F57" s="5">
        <v>197.60220261579207</v>
      </c>
      <c r="G57" s="5">
        <v>1.432724175267964</v>
      </c>
      <c r="H57" s="5">
        <v>272.53227582473255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1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</row>
    <row r="58" spans="2:61" x14ac:dyDescent="0.25">
      <c r="B58" s="5">
        <v>161.48250000000007</v>
      </c>
      <c r="C58" s="5">
        <v>155.55000000000001</v>
      </c>
      <c r="D58" s="5">
        <v>-5.9325000000000614</v>
      </c>
      <c r="E58" s="5">
        <v>100.86279738420825</v>
      </c>
      <c r="F58" s="5">
        <v>222.1022026157919</v>
      </c>
      <c r="G58" s="5">
        <v>25.932724175267793</v>
      </c>
      <c r="H58" s="5">
        <v>297.03227582473232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1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</row>
    <row r="59" spans="2:61" x14ac:dyDescent="0.25">
      <c r="B59" s="5">
        <v>151.58750000000023</v>
      </c>
      <c r="C59" s="5">
        <v>166.08</v>
      </c>
      <c r="D59" s="5">
        <v>14.492499999999779</v>
      </c>
      <c r="E59" s="5">
        <v>90.967797384208382</v>
      </c>
      <c r="F59" s="5">
        <v>212.20720261579208</v>
      </c>
      <c r="G59" s="5">
        <v>16.037724175267925</v>
      </c>
      <c r="H59" s="5">
        <v>287.13727582473257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</row>
    <row r="60" spans="2:61" x14ac:dyDescent="0.25">
      <c r="B60" s="5">
        <v>180.45500000000021</v>
      </c>
      <c r="C60" s="5">
        <v>160.13</v>
      </c>
      <c r="D60" s="5">
        <v>-20.325000000000216</v>
      </c>
      <c r="E60" s="5">
        <v>119.83529738420845</v>
      </c>
      <c r="F60" s="5">
        <v>241.07470261579198</v>
      </c>
      <c r="G60" s="5">
        <v>44.905224175267961</v>
      </c>
      <c r="H60" s="5">
        <v>316.00477582473246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1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</row>
    <row r="61" spans="2:61" x14ac:dyDescent="0.25">
      <c r="B61" s="5">
        <v>206.51500000000016</v>
      </c>
      <c r="C61" s="5">
        <v>321.22000000000003</v>
      </c>
      <c r="D61" s="5">
        <v>114.70499999999987</v>
      </c>
      <c r="E61" s="5">
        <v>145.89529738420833</v>
      </c>
      <c r="F61" s="5">
        <v>267.13470261579198</v>
      </c>
      <c r="G61" s="5">
        <v>70.965224175267878</v>
      </c>
      <c r="H61" s="5">
        <v>342.06477582473246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</row>
    <row r="62" spans="2:61" x14ac:dyDescent="0.25">
      <c r="B62" s="5">
        <v>190.49250000000012</v>
      </c>
      <c r="C62" s="5">
        <v>199.4</v>
      </c>
      <c r="D62" s="5">
        <v>8.9074999999998852</v>
      </c>
      <c r="E62" s="5">
        <v>129.8727973842083</v>
      </c>
      <c r="F62" s="5">
        <v>251.11220261579194</v>
      </c>
      <c r="G62" s="5">
        <v>54.942724175267841</v>
      </c>
      <c r="H62" s="5">
        <v>326.04227582473243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1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</row>
    <row r="63" spans="2:61" x14ac:dyDescent="0.25">
      <c r="B63" s="5">
        <v>181.48250000000019</v>
      </c>
      <c r="C63" s="5">
        <v>229.54</v>
      </c>
      <c r="D63" s="5">
        <v>48.057499999999806</v>
      </c>
      <c r="E63" s="5">
        <v>120.86279738420839</v>
      </c>
      <c r="F63" s="5">
        <v>242.10220261579198</v>
      </c>
      <c r="G63" s="5">
        <v>45.932724175267907</v>
      </c>
      <c r="H63" s="5">
        <v>317.03227582473244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</v>
      </c>
      <c r="BF63" s="5">
        <v>0</v>
      </c>
      <c r="BG63" s="5">
        <v>0</v>
      </c>
      <c r="BH63" s="5">
        <v>0</v>
      </c>
      <c r="BI63" s="5">
        <v>0</v>
      </c>
    </row>
    <row r="64" spans="2:61" x14ac:dyDescent="0.25">
      <c r="B64" s="5">
        <v>188.9075000000002</v>
      </c>
      <c r="C64" s="5">
        <v>224.82</v>
      </c>
      <c r="D64" s="5">
        <v>35.912499999999795</v>
      </c>
      <c r="E64" s="5">
        <v>128.28779738420843</v>
      </c>
      <c r="F64" s="5">
        <v>249.52720261579196</v>
      </c>
      <c r="G64" s="5">
        <v>53.357724175267947</v>
      </c>
      <c r="H64" s="5">
        <v>324.45727582473245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1</v>
      </c>
      <c r="BG64" s="5">
        <v>0</v>
      </c>
      <c r="BH64" s="5">
        <v>0</v>
      </c>
      <c r="BI64" s="5">
        <v>0</v>
      </c>
    </row>
    <row r="65" spans="2:61" x14ac:dyDescent="0.25">
      <c r="B65" s="5">
        <v>170.68500000000014</v>
      </c>
      <c r="C65" s="5">
        <v>187.75</v>
      </c>
      <c r="D65" s="5">
        <v>17.064999999999856</v>
      </c>
      <c r="E65" s="5">
        <v>110.06529738420835</v>
      </c>
      <c r="F65" s="5">
        <v>231.30470261579194</v>
      </c>
      <c r="G65" s="5">
        <v>35.135224175267865</v>
      </c>
      <c r="H65" s="5">
        <v>306.23477582473242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1</v>
      </c>
      <c r="BH65" s="5">
        <v>0</v>
      </c>
      <c r="BI65" s="5">
        <v>0</v>
      </c>
    </row>
    <row r="66" spans="2:61" x14ac:dyDescent="0.25">
      <c r="B66" s="5">
        <v>199.99500000000018</v>
      </c>
      <c r="C66" s="5">
        <v>225.06</v>
      </c>
      <c r="D66" s="5">
        <v>25.064999999999827</v>
      </c>
      <c r="E66" s="5">
        <v>139.37529738420832</v>
      </c>
      <c r="F66" s="5">
        <v>260.614702615792</v>
      </c>
      <c r="G66" s="5">
        <v>64.445224175267867</v>
      </c>
      <c r="H66" s="5">
        <v>335.54477582473248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1</v>
      </c>
      <c r="BI66" s="5">
        <v>0</v>
      </c>
    </row>
    <row r="67" spans="2:61" x14ac:dyDescent="0.25">
      <c r="B67" s="5">
        <v>187.56750000000014</v>
      </c>
      <c r="C67" s="5">
        <v>230.97</v>
      </c>
      <c r="D67" s="5">
        <v>43.402499999999861</v>
      </c>
      <c r="E67" s="5">
        <v>126.94779738420831</v>
      </c>
      <c r="F67" s="5">
        <v>248.18720261579196</v>
      </c>
      <c r="G67" s="5">
        <v>52.017724175267858</v>
      </c>
      <c r="H67" s="5">
        <v>323.11727582473242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1</v>
      </c>
    </row>
    <row r="68" spans="2:61" x14ac:dyDescent="0.25">
      <c r="B68" s="5">
        <v>248.87000000000108</v>
      </c>
      <c r="C68" s="5">
        <v>248.87</v>
      </c>
      <c r="D68" s="5">
        <v>-1.0800249583553523E-12</v>
      </c>
      <c r="E68" s="5">
        <v>127.6305947684175</v>
      </c>
      <c r="F68" s="5">
        <v>370.10940523158467</v>
      </c>
      <c r="G68" s="5">
        <v>77.411588827447957</v>
      </c>
      <c r="H68" s="5">
        <v>420.32841117255418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</row>
    <row r="69" spans="2:61" x14ac:dyDescent="0.25">
      <c r="B69" s="5">
        <v>207.18499999999977</v>
      </c>
      <c r="C69" s="5">
        <v>285.06</v>
      </c>
      <c r="D69" s="5">
        <v>77.875000000000227</v>
      </c>
      <c r="E69" s="5">
        <v>146.56529738420795</v>
      </c>
      <c r="F69" s="5">
        <v>267.8047026157916</v>
      </c>
      <c r="G69" s="5">
        <v>71.635224175267496</v>
      </c>
      <c r="H69" s="5">
        <v>342.73477582473208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</row>
    <row r="70" spans="2:61" x14ac:dyDescent="0.25">
      <c r="B70" s="5">
        <v>196.52000000000024</v>
      </c>
      <c r="C70" s="5">
        <v>285.79000000000002</v>
      </c>
      <c r="D70" s="5">
        <v>89.269999999999783</v>
      </c>
      <c r="E70" s="5">
        <v>135.90029738420839</v>
      </c>
      <c r="F70" s="5">
        <v>257.13970261579209</v>
      </c>
      <c r="G70" s="5">
        <v>60.97022417526793</v>
      </c>
      <c r="H70" s="5">
        <v>332.06977582473257</v>
      </c>
      <c r="J70" s="5">
        <v>0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</row>
    <row r="71" spans="2:61" x14ac:dyDescent="0.25">
      <c r="B71" s="5">
        <v>193.3425000000004</v>
      </c>
      <c r="C71" s="5">
        <v>230.51</v>
      </c>
      <c r="D71" s="5">
        <v>37.167499999999592</v>
      </c>
      <c r="E71" s="5">
        <v>132.72279738420866</v>
      </c>
      <c r="F71" s="5">
        <v>253.96220261579214</v>
      </c>
      <c r="G71" s="5">
        <v>57.792724175268148</v>
      </c>
      <c r="H71" s="5">
        <v>328.89227582473268</v>
      </c>
      <c r="J71" s="5">
        <v>0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</row>
    <row r="72" spans="2:61" x14ac:dyDescent="0.25">
      <c r="B72" s="5">
        <v>192.39249999999996</v>
      </c>
      <c r="C72" s="5">
        <v>221.38</v>
      </c>
      <c r="D72" s="5">
        <v>28.98750000000004</v>
      </c>
      <c r="E72" s="5">
        <v>131.7727973842081</v>
      </c>
      <c r="F72" s="5">
        <v>253.01220261579181</v>
      </c>
      <c r="G72" s="5">
        <v>56.842724175267648</v>
      </c>
      <c r="H72" s="5">
        <v>327.94227582473229</v>
      </c>
      <c r="J72" s="5">
        <v>0</v>
      </c>
      <c r="K72" s="5">
        <v>0</v>
      </c>
      <c r="L72" s="5">
        <v>0</v>
      </c>
      <c r="M72" s="5">
        <v>1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</row>
    <row r="73" spans="2:61" x14ac:dyDescent="0.25">
      <c r="B73" s="5">
        <v>193.83999999999997</v>
      </c>
      <c r="C73" s="5">
        <v>170.84</v>
      </c>
      <c r="D73" s="5">
        <v>-22.999999999999972</v>
      </c>
      <c r="E73" s="5">
        <v>133.2202973842081</v>
      </c>
      <c r="F73" s="5">
        <v>254.45970261579185</v>
      </c>
      <c r="G73" s="5">
        <v>58.290224175267639</v>
      </c>
      <c r="H73" s="5">
        <v>329.38977582473228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</row>
    <row r="74" spans="2:61" x14ac:dyDescent="0.25">
      <c r="B74" s="5">
        <v>203.72250000000025</v>
      </c>
      <c r="C74" s="5">
        <v>261.16000000000003</v>
      </c>
      <c r="D74" s="5">
        <v>57.437499999999773</v>
      </c>
      <c r="E74" s="5">
        <v>143.10279738420849</v>
      </c>
      <c r="F74" s="5">
        <v>264.34220261579202</v>
      </c>
      <c r="G74" s="5">
        <v>68.172724175268002</v>
      </c>
      <c r="H74" s="5">
        <v>339.2722758247325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</row>
    <row r="75" spans="2:61" x14ac:dyDescent="0.25">
      <c r="B75" s="5">
        <v>197.59249999999989</v>
      </c>
      <c r="C75" s="5">
        <v>192.84</v>
      </c>
      <c r="D75" s="5">
        <v>-4.752499999999884</v>
      </c>
      <c r="E75" s="5">
        <v>136.97279738420801</v>
      </c>
      <c r="F75" s="5">
        <v>258.21220261579174</v>
      </c>
      <c r="G75" s="5">
        <v>62.04272417526758</v>
      </c>
      <c r="H75" s="5">
        <v>333.14227582473222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</row>
    <row r="76" spans="2:61" x14ac:dyDescent="0.25">
      <c r="B76" s="5">
        <v>186.79249999999993</v>
      </c>
      <c r="C76" s="5">
        <v>191.19</v>
      </c>
      <c r="D76" s="5">
        <v>4.3975000000000648</v>
      </c>
      <c r="E76" s="5">
        <v>126.17279738420817</v>
      </c>
      <c r="F76" s="5">
        <v>247.4122026157917</v>
      </c>
      <c r="G76" s="5">
        <v>51.242724175267682</v>
      </c>
      <c r="H76" s="5">
        <v>322.34227582473216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</row>
    <row r="77" spans="2:61" x14ac:dyDescent="0.25">
      <c r="B77" s="5">
        <v>205.73750000000038</v>
      </c>
      <c r="C77" s="5">
        <v>234.53</v>
      </c>
      <c r="D77" s="5">
        <v>28.79249999999962</v>
      </c>
      <c r="E77" s="5">
        <v>145.11779738420864</v>
      </c>
      <c r="F77" s="5">
        <v>266.35720261579212</v>
      </c>
      <c r="G77" s="5">
        <v>70.18772417526813</v>
      </c>
      <c r="H77" s="5">
        <v>341.28727582473266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</row>
    <row r="78" spans="2:61" x14ac:dyDescent="0.25">
      <c r="B78" s="5">
        <v>180.26499999999973</v>
      </c>
      <c r="C78" s="5">
        <v>152.93</v>
      </c>
      <c r="D78" s="5">
        <v>-27.334999999999724</v>
      </c>
      <c r="E78" s="5">
        <v>119.64529738420784</v>
      </c>
      <c r="F78" s="5">
        <v>240.88470261579164</v>
      </c>
      <c r="G78" s="5">
        <v>44.715224175267394</v>
      </c>
      <c r="H78" s="5">
        <v>315.81477582473207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</row>
    <row r="79" spans="2:61" x14ac:dyDescent="0.25">
      <c r="B79" s="5">
        <v>157.04500000000056</v>
      </c>
      <c r="C79" s="5">
        <v>128.19</v>
      </c>
      <c r="D79" s="5">
        <v>-28.855000000000558</v>
      </c>
      <c r="E79" s="5">
        <v>96.425297384208847</v>
      </c>
      <c r="F79" s="5">
        <v>217.66470261579227</v>
      </c>
      <c r="G79" s="5">
        <v>21.495224175268305</v>
      </c>
      <c r="H79" s="5">
        <v>292.59477582473278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</row>
    <row r="80" spans="2:61" x14ac:dyDescent="0.25">
      <c r="B80" s="5">
        <v>299.23500000000035</v>
      </c>
      <c r="C80" s="5">
        <v>130.85</v>
      </c>
      <c r="D80" s="5">
        <v>-168.38500000000036</v>
      </c>
      <c r="E80" s="5">
        <v>238.6152973842085</v>
      </c>
      <c r="F80" s="5">
        <v>359.85470261579223</v>
      </c>
      <c r="G80" s="5">
        <v>163.68522417526805</v>
      </c>
      <c r="H80" s="5">
        <v>434.78477582473266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</row>
    <row r="81" spans="2:61" x14ac:dyDescent="0.25">
      <c r="B81" s="5">
        <v>163.75499999999988</v>
      </c>
      <c r="C81" s="5">
        <v>107.49</v>
      </c>
      <c r="D81" s="5">
        <v>-56.264999999999887</v>
      </c>
      <c r="E81" s="5">
        <v>103.135297384208</v>
      </c>
      <c r="F81" s="5">
        <v>224.37470261579176</v>
      </c>
      <c r="G81" s="5">
        <v>28.205224175267574</v>
      </c>
      <c r="H81" s="5">
        <v>299.30477582473219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</row>
    <row r="82" spans="2:61" x14ac:dyDescent="0.25">
      <c r="B82" s="5">
        <v>199.89750000000004</v>
      </c>
      <c r="C82" s="5">
        <v>251.87</v>
      </c>
      <c r="D82" s="5">
        <v>51.972499999999968</v>
      </c>
      <c r="E82" s="5">
        <v>139.27779738420816</v>
      </c>
      <c r="F82" s="5">
        <v>260.51720261579192</v>
      </c>
      <c r="G82" s="5">
        <v>64.347724175267729</v>
      </c>
      <c r="H82" s="5">
        <v>335.44727582473234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</row>
    <row r="83" spans="2:61" x14ac:dyDescent="0.25">
      <c r="B83" s="5">
        <v>133.9800000000003</v>
      </c>
      <c r="C83" s="5">
        <v>138.16999999999999</v>
      </c>
      <c r="D83" s="5">
        <v>4.1899999999996851</v>
      </c>
      <c r="E83" s="5">
        <v>73.360297384208565</v>
      </c>
      <c r="F83" s="5">
        <v>194.59970261579204</v>
      </c>
      <c r="G83" s="5">
        <v>-1.5697758247319484</v>
      </c>
      <c r="H83" s="5">
        <v>269.52977582473255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1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</row>
    <row r="84" spans="2:61" x14ac:dyDescent="0.25">
      <c r="B84" s="5">
        <v>166.47500000000008</v>
      </c>
      <c r="C84" s="5">
        <v>153.06</v>
      </c>
      <c r="D84" s="5">
        <v>-13.415000000000077</v>
      </c>
      <c r="E84" s="5">
        <v>105.85529738420831</v>
      </c>
      <c r="F84" s="5">
        <v>227.09470261579185</v>
      </c>
      <c r="G84" s="5">
        <v>30.925224175267829</v>
      </c>
      <c r="H84" s="5">
        <v>302.02477582473233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</row>
    <row r="85" spans="2:61" x14ac:dyDescent="0.25">
      <c r="B85" s="5">
        <v>153.97250000000037</v>
      </c>
      <c r="C85" s="5">
        <v>132.47999999999999</v>
      </c>
      <c r="D85" s="5">
        <v>-21.492500000000376</v>
      </c>
      <c r="E85" s="5">
        <v>93.3527973842086</v>
      </c>
      <c r="F85" s="5">
        <v>214.59220261579213</v>
      </c>
      <c r="G85" s="5">
        <v>18.422724175268115</v>
      </c>
      <c r="H85" s="5">
        <v>289.52227582473262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</row>
    <row r="86" spans="2:61" x14ac:dyDescent="0.25">
      <c r="B86" s="5">
        <v>135.90750000000037</v>
      </c>
      <c r="C86" s="5">
        <v>135.33000000000001</v>
      </c>
      <c r="D86" s="5">
        <v>-0.57750000000035584</v>
      </c>
      <c r="E86" s="5">
        <v>75.287797384208588</v>
      </c>
      <c r="F86" s="5">
        <v>196.52720261579213</v>
      </c>
      <c r="G86" s="5">
        <v>0.35772417526811751</v>
      </c>
      <c r="H86" s="5">
        <v>271.45727582473262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</row>
    <row r="87" spans="2:61" x14ac:dyDescent="0.25">
      <c r="B87" s="5">
        <v>114.85250000000019</v>
      </c>
      <c r="C87" s="5">
        <v>170.08</v>
      </c>
      <c r="D87" s="5">
        <v>55.227499999999822</v>
      </c>
      <c r="E87" s="5">
        <v>54.232797384208446</v>
      </c>
      <c r="F87" s="5">
        <v>175.47220261579193</v>
      </c>
      <c r="G87" s="5">
        <v>-20.69727582473206</v>
      </c>
      <c r="H87" s="5">
        <v>250.40227582473244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</row>
    <row r="88" spans="2:61" x14ac:dyDescent="0.25">
      <c r="B88" s="5">
        <v>97.429999999999552</v>
      </c>
      <c r="C88" s="5">
        <v>103.1</v>
      </c>
      <c r="D88" s="5">
        <v>5.6700000000004422</v>
      </c>
      <c r="E88" s="5">
        <v>36.810297384207686</v>
      </c>
      <c r="F88" s="5">
        <v>158.04970261579143</v>
      </c>
      <c r="G88" s="5">
        <v>-38.119775824732756</v>
      </c>
      <c r="H88" s="5">
        <v>232.97977582473186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1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</row>
    <row r="89" spans="2:61" x14ac:dyDescent="0.25">
      <c r="B89" s="5">
        <v>110.85500000000005</v>
      </c>
      <c r="C89" s="5">
        <v>146.09</v>
      </c>
      <c r="D89" s="5">
        <v>35.234999999999957</v>
      </c>
      <c r="E89" s="5">
        <v>50.235297384208188</v>
      </c>
      <c r="F89" s="5">
        <v>171.4747026157919</v>
      </c>
      <c r="G89" s="5">
        <v>-24.694775824732261</v>
      </c>
      <c r="H89" s="5">
        <v>246.40477582473235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</row>
    <row r="90" spans="2:61" x14ac:dyDescent="0.25">
      <c r="B90" s="5">
        <v>123.95750000000034</v>
      </c>
      <c r="C90" s="5">
        <v>74.63</v>
      </c>
      <c r="D90" s="5">
        <v>-49.327500000000342</v>
      </c>
      <c r="E90" s="5">
        <v>63.337797384208571</v>
      </c>
      <c r="F90" s="5">
        <v>184.57720261579209</v>
      </c>
      <c r="G90" s="5">
        <v>-11.592275824731914</v>
      </c>
      <c r="H90" s="5">
        <v>259.50727582473257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</row>
    <row r="91" spans="2:61" x14ac:dyDescent="0.25">
      <c r="B91" s="5">
        <v>103.06249999999972</v>
      </c>
      <c r="C91" s="5">
        <v>169.68</v>
      </c>
      <c r="D91" s="5">
        <v>66.617500000000291</v>
      </c>
      <c r="E91" s="5">
        <v>42.442797384207857</v>
      </c>
      <c r="F91" s="5">
        <v>163.68220261579157</v>
      </c>
      <c r="G91" s="5">
        <v>-32.487275824732592</v>
      </c>
      <c r="H91" s="5">
        <v>238.61227582473202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1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</row>
    <row r="92" spans="2:61" x14ac:dyDescent="0.25">
      <c r="B92" s="5">
        <v>82.19250000000028</v>
      </c>
      <c r="C92" s="5">
        <v>84.19</v>
      </c>
      <c r="D92" s="5">
        <v>1.9974999999997181</v>
      </c>
      <c r="E92" s="5">
        <v>21.572797384208478</v>
      </c>
      <c r="F92" s="5">
        <v>142.81220261579207</v>
      </c>
      <c r="G92" s="5">
        <v>-53.357275824732</v>
      </c>
      <c r="H92" s="5">
        <v>217.74227582473256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1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</row>
    <row r="93" spans="2:61" x14ac:dyDescent="0.25">
      <c r="B93" s="5">
        <v>76.950000000000045</v>
      </c>
      <c r="C93" s="5">
        <v>68.11</v>
      </c>
      <c r="D93" s="5">
        <v>-8.840000000000046</v>
      </c>
      <c r="E93" s="5">
        <v>16.33029738420823</v>
      </c>
      <c r="F93" s="5">
        <v>137.56970261579187</v>
      </c>
      <c r="G93" s="5">
        <v>-58.599775824732234</v>
      </c>
      <c r="H93" s="5">
        <v>212.49977582473232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1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</row>
    <row r="94" spans="2:61" x14ac:dyDescent="0.25">
      <c r="B94" s="5">
        <v>77.807500000000374</v>
      </c>
      <c r="C94" s="5">
        <v>86.11</v>
      </c>
      <c r="D94" s="5">
        <v>8.3024999999996254</v>
      </c>
      <c r="E94" s="5">
        <v>17.187797384208615</v>
      </c>
      <c r="F94" s="5">
        <v>138.42720261579214</v>
      </c>
      <c r="G94" s="5">
        <v>-57.742275824731877</v>
      </c>
      <c r="H94" s="5">
        <v>213.35727582473262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</row>
    <row r="95" spans="2:61" x14ac:dyDescent="0.25">
      <c r="B95" s="5">
        <v>105.8749999999996</v>
      </c>
      <c r="C95" s="5">
        <v>101.12</v>
      </c>
      <c r="D95" s="5">
        <v>-4.7549999999995975</v>
      </c>
      <c r="E95" s="5">
        <v>45.255297384207722</v>
      </c>
      <c r="F95" s="5">
        <v>166.49470261579148</v>
      </c>
      <c r="G95" s="5">
        <v>-29.674775824732706</v>
      </c>
      <c r="H95" s="5">
        <v>241.42477582473191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1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</row>
    <row r="96" spans="2:61" x14ac:dyDescent="0.25">
      <c r="B96" s="5">
        <v>64.497500000000258</v>
      </c>
      <c r="C96" s="5">
        <v>105.74</v>
      </c>
      <c r="D96" s="5">
        <v>41.242499999999737</v>
      </c>
      <c r="E96" s="5">
        <v>3.8777973842084634</v>
      </c>
      <c r="F96" s="5">
        <v>125.11720261579205</v>
      </c>
      <c r="G96" s="5">
        <v>-71.052275824732021</v>
      </c>
      <c r="H96" s="5">
        <v>200.04727582473254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</row>
    <row r="97" spans="2:61" x14ac:dyDescent="0.25">
      <c r="B97" s="5">
        <v>74.662500000000023</v>
      </c>
      <c r="C97" s="5">
        <v>75.25</v>
      </c>
      <c r="D97" s="5">
        <v>0.58749999999997726</v>
      </c>
      <c r="E97" s="5">
        <v>14.042797384208193</v>
      </c>
      <c r="F97" s="5">
        <v>135.28220261579185</v>
      </c>
      <c r="G97" s="5">
        <v>-60.887275824732257</v>
      </c>
      <c r="H97" s="5">
        <v>210.2122758247323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</row>
    <row r="98" spans="2:61" x14ac:dyDescent="0.25">
      <c r="B98" s="5">
        <v>73.389999999999759</v>
      </c>
      <c r="C98" s="5">
        <v>79.23</v>
      </c>
      <c r="D98" s="5">
        <v>5.840000000000245</v>
      </c>
      <c r="E98" s="5">
        <v>12.770297384207915</v>
      </c>
      <c r="F98" s="5">
        <v>134.00970261579161</v>
      </c>
      <c r="G98" s="5">
        <v>-62.159775824732549</v>
      </c>
      <c r="H98" s="5">
        <v>208.93977582473207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</row>
    <row r="99" spans="2:61" x14ac:dyDescent="0.25">
      <c r="B99" s="5">
        <v>92.602500000000163</v>
      </c>
      <c r="C99" s="5">
        <v>83.04</v>
      </c>
      <c r="D99" s="5">
        <v>-9.5625000000001563</v>
      </c>
      <c r="E99" s="5">
        <v>31.982797384208347</v>
      </c>
      <c r="F99" s="5">
        <v>153.22220261579199</v>
      </c>
      <c r="G99" s="5">
        <v>-42.947275824732117</v>
      </c>
      <c r="H99" s="5">
        <v>228.15227582473244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1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</row>
    <row r="100" spans="2:61" x14ac:dyDescent="0.25">
      <c r="B100" s="5">
        <v>79.375000000000199</v>
      </c>
      <c r="C100" s="5">
        <v>85.8</v>
      </c>
      <c r="D100" s="5">
        <v>6.4249999999997982</v>
      </c>
      <c r="E100" s="5">
        <v>18.755297384208397</v>
      </c>
      <c r="F100" s="5">
        <v>139.99470261579199</v>
      </c>
      <c r="G100" s="5">
        <v>-56.17477582473208</v>
      </c>
      <c r="H100" s="5">
        <v>214.92477582473248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1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</row>
    <row r="101" spans="2:61" x14ac:dyDescent="0.25">
      <c r="B101" s="5">
        <v>90.637500000000017</v>
      </c>
      <c r="C101" s="5">
        <v>102.39</v>
      </c>
      <c r="D101" s="5">
        <v>11.752499999999984</v>
      </c>
      <c r="E101" s="5">
        <v>30.017797384208187</v>
      </c>
      <c r="F101" s="5">
        <v>151.25720261579184</v>
      </c>
      <c r="G101" s="5">
        <v>-44.912275824732262</v>
      </c>
      <c r="H101" s="5">
        <v>226.1872758247323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1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</row>
    <row r="102" spans="2:61" x14ac:dyDescent="0.25">
      <c r="B102" s="5">
        <v>71.180000000000319</v>
      </c>
      <c r="C102" s="5">
        <v>81.52</v>
      </c>
      <c r="D102" s="5">
        <v>10.339999999999677</v>
      </c>
      <c r="E102" s="5">
        <v>10.560297384208553</v>
      </c>
      <c r="F102" s="5">
        <v>131.79970261579209</v>
      </c>
      <c r="G102" s="5">
        <v>-64.369775824731931</v>
      </c>
      <c r="H102" s="5">
        <v>206.72977582473257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1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</row>
    <row r="103" spans="2:61" x14ac:dyDescent="0.25">
      <c r="B103" s="5">
        <v>94.977500000000276</v>
      </c>
      <c r="C103" s="5">
        <v>71.959999999999994</v>
      </c>
      <c r="D103" s="5">
        <v>-23.017500000000283</v>
      </c>
      <c r="E103" s="5">
        <v>34.357797384208482</v>
      </c>
      <c r="F103" s="5">
        <v>155.59720261579207</v>
      </c>
      <c r="G103" s="5">
        <v>-40.572275824732003</v>
      </c>
      <c r="H103" s="5">
        <v>230.52727582473256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1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</row>
    <row r="104" spans="2:61" x14ac:dyDescent="0.25">
      <c r="B104" s="5">
        <v>74.522500000000349</v>
      </c>
      <c r="C104" s="5">
        <v>85.72</v>
      </c>
      <c r="D104" s="5">
        <v>11.19749999999965</v>
      </c>
      <c r="E104" s="5">
        <v>13.902797384208576</v>
      </c>
      <c r="F104" s="5">
        <v>135.14220261579212</v>
      </c>
      <c r="G104" s="5">
        <v>-61.027275824731902</v>
      </c>
      <c r="H104" s="5">
        <v>210.0722758247326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1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</row>
    <row r="105" spans="2:61" x14ac:dyDescent="0.25">
      <c r="B105" s="5">
        <v>84.800000000000409</v>
      </c>
      <c r="C105" s="5">
        <v>63.1</v>
      </c>
      <c r="D105" s="5">
        <v>-21.700000000000408</v>
      </c>
      <c r="E105" s="5">
        <v>24.180297384208636</v>
      </c>
      <c r="F105" s="5">
        <v>145.41970261579218</v>
      </c>
      <c r="G105" s="5">
        <v>-50.749775824731842</v>
      </c>
      <c r="H105" s="5">
        <v>220.34977582473266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1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</row>
    <row r="106" spans="2:61" x14ac:dyDescent="0.25">
      <c r="B106" s="5">
        <v>104.37500000000003</v>
      </c>
      <c r="C106" s="5">
        <v>51.51</v>
      </c>
      <c r="D106" s="5">
        <v>-52.86500000000003</v>
      </c>
      <c r="E106" s="5">
        <v>43.755297384208212</v>
      </c>
      <c r="F106" s="5">
        <v>164.99470261579185</v>
      </c>
      <c r="G106" s="5">
        <v>-31.174775824732251</v>
      </c>
      <c r="H106" s="5">
        <v>239.92477582473231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</row>
    <row r="107" spans="2:61" x14ac:dyDescent="0.25">
      <c r="B107" s="5">
        <v>114.81250000000009</v>
      </c>
      <c r="C107" s="5">
        <v>74.91</v>
      </c>
      <c r="D107" s="5">
        <v>-39.902500000000089</v>
      </c>
      <c r="E107" s="5">
        <v>54.192797384208269</v>
      </c>
      <c r="F107" s="5">
        <v>175.43220261579191</v>
      </c>
      <c r="G107" s="5">
        <v>-20.737275824732194</v>
      </c>
      <c r="H107" s="5">
        <v>250.36227582473236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1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</row>
    <row r="108" spans="2:61" x14ac:dyDescent="0.25">
      <c r="B108" s="5">
        <v>131.35500000000022</v>
      </c>
      <c r="C108" s="5">
        <v>85.28</v>
      </c>
      <c r="D108" s="5">
        <v>-46.075000000000216</v>
      </c>
      <c r="E108" s="5">
        <v>70.735297384208451</v>
      </c>
      <c r="F108" s="5">
        <v>191.97470261579198</v>
      </c>
      <c r="G108" s="5">
        <v>-4.1947758247320337</v>
      </c>
      <c r="H108" s="5">
        <v>266.9047758247325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1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</row>
    <row r="109" spans="2:61" x14ac:dyDescent="0.25">
      <c r="B109" s="5">
        <v>131.11250000000018</v>
      </c>
      <c r="C109" s="5">
        <v>103.75</v>
      </c>
      <c r="D109" s="5">
        <v>-27.362500000000182</v>
      </c>
      <c r="E109" s="5">
        <v>70.492797384208387</v>
      </c>
      <c r="F109" s="5">
        <v>191.73220261579198</v>
      </c>
      <c r="G109" s="5">
        <v>-4.4372758247320974</v>
      </c>
      <c r="H109" s="5">
        <v>266.66227582473243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1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</row>
    <row r="110" spans="2:61" x14ac:dyDescent="0.25">
      <c r="B110" s="5">
        <v>136.98250000000024</v>
      </c>
      <c r="C110" s="5">
        <v>109.07</v>
      </c>
      <c r="D110" s="5">
        <v>-27.91250000000025</v>
      </c>
      <c r="E110" s="5">
        <v>76.362797384208449</v>
      </c>
      <c r="F110" s="5">
        <v>197.60220261579204</v>
      </c>
      <c r="G110" s="5">
        <v>1.432724175267964</v>
      </c>
      <c r="H110" s="5">
        <v>272.53227582473255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1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</row>
    <row r="111" spans="2:61" x14ac:dyDescent="0.25">
      <c r="B111" s="5">
        <v>161.48250000000007</v>
      </c>
      <c r="C111" s="5">
        <v>179.54</v>
      </c>
      <c r="D111" s="5">
        <v>18.057499999999919</v>
      </c>
      <c r="E111" s="5">
        <v>100.86279738420825</v>
      </c>
      <c r="F111" s="5">
        <v>222.1022026157919</v>
      </c>
      <c r="G111" s="5">
        <v>25.932724175267793</v>
      </c>
      <c r="H111" s="5">
        <v>297.03227582473232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1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</row>
    <row r="112" spans="2:61" x14ac:dyDescent="0.25">
      <c r="B112" s="5">
        <v>151.58750000000023</v>
      </c>
      <c r="C112" s="5">
        <v>173.73</v>
      </c>
      <c r="D112" s="5">
        <v>22.142499999999757</v>
      </c>
      <c r="E112" s="5">
        <v>90.967797384208453</v>
      </c>
      <c r="F112" s="5">
        <v>212.20720261579203</v>
      </c>
      <c r="G112" s="5">
        <v>16.037724175267982</v>
      </c>
      <c r="H112" s="5">
        <v>287.13727582473246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1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</row>
    <row r="113" spans="2:61" x14ac:dyDescent="0.25">
      <c r="B113" s="5">
        <v>180.45500000000021</v>
      </c>
      <c r="C113" s="5">
        <v>187.87</v>
      </c>
      <c r="D113" s="5">
        <v>7.4149999999997931</v>
      </c>
      <c r="E113" s="5">
        <v>119.83529738420845</v>
      </c>
      <c r="F113" s="5">
        <v>241.07470261579198</v>
      </c>
      <c r="G113" s="5">
        <v>44.905224175267961</v>
      </c>
      <c r="H113" s="5">
        <v>316.00477582473246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1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</row>
    <row r="114" spans="2:61" x14ac:dyDescent="0.25">
      <c r="B114" s="5">
        <v>206.51500000000016</v>
      </c>
      <c r="C114" s="5">
        <v>176.05</v>
      </c>
      <c r="D114" s="5">
        <v>-30.465000000000146</v>
      </c>
      <c r="E114" s="5">
        <v>145.89529738420833</v>
      </c>
      <c r="F114" s="5">
        <v>267.13470261579198</v>
      </c>
      <c r="G114" s="5">
        <v>70.965224175267878</v>
      </c>
      <c r="H114" s="5">
        <v>342.06477582473246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</row>
    <row r="115" spans="2:61" x14ac:dyDescent="0.25">
      <c r="B115" s="5">
        <v>190.49250000000012</v>
      </c>
      <c r="C115" s="5">
        <v>160.94</v>
      </c>
      <c r="D115" s="5">
        <v>-29.552500000000123</v>
      </c>
      <c r="E115" s="5">
        <v>129.87279738420833</v>
      </c>
      <c r="F115" s="5">
        <v>251.11220261579192</v>
      </c>
      <c r="G115" s="5">
        <v>54.942724175267841</v>
      </c>
      <c r="H115" s="5">
        <v>326.04227582473243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1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</row>
    <row r="116" spans="2:61" x14ac:dyDescent="0.25">
      <c r="B116" s="5">
        <v>181.48250000000019</v>
      </c>
      <c r="C116" s="5">
        <v>144.58000000000001</v>
      </c>
      <c r="D116" s="5">
        <v>-36.902500000000174</v>
      </c>
      <c r="E116" s="5">
        <v>120.86279738420842</v>
      </c>
      <c r="F116" s="5">
        <v>242.10220261579195</v>
      </c>
      <c r="G116" s="5">
        <v>45.932724175267936</v>
      </c>
      <c r="H116" s="5">
        <v>317.03227582473244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1</v>
      </c>
      <c r="BF116" s="5">
        <v>0</v>
      </c>
      <c r="BG116" s="5">
        <v>0</v>
      </c>
      <c r="BH116" s="5">
        <v>0</v>
      </c>
      <c r="BI116" s="5">
        <v>0</v>
      </c>
    </row>
    <row r="117" spans="2:61" x14ac:dyDescent="0.25">
      <c r="B117" s="5">
        <v>188.9075000000002</v>
      </c>
      <c r="C117" s="5">
        <v>180.1</v>
      </c>
      <c r="D117" s="5">
        <v>-8.8075000000002035</v>
      </c>
      <c r="E117" s="5">
        <v>128.28779738420843</v>
      </c>
      <c r="F117" s="5">
        <v>249.52720261579196</v>
      </c>
      <c r="G117" s="5">
        <v>53.357724175267947</v>
      </c>
      <c r="H117" s="5">
        <v>324.45727582473245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1</v>
      </c>
      <c r="BG117" s="5">
        <v>0</v>
      </c>
      <c r="BH117" s="5">
        <v>0</v>
      </c>
      <c r="BI117" s="5">
        <v>0</v>
      </c>
    </row>
    <row r="118" spans="2:61" x14ac:dyDescent="0.25">
      <c r="B118" s="5">
        <v>170.68500000000014</v>
      </c>
      <c r="C118" s="5">
        <v>203.26</v>
      </c>
      <c r="D118" s="5">
        <v>32.574999999999847</v>
      </c>
      <c r="E118" s="5">
        <v>110.06529738420835</v>
      </c>
      <c r="F118" s="5">
        <v>231.30470261579194</v>
      </c>
      <c r="G118" s="5">
        <v>35.135224175267865</v>
      </c>
      <c r="H118" s="5">
        <v>306.23477582473242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1</v>
      </c>
      <c r="BH118" s="5">
        <v>0</v>
      </c>
      <c r="BI118" s="5">
        <v>0</v>
      </c>
    </row>
    <row r="119" spans="2:61" x14ac:dyDescent="0.25">
      <c r="B119" s="5">
        <v>199.99500000000018</v>
      </c>
      <c r="C119" s="5">
        <v>197.3</v>
      </c>
      <c r="D119" s="5">
        <v>-2.6950000000001637</v>
      </c>
      <c r="E119" s="5">
        <v>139.37529738420838</v>
      </c>
      <c r="F119" s="5">
        <v>260.614702615792</v>
      </c>
      <c r="G119" s="5">
        <v>64.445224175267896</v>
      </c>
      <c r="H119" s="5">
        <v>335.54477582473248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1</v>
      </c>
      <c r="BI119" s="5">
        <v>0</v>
      </c>
    </row>
    <row r="120" spans="2:61" x14ac:dyDescent="0.25">
      <c r="B120" s="5">
        <v>187.56750000000014</v>
      </c>
      <c r="C120" s="5">
        <v>184.29</v>
      </c>
      <c r="D120" s="5">
        <v>-3.2775000000001455</v>
      </c>
      <c r="E120" s="5">
        <v>126.94779738420831</v>
      </c>
      <c r="F120" s="5">
        <v>248.18720261579196</v>
      </c>
      <c r="G120" s="5">
        <v>52.017724175267858</v>
      </c>
      <c r="H120" s="5">
        <v>323.11727582473242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1</v>
      </c>
    </row>
    <row r="121" spans="2:61" x14ac:dyDescent="0.25">
      <c r="B121" s="5">
        <v>207.18499999999977</v>
      </c>
      <c r="C121" s="5">
        <v>183.83</v>
      </c>
      <c r="D121" s="5">
        <v>-23.354999999999762</v>
      </c>
      <c r="E121" s="5">
        <v>146.56529738420795</v>
      </c>
      <c r="F121" s="5">
        <v>267.8047026157916</v>
      </c>
      <c r="G121" s="5">
        <v>71.635224175267496</v>
      </c>
      <c r="H121" s="5">
        <v>342.73477582473208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</row>
    <row r="122" spans="2:61" x14ac:dyDescent="0.25">
      <c r="B122" s="5">
        <v>196.52000000000024</v>
      </c>
      <c r="C122" s="5">
        <v>165.61</v>
      </c>
      <c r="D122" s="5">
        <v>-30.910000000000224</v>
      </c>
      <c r="E122" s="5">
        <v>135.90029738420839</v>
      </c>
      <c r="F122" s="5">
        <v>257.13970261579209</v>
      </c>
      <c r="G122" s="5">
        <v>60.97022417526793</v>
      </c>
      <c r="H122" s="5">
        <v>332.06977582473257</v>
      </c>
      <c r="J122" s="5">
        <v>0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</row>
    <row r="123" spans="2:61" x14ac:dyDescent="0.25">
      <c r="B123" s="5">
        <v>193.3425000000004</v>
      </c>
      <c r="C123" s="5">
        <v>173.1</v>
      </c>
      <c r="D123" s="5">
        <v>-20.242500000000405</v>
      </c>
      <c r="E123" s="5">
        <v>132.72279738420866</v>
      </c>
      <c r="F123" s="5">
        <v>253.96220261579214</v>
      </c>
      <c r="G123" s="5">
        <v>57.792724175268148</v>
      </c>
      <c r="H123" s="5">
        <v>328.89227582473268</v>
      </c>
      <c r="J123" s="5">
        <v>0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</row>
    <row r="124" spans="2:61" x14ac:dyDescent="0.25">
      <c r="B124" s="5">
        <v>192.39249999999996</v>
      </c>
      <c r="C124" s="5">
        <v>179.27</v>
      </c>
      <c r="D124" s="5">
        <v>-13.122499999999945</v>
      </c>
      <c r="E124" s="5">
        <v>131.7727973842081</v>
      </c>
      <c r="F124" s="5">
        <v>253.01220261579181</v>
      </c>
      <c r="G124" s="5">
        <v>56.842724175267648</v>
      </c>
      <c r="H124" s="5">
        <v>327.94227582473229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</row>
    <row r="125" spans="2:61" x14ac:dyDescent="0.25">
      <c r="B125" s="5">
        <v>193.83999999999997</v>
      </c>
      <c r="C125" s="5">
        <v>197.61</v>
      </c>
      <c r="D125" s="5">
        <v>3.7700000000000387</v>
      </c>
      <c r="E125" s="5">
        <v>133.2202973842081</v>
      </c>
      <c r="F125" s="5">
        <v>254.45970261579185</v>
      </c>
      <c r="G125" s="5">
        <v>58.290224175267639</v>
      </c>
      <c r="H125" s="5">
        <v>329.38977582473228</v>
      </c>
      <c r="J125" s="5">
        <v>0</v>
      </c>
      <c r="K125" s="5">
        <v>0</v>
      </c>
      <c r="L125" s="5">
        <v>0</v>
      </c>
      <c r="M125" s="5">
        <v>0</v>
      </c>
      <c r="N125" s="5">
        <v>1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</row>
    <row r="126" spans="2:61" x14ac:dyDescent="0.25">
      <c r="B126" s="5">
        <v>203.72250000000025</v>
      </c>
      <c r="C126" s="5">
        <v>161.77000000000001</v>
      </c>
      <c r="D126" s="5">
        <v>-41.952500000000242</v>
      </c>
      <c r="E126" s="5">
        <v>143.10279738420849</v>
      </c>
      <c r="F126" s="5">
        <v>264.34220261579202</v>
      </c>
      <c r="G126" s="5">
        <v>68.172724175268002</v>
      </c>
      <c r="H126" s="5">
        <v>339.2722758247325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</row>
    <row r="127" spans="2:61" x14ac:dyDescent="0.25">
      <c r="B127" s="5">
        <v>197.59249999999989</v>
      </c>
      <c r="C127" s="5">
        <v>209.14</v>
      </c>
      <c r="D127" s="5">
        <v>11.547500000000099</v>
      </c>
      <c r="E127" s="5">
        <v>136.97279738420801</v>
      </c>
      <c r="F127" s="5">
        <v>258.21220261579174</v>
      </c>
      <c r="G127" s="5">
        <v>62.04272417526758</v>
      </c>
      <c r="H127" s="5">
        <v>333.14227582473222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</row>
    <row r="128" spans="2:61" x14ac:dyDescent="0.25">
      <c r="B128" s="5">
        <v>186.79249999999993</v>
      </c>
      <c r="C128" s="5">
        <v>209.78</v>
      </c>
      <c r="D128" s="5">
        <v>22.987500000000068</v>
      </c>
      <c r="E128" s="5">
        <v>126.17279738420817</v>
      </c>
      <c r="F128" s="5">
        <v>247.4122026157917</v>
      </c>
      <c r="G128" s="5">
        <v>51.242724175267682</v>
      </c>
      <c r="H128" s="5">
        <v>322.34227582473216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</row>
    <row r="129" spans="2:61" x14ac:dyDescent="0.25">
      <c r="B129" s="5">
        <v>205.73750000000038</v>
      </c>
      <c r="C129" s="5">
        <v>153.49</v>
      </c>
      <c r="D129" s="5">
        <v>-52.247500000000372</v>
      </c>
      <c r="E129" s="5">
        <v>145.11779738420864</v>
      </c>
      <c r="F129" s="5">
        <v>266.35720261579212</v>
      </c>
      <c r="G129" s="5">
        <v>70.18772417526813</v>
      </c>
      <c r="H129" s="5">
        <v>341.28727582473266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1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</row>
    <row r="130" spans="2:61" x14ac:dyDescent="0.25">
      <c r="B130" s="5">
        <v>180.26499999999973</v>
      </c>
      <c r="C130" s="5">
        <v>205.32</v>
      </c>
      <c r="D130" s="5">
        <v>25.055000000000263</v>
      </c>
      <c r="E130" s="5">
        <v>119.64529738420784</v>
      </c>
      <c r="F130" s="5">
        <v>240.88470261579164</v>
      </c>
      <c r="G130" s="5">
        <v>44.715224175267394</v>
      </c>
      <c r="H130" s="5">
        <v>315.81477582473207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</row>
    <row r="131" spans="2:61" x14ac:dyDescent="0.25">
      <c r="B131" s="5">
        <v>157.04500000000056</v>
      </c>
      <c r="C131" s="5">
        <v>169.15</v>
      </c>
      <c r="D131" s="5">
        <v>12.10499999999945</v>
      </c>
      <c r="E131" s="5">
        <v>96.425297384208847</v>
      </c>
      <c r="F131" s="5">
        <v>217.66470261579227</v>
      </c>
      <c r="G131" s="5">
        <v>21.495224175268305</v>
      </c>
      <c r="H131" s="5">
        <v>292.59477582473278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</row>
    <row r="132" spans="2:61" x14ac:dyDescent="0.25">
      <c r="B132" s="5">
        <v>299.23500000000035</v>
      </c>
      <c r="C132" s="5">
        <v>149.83000000000001</v>
      </c>
      <c r="D132" s="5">
        <v>-149.40500000000034</v>
      </c>
      <c r="E132" s="5">
        <v>238.6152973842085</v>
      </c>
      <c r="F132" s="5">
        <v>359.85470261579223</v>
      </c>
      <c r="G132" s="5">
        <v>163.68522417526805</v>
      </c>
      <c r="H132" s="5">
        <v>434.78477582473266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</row>
    <row r="133" spans="2:61" x14ac:dyDescent="0.25">
      <c r="B133" s="5">
        <v>163.75499999999988</v>
      </c>
      <c r="C133" s="5">
        <v>180.78</v>
      </c>
      <c r="D133" s="5">
        <v>17.025000000000119</v>
      </c>
      <c r="E133" s="5">
        <v>103.135297384208</v>
      </c>
      <c r="F133" s="5">
        <v>224.37470261579176</v>
      </c>
      <c r="G133" s="5">
        <v>28.205224175267574</v>
      </c>
      <c r="H133" s="5">
        <v>299.30477582473219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</row>
    <row r="134" spans="2:61" x14ac:dyDescent="0.25">
      <c r="B134" s="5">
        <v>199.89750000000004</v>
      </c>
      <c r="C134" s="5">
        <v>200.99</v>
      </c>
      <c r="D134" s="5">
        <v>1.0924999999999727</v>
      </c>
      <c r="E134" s="5">
        <v>139.27779738420816</v>
      </c>
      <c r="F134" s="5">
        <v>260.51720261579192</v>
      </c>
      <c r="G134" s="5">
        <v>64.347724175267729</v>
      </c>
      <c r="H134" s="5">
        <v>335.44727582473234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</row>
    <row r="135" spans="2:61" x14ac:dyDescent="0.25">
      <c r="B135" s="5">
        <v>133.9800000000003</v>
      </c>
      <c r="C135" s="5">
        <v>144.36000000000001</v>
      </c>
      <c r="D135" s="5">
        <v>10.379999999999711</v>
      </c>
      <c r="E135" s="5">
        <v>73.360297384208565</v>
      </c>
      <c r="F135" s="5">
        <v>194.59970261579204</v>
      </c>
      <c r="G135" s="5">
        <v>-1.5697758247319484</v>
      </c>
      <c r="H135" s="5">
        <v>269.52977582473255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1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</row>
    <row r="136" spans="2:61" x14ac:dyDescent="0.25">
      <c r="B136" s="5">
        <v>166.47500000000008</v>
      </c>
      <c r="C136" s="5">
        <v>175.15</v>
      </c>
      <c r="D136" s="5">
        <v>8.6749999999999261</v>
      </c>
      <c r="E136" s="5">
        <v>105.85529738420831</v>
      </c>
      <c r="F136" s="5">
        <v>227.09470261579185</v>
      </c>
      <c r="G136" s="5">
        <v>30.925224175267829</v>
      </c>
      <c r="H136" s="5">
        <v>302.02477582473233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</row>
    <row r="137" spans="2:61" x14ac:dyDescent="0.25">
      <c r="B137" s="5">
        <v>153.97250000000037</v>
      </c>
      <c r="C137" s="5">
        <v>177.67</v>
      </c>
      <c r="D137" s="5">
        <v>23.697499999999621</v>
      </c>
      <c r="E137" s="5">
        <v>93.3527973842086</v>
      </c>
      <c r="F137" s="5">
        <v>214.59220261579213</v>
      </c>
      <c r="G137" s="5">
        <v>18.422724175268115</v>
      </c>
      <c r="H137" s="5">
        <v>289.52227582473262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1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</row>
    <row r="138" spans="2:61" x14ac:dyDescent="0.25">
      <c r="B138" s="5">
        <v>135.90750000000037</v>
      </c>
      <c r="C138" s="5">
        <v>87.71</v>
      </c>
      <c r="D138" s="5">
        <v>-48.197500000000375</v>
      </c>
      <c r="E138" s="5">
        <v>75.287797384208588</v>
      </c>
      <c r="F138" s="5">
        <v>196.52720261579213</v>
      </c>
      <c r="G138" s="5">
        <v>0.35772417526811751</v>
      </c>
      <c r="H138" s="5">
        <v>271.45727582473262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1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</row>
    <row r="139" spans="2:61" x14ac:dyDescent="0.25">
      <c r="B139" s="5">
        <v>114.85250000000019</v>
      </c>
      <c r="C139" s="5">
        <v>94.53</v>
      </c>
      <c r="D139" s="5">
        <v>-20.32250000000019</v>
      </c>
      <c r="E139" s="5">
        <v>54.232797384208446</v>
      </c>
      <c r="F139" s="5">
        <v>175.47220261579193</v>
      </c>
      <c r="G139" s="5">
        <v>-20.69727582473206</v>
      </c>
      <c r="H139" s="5">
        <v>250.40227582473244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1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</row>
    <row r="140" spans="2:61" x14ac:dyDescent="0.25">
      <c r="B140" s="5">
        <v>97.429999999999552</v>
      </c>
      <c r="C140" s="5">
        <v>103.8</v>
      </c>
      <c r="D140" s="5">
        <v>6.3700000000004451</v>
      </c>
      <c r="E140" s="5">
        <v>36.810297384207686</v>
      </c>
      <c r="F140" s="5">
        <v>158.04970261579143</v>
      </c>
      <c r="G140" s="5">
        <v>-38.119775824732756</v>
      </c>
      <c r="H140" s="5">
        <v>232.97977582473186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1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</row>
    <row r="141" spans="2:61" x14ac:dyDescent="0.25">
      <c r="B141" s="5">
        <v>110.85500000000005</v>
      </c>
      <c r="C141" s="5">
        <v>102.39</v>
      </c>
      <c r="D141" s="5">
        <v>-8.465000000000046</v>
      </c>
      <c r="E141" s="5">
        <v>50.235297384208188</v>
      </c>
      <c r="F141" s="5">
        <v>171.4747026157919</v>
      </c>
      <c r="G141" s="5">
        <v>-24.694775824732261</v>
      </c>
      <c r="H141" s="5">
        <v>246.40477582473235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1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</row>
    <row r="142" spans="2:61" x14ac:dyDescent="0.25">
      <c r="B142" s="5">
        <v>123.95750000000034</v>
      </c>
      <c r="C142" s="5">
        <v>102.16</v>
      </c>
      <c r="D142" s="5">
        <v>-21.79750000000034</v>
      </c>
      <c r="E142" s="5">
        <v>63.337797384208571</v>
      </c>
      <c r="F142" s="5">
        <v>184.57720261579209</v>
      </c>
      <c r="G142" s="5">
        <v>-11.592275824731914</v>
      </c>
      <c r="H142" s="5">
        <v>259.50727582473257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</row>
    <row r="143" spans="2:61" x14ac:dyDescent="0.25">
      <c r="B143" s="5">
        <v>103.06249999999972</v>
      </c>
      <c r="C143" s="5">
        <v>100.96</v>
      </c>
      <c r="D143" s="5">
        <v>-2.102499999999722</v>
      </c>
      <c r="E143" s="5">
        <v>42.442797384207857</v>
      </c>
      <c r="F143" s="5">
        <v>163.68220261579157</v>
      </c>
      <c r="G143" s="5">
        <v>-32.487275824732592</v>
      </c>
      <c r="H143" s="5">
        <v>238.61227582473202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1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</row>
    <row r="144" spans="2:61" x14ac:dyDescent="0.25">
      <c r="B144" s="5">
        <v>82.19250000000028</v>
      </c>
      <c r="C144" s="5">
        <v>103.92</v>
      </c>
      <c r="D144" s="5">
        <v>21.727499999999722</v>
      </c>
      <c r="E144" s="5">
        <v>21.572797384208478</v>
      </c>
      <c r="F144" s="5">
        <v>142.81220261579207</v>
      </c>
      <c r="G144" s="5">
        <v>-53.357275824732</v>
      </c>
      <c r="H144" s="5">
        <v>217.74227582473256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1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</row>
    <row r="145" spans="2:61" x14ac:dyDescent="0.25">
      <c r="B145" s="5">
        <v>76.950000000000045</v>
      </c>
      <c r="C145" s="5">
        <v>102.2</v>
      </c>
      <c r="D145" s="5">
        <v>25.249999999999957</v>
      </c>
      <c r="E145" s="5">
        <v>16.33029738420823</v>
      </c>
      <c r="F145" s="5">
        <v>137.56970261579187</v>
      </c>
      <c r="G145" s="5">
        <v>-58.599775824732234</v>
      </c>
      <c r="H145" s="5">
        <v>212.49977582473232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</row>
    <row r="146" spans="2:61" x14ac:dyDescent="0.25">
      <c r="B146" s="5">
        <v>77.807500000000374</v>
      </c>
      <c r="C146" s="5">
        <v>100.31</v>
      </c>
      <c r="D146" s="5">
        <v>22.502499999999628</v>
      </c>
      <c r="E146" s="5">
        <v>17.187797384208615</v>
      </c>
      <c r="F146" s="5">
        <v>138.42720261579214</v>
      </c>
      <c r="G146" s="5">
        <v>-57.742275824731877</v>
      </c>
      <c r="H146" s="5">
        <v>213.35727582473262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1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</row>
    <row r="147" spans="2:61" x14ac:dyDescent="0.25">
      <c r="B147" s="5">
        <v>105.8749999999996</v>
      </c>
      <c r="C147" s="5">
        <v>67.959999999999994</v>
      </c>
      <c r="D147" s="5">
        <v>-37.914999999999608</v>
      </c>
      <c r="E147" s="5">
        <v>45.255297384207722</v>
      </c>
      <c r="F147" s="5">
        <v>166.49470261579148</v>
      </c>
      <c r="G147" s="5">
        <v>-29.674775824732706</v>
      </c>
      <c r="H147" s="5">
        <v>241.42477582473191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</row>
    <row r="148" spans="2:61" x14ac:dyDescent="0.25">
      <c r="B148" s="5">
        <v>64.497500000000258</v>
      </c>
      <c r="C148" s="5">
        <v>38.65</v>
      </c>
      <c r="D148" s="5">
        <v>-25.847500000000259</v>
      </c>
      <c r="E148" s="5">
        <v>3.8777973842084634</v>
      </c>
      <c r="F148" s="5">
        <v>125.11720261579205</v>
      </c>
      <c r="G148" s="5">
        <v>-71.052275824732021</v>
      </c>
      <c r="H148" s="5">
        <v>200.04727582473254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1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</row>
    <row r="149" spans="2:61" x14ac:dyDescent="0.25">
      <c r="B149" s="5">
        <v>74.662500000000023</v>
      </c>
      <c r="C149" s="5">
        <v>97.99</v>
      </c>
      <c r="D149" s="5">
        <v>23.327499999999972</v>
      </c>
      <c r="E149" s="5">
        <v>14.042797384208193</v>
      </c>
      <c r="F149" s="5">
        <v>135.28220261579185</v>
      </c>
      <c r="G149" s="5">
        <v>-60.887275824732257</v>
      </c>
      <c r="H149" s="5">
        <v>210.2122758247323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1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</row>
    <row r="150" spans="2:61" x14ac:dyDescent="0.25">
      <c r="B150" s="5">
        <v>73.389999999999759</v>
      </c>
      <c r="C150" s="5">
        <v>95.92</v>
      </c>
      <c r="D150" s="5">
        <v>22.530000000000243</v>
      </c>
      <c r="E150" s="5">
        <v>12.770297384207915</v>
      </c>
      <c r="F150" s="5">
        <v>134.00970261579161</v>
      </c>
      <c r="G150" s="5">
        <v>-62.159775824732549</v>
      </c>
      <c r="H150" s="5">
        <v>208.93977582473207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</row>
    <row r="151" spans="2:61" x14ac:dyDescent="0.25">
      <c r="B151" s="5">
        <v>92.602500000000163</v>
      </c>
      <c r="C151" s="5">
        <v>80.19</v>
      </c>
      <c r="D151" s="5">
        <v>-12.412500000000165</v>
      </c>
      <c r="E151" s="5">
        <v>31.982797384208347</v>
      </c>
      <c r="F151" s="5">
        <v>153.22220261579199</v>
      </c>
      <c r="G151" s="5">
        <v>-42.947275824732117</v>
      </c>
      <c r="H151" s="5">
        <v>228.15227582473244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</row>
    <row r="152" spans="2:61" x14ac:dyDescent="0.25">
      <c r="B152" s="5">
        <v>79.375000000000199</v>
      </c>
      <c r="C152" s="5">
        <v>89.73</v>
      </c>
      <c r="D152" s="5">
        <v>10.354999999999805</v>
      </c>
      <c r="E152" s="5">
        <v>18.755297384208397</v>
      </c>
      <c r="F152" s="5">
        <v>139.99470261579199</v>
      </c>
      <c r="G152" s="5">
        <v>-56.17477582473208</v>
      </c>
      <c r="H152" s="5">
        <v>214.92477582473248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1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</row>
    <row r="153" spans="2:61" x14ac:dyDescent="0.25">
      <c r="B153" s="5">
        <v>90.637500000000017</v>
      </c>
      <c r="C153" s="5">
        <v>109.08</v>
      </c>
      <c r="D153" s="5">
        <v>18.442499999999981</v>
      </c>
      <c r="E153" s="5">
        <v>30.017797384208187</v>
      </c>
      <c r="F153" s="5">
        <v>151.25720261579184</v>
      </c>
      <c r="G153" s="5">
        <v>-44.912275824732262</v>
      </c>
      <c r="H153" s="5">
        <v>226.1872758247323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1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</row>
    <row r="154" spans="2:61" x14ac:dyDescent="0.25">
      <c r="B154" s="5">
        <v>71.180000000000319</v>
      </c>
      <c r="C154" s="5">
        <v>97.13</v>
      </c>
      <c r="D154" s="5">
        <v>25.949999999999676</v>
      </c>
      <c r="E154" s="5">
        <v>10.560297384208553</v>
      </c>
      <c r="F154" s="5">
        <v>131.79970261579209</v>
      </c>
      <c r="G154" s="5">
        <v>-64.369775824731931</v>
      </c>
      <c r="H154" s="5">
        <v>206.72977582473257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1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</row>
    <row r="155" spans="2:61" x14ac:dyDescent="0.25">
      <c r="B155" s="5">
        <v>94.977500000000276</v>
      </c>
      <c r="C155" s="5">
        <v>86.33</v>
      </c>
      <c r="D155" s="5">
        <v>-8.647500000000278</v>
      </c>
      <c r="E155" s="5">
        <v>34.357797384208482</v>
      </c>
      <c r="F155" s="5">
        <v>155.59720261579207</v>
      </c>
      <c r="G155" s="5">
        <v>-40.572275824732003</v>
      </c>
      <c r="H155" s="5">
        <v>230.52727582473256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1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</row>
    <row r="156" spans="2:61" x14ac:dyDescent="0.25">
      <c r="B156" s="5">
        <v>74.522500000000349</v>
      </c>
      <c r="C156" s="5">
        <v>91.52</v>
      </c>
      <c r="D156" s="5">
        <v>16.997499999999647</v>
      </c>
      <c r="E156" s="5">
        <v>13.902797384208576</v>
      </c>
      <c r="F156" s="5">
        <v>135.14220261579212</v>
      </c>
      <c r="G156" s="5">
        <v>-61.027275824731902</v>
      </c>
      <c r="H156" s="5">
        <v>210.0722758247326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1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</row>
    <row r="157" spans="2:61" x14ac:dyDescent="0.25">
      <c r="B157" s="5">
        <v>84.800000000000409</v>
      </c>
      <c r="C157" s="5">
        <v>142.54</v>
      </c>
      <c r="D157" s="5">
        <v>57.739999999999583</v>
      </c>
      <c r="E157" s="5">
        <v>24.180297384208636</v>
      </c>
      <c r="F157" s="5">
        <v>145.41970261579218</v>
      </c>
      <c r="G157" s="5">
        <v>-50.749775824731842</v>
      </c>
      <c r="H157" s="5">
        <v>220.34977582473266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1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</row>
    <row r="158" spans="2:61" x14ac:dyDescent="0.25">
      <c r="B158" s="5">
        <v>104.37500000000003</v>
      </c>
      <c r="C158" s="5">
        <v>162.59</v>
      </c>
      <c r="D158" s="5">
        <v>58.214999999999975</v>
      </c>
      <c r="E158" s="5">
        <v>43.755297384208212</v>
      </c>
      <c r="F158" s="5">
        <v>164.99470261579185</v>
      </c>
      <c r="G158" s="5">
        <v>-31.174775824732251</v>
      </c>
      <c r="H158" s="5">
        <v>239.92477582473231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1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</row>
    <row r="159" spans="2:61" x14ac:dyDescent="0.25">
      <c r="B159" s="5">
        <v>114.81250000000009</v>
      </c>
      <c r="C159" s="5">
        <v>169.71</v>
      </c>
      <c r="D159" s="5">
        <v>54.897499999999923</v>
      </c>
      <c r="E159" s="5">
        <v>54.192797384208269</v>
      </c>
      <c r="F159" s="5">
        <v>175.43220261579191</v>
      </c>
      <c r="G159" s="5">
        <v>-20.737275824732194</v>
      </c>
      <c r="H159" s="5">
        <v>250.36227582473236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1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</row>
    <row r="160" spans="2:61" x14ac:dyDescent="0.25">
      <c r="B160" s="5">
        <v>131.35500000000022</v>
      </c>
      <c r="C160" s="5">
        <v>163.38999999999999</v>
      </c>
      <c r="D160" s="5">
        <v>32.034999999999769</v>
      </c>
      <c r="E160" s="5">
        <v>70.735297384208451</v>
      </c>
      <c r="F160" s="5">
        <v>191.97470261579198</v>
      </c>
      <c r="G160" s="5">
        <v>-4.1947758247320337</v>
      </c>
      <c r="H160" s="5">
        <v>266.9047758247325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1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</row>
    <row r="161" spans="2:61" x14ac:dyDescent="0.25">
      <c r="B161" s="5">
        <v>131.11250000000018</v>
      </c>
      <c r="C161" s="5">
        <v>184.73</v>
      </c>
      <c r="D161" s="5">
        <v>53.617499999999808</v>
      </c>
      <c r="E161" s="5">
        <v>70.492797384208387</v>
      </c>
      <c r="F161" s="5">
        <v>191.73220261579198</v>
      </c>
      <c r="G161" s="5">
        <v>-4.4372758247320974</v>
      </c>
      <c r="H161" s="5">
        <v>266.66227582473243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1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</row>
    <row r="162" spans="2:61" x14ac:dyDescent="0.25">
      <c r="B162" s="5">
        <v>136.98250000000024</v>
      </c>
      <c r="C162" s="5">
        <v>171.95</v>
      </c>
      <c r="D162" s="5">
        <v>34.967499999999745</v>
      </c>
      <c r="E162" s="5">
        <v>76.362797384208449</v>
      </c>
      <c r="F162" s="5">
        <v>197.60220261579204</v>
      </c>
      <c r="G162" s="5">
        <v>1.432724175267964</v>
      </c>
      <c r="H162" s="5">
        <v>272.53227582473255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1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</row>
    <row r="163" spans="2:61" x14ac:dyDescent="0.25">
      <c r="B163" s="5">
        <v>161.48250000000007</v>
      </c>
      <c r="C163" s="5">
        <v>167.46</v>
      </c>
      <c r="D163" s="5">
        <v>5.9774999999999352</v>
      </c>
      <c r="E163" s="5">
        <v>100.86279738420825</v>
      </c>
      <c r="F163" s="5">
        <v>222.1022026157919</v>
      </c>
      <c r="G163" s="5">
        <v>25.932724175267793</v>
      </c>
      <c r="H163" s="5">
        <v>297.03227582473232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1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</row>
    <row r="164" spans="2:61" x14ac:dyDescent="0.25">
      <c r="B164" s="5">
        <v>151.58750000000023</v>
      </c>
      <c r="C164" s="5">
        <v>182.5</v>
      </c>
      <c r="D164" s="5">
        <v>30.912499999999767</v>
      </c>
      <c r="E164" s="5">
        <v>90.967797384208453</v>
      </c>
      <c r="F164" s="5">
        <v>212.20720261579203</v>
      </c>
      <c r="G164" s="5">
        <v>16.037724175267982</v>
      </c>
      <c r="H164" s="5">
        <v>287.13727582473246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1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</row>
    <row r="165" spans="2:61" x14ac:dyDescent="0.25">
      <c r="B165" s="5">
        <v>180.45500000000021</v>
      </c>
      <c r="C165" s="5">
        <v>190.1</v>
      </c>
      <c r="D165" s="5">
        <v>9.6449999999997829</v>
      </c>
      <c r="E165" s="5">
        <v>119.83529738420845</v>
      </c>
      <c r="F165" s="5">
        <v>241.07470261579198</v>
      </c>
      <c r="G165" s="5">
        <v>44.905224175267961</v>
      </c>
      <c r="H165" s="5">
        <v>316.00477582473246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1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</row>
    <row r="166" spans="2:61" x14ac:dyDescent="0.25">
      <c r="B166" s="5">
        <v>206.51500000000016</v>
      </c>
      <c r="C166" s="5">
        <v>183.84</v>
      </c>
      <c r="D166" s="5">
        <v>-22.675000000000153</v>
      </c>
      <c r="E166" s="5">
        <v>145.89529738420833</v>
      </c>
      <c r="F166" s="5">
        <v>267.13470261579198</v>
      </c>
      <c r="G166" s="5">
        <v>70.965224175267878</v>
      </c>
      <c r="H166" s="5">
        <v>342.06477582473246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</row>
    <row r="167" spans="2:61" x14ac:dyDescent="0.25">
      <c r="B167" s="5">
        <v>190.49250000000012</v>
      </c>
      <c r="C167" s="5">
        <v>224.11</v>
      </c>
      <c r="D167" s="5">
        <v>33.617499999999893</v>
      </c>
      <c r="E167" s="5">
        <v>129.87279738420833</v>
      </c>
      <c r="F167" s="5">
        <v>251.11220261579192</v>
      </c>
      <c r="G167" s="5">
        <v>54.942724175267841</v>
      </c>
      <c r="H167" s="5">
        <v>326.04227582473243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1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</row>
    <row r="168" spans="2:61" x14ac:dyDescent="0.25">
      <c r="B168" s="5">
        <v>181.48250000000019</v>
      </c>
      <c r="C168" s="5">
        <v>182.87</v>
      </c>
      <c r="D168" s="5">
        <v>1.3874999999998181</v>
      </c>
      <c r="E168" s="5">
        <v>120.86279738420842</v>
      </c>
      <c r="F168" s="5">
        <v>242.10220261579195</v>
      </c>
      <c r="G168" s="5">
        <v>45.932724175267936</v>
      </c>
      <c r="H168" s="5">
        <v>317.03227582473244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1</v>
      </c>
      <c r="BF168" s="5">
        <v>0</v>
      </c>
      <c r="BG168" s="5">
        <v>0</v>
      </c>
      <c r="BH168" s="5">
        <v>0</v>
      </c>
      <c r="BI168" s="5">
        <v>0</v>
      </c>
    </row>
    <row r="169" spans="2:61" x14ac:dyDescent="0.25">
      <c r="B169" s="5">
        <v>188.9075000000002</v>
      </c>
      <c r="C169" s="5">
        <v>205.55</v>
      </c>
      <c r="D169" s="5">
        <v>16.642499999999814</v>
      </c>
      <c r="E169" s="5">
        <v>128.28779738420843</v>
      </c>
      <c r="F169" s="5">
        <v>249.52720261579196</v>
      </c>
      <c r="G169" s="5">
        <v>53.357724175267947</v>
      </c>
      <c r="H169" s="5">
        <v>324.45727582473245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1</v>
      </c>
      <c r="BG169" s="5">
        <v>0</v>
      </c>
      <c r="BH169" s="5">
        <v>0</v>
      </c>
      <c r="BI169" s="5">
        <v>0</v>
      </c>
    </row>
    <row r="170" spans="2:61" x14ac:dyDescent="0.25">
      <c r="B170" s="5">
        <v>170.68500000000014</v>
      </c>
      <c r="C170" s="5">
        <v>118.61</v>
      </c>
      <c r="D170" s="5">
        <v>-52.075000000000145</v>
      </c>
      <c r="E170" s="5">
        <v>110.06529738420835</v>
      </c>
      <c r="F170" s="5">
        <v>231.30470261579194</v>
      </c>
      <c r="G170" s="5">
        <v>35.135224175267865</v>
      </c>
      <c r="H170" s="5">
        <v>306.23477582473242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1</v>
      </c>
      <c r="BH170" s="5">
        <v>0</v>
      </c>
      <c r="BI170" s="5">
        <v>0</v>
      </c>
    </row>
    <row r="171" spans="2:61" x14ac:dyDescent="0.25">
      <c r="B171" s="5">
        <v>199.99500000000018</v>
      </c>
      <c r="C171" s="5">
        <v>163.63999999999999</v>
      </c>
      <c r="D171" s="5">
        <v>-36.355000000000189</v>
      </c>
      <c r="E171" s="5">
        <v>139.37529738420838</v>
      </c>
      <c r="F171" s="5">
        <v>260.614702615792</v>
      </c>
      <c r="G171" s="5">
        <v>64.445224175267896</v>
      </c>
      <c r="H171" s="5">
        <v>335.54477582473248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1</v>
      </c>
      <c r="BI171" s="5">
        <v>0</v>
      </c>
    </row>
    <row r="172" spans="2:61" x14ac:dyDescent="0.25">
      <c r="B172" s="5">
        <v>187.56750000000014</v>
      </c>
      <c r="C172" s="5">
        <v>139.43</v>
      </c>
      <c r="D172" s="5">
        <v>-48.137500000000131</v>
      </c>
      <c r="E172" s="5">
        <v>126.94779738420831</v>
      </c>
      <c r="F172" s="5">
        <v>248.18720261579196</v>
      </c>
      <c r="G172" s="5">
        <v>52.017724175267858</v>
      </c>
      <c r="H172" s="5">
        <v>323.11727582473242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1</v>
      </c>
    </row>
    <row r="173" spans="2:61" x14ac:dyDescent="0.25">
      <c r="B173" s="5">
        <v>207.18499999999977</v>
      </c>
      <c r="C173" s="5">
        <v>125.62</v>
      </c>
      <c r="D173" s="5">
        <v>-81.56499999999977</v>
      </c>
      <c r="E173" s="5">
        <v>146.56529738420795</v>
      </c>
      <c r="F173" s="5">
        <v>267.8047026157916</v>
      </c>
      <c r="G173" s="5">
        <v>71.635224175267496</v>
      </c>
      <c r="H173" s="5">
        <v>342.73477582473208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</row>
    <row r="174" spans="2:61" x14ac:dyDescent="0.25">
      <c r="B174" s="5">
        <v>196.52000000000024</v>
      </c>
      <c r="C174" s="5">
        <v>144.13999999999999</v>
      </c>
      <c r="D174" s="5">
        <v>-52.380000000000251</v>
      </c>
      <c r="E174" s="5">
        <v>135.90029738420839</v>
      </c>
      <c r="F174" s="5">
        <v>257.13970261579209</v>
      </c>
      <c r="G174" s="5">
        <v>60.97022417526793</v>
      </c>
      <c r="H174" s="5">
        <v>332.06977582473257</v>
      </c>
      <c r="J174" s="5">
        <v>0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</row>
    <row r="175" spans="2:61" x14ac:dyDescent="0.25">
      <c r="B175" s="5">
        <v>193.3425000000004</v>
      </c>
      <c r="C175" s="5">
        <v>133.85</v>
      </c>
      <c r="D175" s="5">
        <v>-59.492500000000405</v>
      </c>
      <c r="E175" s="5">
        <v>132.72279738420866</v>
      </c>
      <c r="F175" s="5">
        <v>253.96220261579214</v>
      </c>
      <c r="G175" s="5">
        <v>57.792724175268148</v>
      </c>
      <c r="H175" s="5">
        <v>328.89227582473268</v>
      </c>
      <c r="J175" s="5">
        <v>0</v>
      </c>
      <c r="K175" s="5">
        <v>0</v>
      </c>
      <c r="L175" s="5">
        <v>1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</row>
    <row r="176" spans="2:61" x14ac:dyDescent="0.25">
      <c r="B176" s="5">
        <v>192.39249999999996</v>
      </c>
      <c r="C176" s="5">
        <v>123.43</v>
      </c>
      <c r="D176" s="5">
        <v>-68.962499999999949</v>
      </c>
      <c r="E176" s="5">
        <v>131.7727973842081</v>
      </c>
      <c r="F176" s="5">
        <v>253.01220261579181</v>
      </c>
      <c r="G176" s="5">
        <v>56.842724175267648</v>
      </c>
      <c r="H176" s="5">
        <v>327.94227582473229</v>
      </c>
      <c r="J176" s="5">
        <v>0</v>
      </c>
      <c r="K176" s="5">
        <v>0</v>
      </c>
      <c r="L176" s="5">
        <v>0</v>
      </c>
      <c r="M176" s="5">
        <v>1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</row>
    <row r="177" spans="2:61" x14ac:dyDescent="0.25">
      <c r="B177" s="5">
        <v>193.83999999999997</v>
      </c>
      <c r="C177" s="5">
        <v>144.27000000000001</v>
      </c>
      <c r="D177" s="5">
        <v>-49.569999999999965</v>
      </c>
      <c r="E177" s="5">
        <v>133.2202973842081</v>
      </c>
      <c r="F177" s="5">
        <v>254.45970261579185</v>
      </c>
      <c r="G177" s="5">
        <v>58.290224175267639</v>
      </c>
      <c r="H177" s="5">
        <v>329.38977582473228</v>
      </c>
      <c r="J177" s="5">
        <v>0</v>
      </c>
      <c r="K177" s="5">
        <v>0</v>
      </c>
      <c r="L177" s="5">
        <v>0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</row>
    <row r="178" spans="2:61" x14ac:dyDescent="0.25">
      <c r="B178" s="5">
        <v>203.72250000000025</v>
      </c>
      <c r="C178" s="5">
        <v>126.39</v>
      </c>
      <c r="D178" s="5">
        <v>-77.332500000000252</v>
      </c>
      <c r="E178" s="5">
        <v>143.10279738420849</v>
      </c>
      <c r="F178" s="5">
        <v>264.34220261579202</v>
      </c>
      <c r="G178" s="5">
        <v>68.172724175268002</v>
      </c>
      <c r="H178" s="5">
        <v>339.2722758247325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</row>
    <row r="179" spans="2:61" x14ac:dyDescent="0.25">
      <c r="B179" s="5">
        <v>197.59249999999989</v>
      </c>
      <c r="C179" s="5">
        <v>133.07</v>
      </c>
      <c r="D179" s="5">
        <v>-64.522499999999894</v>
      </c>
      <c r="E179" s="5">
        <v>136.97279738420801</v>
      </c>
      <c r="F179" s="5">
        <v>258.21220261579174</v>
      </c>
      <c r="G179" s="5">
        <v>62.04272417526758</v>
      </c>
      <c r="H179" s="5">
        <v>333.14227582473222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</row>
    <row r="180" spans="2:61" x14ac:dyDescent="0.25">
      <c r="B180" s="5">
        <v>186.79249999999993</v>
      </c>
      <c r="C180" s="5">
        <v>138.25</v>
      </c>
      <c r="D180" s="5">
        <v>-48.542499999999933</v>
      </c>
      <c r="E180" s="5">
        <v>126.17279738420817</v>
      </c>
      <c r="F180" s="5">
        <v>247.4122026157917</v>
      </c>
      <c r="G180" s="5">
        <v>51.242724175267682</v>
      </c>
      <c r="H180" s="5">
        <v>322.34227582473216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1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</row>
    <row r="181" spans="2:61" x14ac:dyDescent="0.25">
      <c r="B181" s="5">
        <v>205.73750000000038</v>
      </c>
      <c r="C181" s="5">
        <v>203.26</v>
      </c>
      <c r="D181" s="5">
        <v>-2.4775000000003899</v>
      </c>
      <c r="E181" s="5">
        <v>145.11779738420864</v>
      </c>
      <c r="F181" s="5">
        <v>266.35720261579212</v>
      </c>
      <c r="G181" s="5">
        <v>70.18772417526813</v>
      </c>
      <c r="H181" s="5">
        <v>341.28727582473266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</row>
    <row r="182" spans="2:61" x14ac:dyDescent="0.25">
      <c r="B182" s="5">
        <v>180.26499999999973</v>
      </c>
      <c r="C182" s="5">
        <v>133.47</v>
      </c>
      <c r="D182" s="5">
        <v>-46.794999999999732</v>
      </c>
      <c r="E182" s="5">
        <v>119.64529738420784</v>
      </c>
      <c r="F182" s="5">
        <v>240.88470261579164</v>
      </c>
      <c r="G182" s="5">
        <v>44.715224175267394</v>
      </c>
      <c r="H182" s="5">
        <v>315.81477582473207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</row>
    <row r="183" spans="2:61" x14ac:dyDescent="0.25">
      <c r="B183" s="5">
        <v>157.04500000000056</v>
      </c>
      <c r="C183" s="5">
        <v>125.21</v>
      </c>
      <c r="D183" s="5">
        <v>-31.835000000000562</v>
      </c>
      <c r="E183" s="5">
        <v>96.425297384208847</v>
      </c>
      <c r="F183" s="5">
        <v>217.66470261579227</v>
      </c>
      <c r="G183" s="5">
        <v>21.495224175268305</v>
      </c>
      <c r="H183" s="5">
        <v>292.59477582473278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</row>
    <row r="184" spans="2:61" x14ac:dyDescent="0.25">
      <c r="B184" s="5">
        <v>299.23500000000035</v>
      </c>
      <c r="C184" s="5">
        <v>123.16</v>
      </c>
      <c r="D184" s="5">
        <v>-176.07500000000036</v>
      </c>
      <c r="E184" s="5">
        <v>238.6152973842085</v>
      </c>
      <c r="F184" s="5">
        <v>359.85470261579223</v>
      </c>
      <c r="G184" s="5">
        <v>163.68522417526805</v>
      </c>
      <c r="H184" s="5">
        <v>434.78477582473266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</row>
    <row r="185" spans="2:61" x14ac:dyDescent="0.25">
      <c r="B185" s="5">
        <v>163.75499999999988</v>
      </c>
      <c r="C185" s="5">
        <v>117</v>
      </c>
      <c r="D185" s="5">
        <v>-46.754999999999882</v>
      </c>
      <c r="E185" s="5">
        <v>103.135297384208</v>
      </c>
      <c r="F185" s="5">
        <v>224.37470261579176</v>
      </c>
      <c r="G185" s="5">
        <v>28.205224175267574</v>
      </c>
      <c r="H185" s="5">
        <v>299.30477582473219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</row>
    <row r="186" spans="2:61" x14ac:dyDescent="0.25">
      <c r="B186" s="5">
        <v>199.89750000000004</v>
      </c>
      <c r="C186" s="5">
        <v>163.03</v>
      </c>
      <c r="D186" s="5">
        <v>-36.867500000000035</v>
      </c>
      <c r="E186" s="5">
        <v>139.27779738420816</v>
      </c>
      <c r="F186" s="5">
        <v>260.51720261579192</v>
      </c>
      <c r="G186" s="5">
        <v>64.347724175267729</v>
      </c>
      <c r="H186" s="5">
        <v>335.44727582473234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</row>
    <row r="187" spans="2:61" x14ac:dyDescent="0.25">
      <c r="B187" s="5">
        <v>133.9800000000003</v>
      </c>
      <c r="C187" s="5">
        <v>98.84</v>
      </c>
      <c r="D187" s="5">
        <v>-35.140000000000299</v>
      </c>
      <c r="E187" s="5">
        <v>73.360297384208565</v>
      </c>
      <c r="F187" s="5">
        <v>194.59970261579204</v>
      </c>
      <c r="G187" s="5">
        <v>-1.5697758247319484</v>
      </c>
      <c r="H187" s="5">
        <v>269.52977582473255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1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</row>
    <row r="188" spans="2:61" x14ac:dyDescent="0.25">
      <c r="B188" s="5">
        <v>166.47500000000008</v>
      </c>
      <c r="C188" s="5">
        <v>148.99</v>
      </c>
      <c r="D188" s="5">
        <v>-17.48500000000007</v>
      </c>
      <c r="E188" s="5">
        <v>105.85529738420831</v>
      </c>
      <c r="F188" s="5">
        <v>227.09470261579185</v>
      </c>
      <c r="G188" s="5">
        <v>30.925224175267829</v>
      </c>
      <c r="H188" s="5">
        <v>302.02477582473233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1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</row>
    <row r="189" spans="2:61" x14ac:dyDescent="0.25">
      <c r="B189" s="5">
        <v>153.97250000000037</v>
      </c>
      <c r="C189" s="5">
        <v>128.78</v>
      </c>
      <c r="D189" s="5">
        <v>-25.192500000000365</v>
      </c>
      <c r="E189" s="5">
        <v>93.3527973842086</v>
      </c>
      <c r="F189" s="5">
        <v>214.59220261579213</v>
      </c>
      <c r="G189" s="5">
        <v>18.422724175268115</v>
      </c>
      <c r="H189" s="5">
        <v>289.52227582473262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1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</row>
    <row r="190" spans="2:61" x14ac:dyDescent="0.25">
      <c r="B190" s="5">
        <v>135.90750000000037</v>
      </c>
      <c r="C190" s="5">
        <v>98.29</v>
      </c>
      <c r="D190" s="5">
        <v>-37.617500000000362</v>
      </c>
      <c r="E190" s="5">
        <v>75.287797384208588</v>
      </c>
      <c r="F190" s="5">
        <v>196.52720261579213</v>
      </c>
      <c r="G190" s="5">
        <v>0.35772417526811751</v>
      </c>
      <c r="H190" s="5">
        <v>271.45727582473262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1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</row>
    <row r="191" spans="2:61" x14ac:dyDescent="0.25">
      <c r="B191" s="5">
        <v>114.85250000000019</v>
      </c>
      <c r="C191" s="5">
        <v>97.5</v>
      </c>
      <c r="D191" s="5">
        <v>-17.352500000000191</v>
      </c>
      <c r="E191" s="5">
        <v>54.232797384208446</v>
      </c>
      <c r="F191" s="5">
        <v>175.47220261579193</v>
      </c>
      <c r="G191" s="5">
        <v>-20.69727582473206</v>
      </c>
      <c r="H191" s="5">
        <v>250.40227582473244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1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</row>
    <row r="192" spans="2:61" x14ac:dyDescent="0.25">
      <c r="B192" s="5">
        <v>97.429999999999552</v>
      </c>
      <c r="C192" s="5">
        <v>77.33</v>
      </c>
      <c r="D192" s="5">
        <v>-20.099999999999554</v>
      </c>
      <c r="E192" s="5">
        <v>36.810297384207686</v>
      </c>
      <c r="F192" s="5">
        <v>158.04970261579143</v>
      </c>
      <c r="G192" s="5">
        <v>-38.119775824732756</v>
      </c>
      <c r="H192" s="5">
        <v>232.97977582473186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1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</row>
    <row r="193" spans="2:61" x14ac:dyDescent="0.25">
      <c r="B193" s="5">
        <v>110.85500000000005</v>
      </c>
      <c r="C193" s="5">
        <v>74.61</v>
      </c>
      <c r="D193" s="5">
        <v>-36.245000000000047</v>
      </c>
      <c r="E193" s="5">
        <v>50.235297384208188</v>
      </c>
      <c r="F193" s="5">
        <v>171.4747026157919</v>
      </c>
      <c r="G193" s="5">
        <v>-24.694775824732261</v>
      </c>
      <c r="H193" s="5">
        <v>246.40477582473235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</row>
    <row r="194" spans="2:61" x14ac:dyDescent="0.25">
      <c r="B194" s="5">
        <v>123.95750000000034</v>
      </c>
      <c r="C194" s="5">
        <v>84.81</v>
      </c>
      <c r="D194" s="5">
        <v>-39.147500000000335</v>
      </c>
      <c r="E194" s="5">
        <v>63.337797384208571</v>
      </c>
      <c r="F194" s="5">
        <v>184.57720261579209</v>
      </c>
      <c r="G194" s="5">
        <v>-11.592275824731914</v>
      </c>
      <c r="H194" s="5">
        <v>259.50727582473257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1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</row>
    <row r="195" spans="2:61" x14ac:dyDescent="0.25">
      <c r="B195" s="5">
        <v>103.06249999999972</v>
      </c>
      <c r="C195" s="5">
        <v>59.05</v>
      </c>
      <c r="D195" s="5">
        <v>-44.012499999999719</v>
      </c>
      <c r="E195" s="5">
        <v>42.442797384207857</v>
      </c>
      <c r="F195" s="5">
        <v>163.68220261579157</v>
      </c>
      <c r="G195" s="5">
        <v>-32.487275824732592</v>
      </c>
      <c r="H195" s="5">
        <v>238.61227582473202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1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</row>
    <row r="196" spans="2:61" x14ac:dyDescent="0.25">
      <c r="B196" s="5">
        <v>82.19250000000028</v>
      </c>
      <c r="C196" s="5">
        <v>67.040000000000006</v>
      </c>
      <c r="D196" s="5">
        <v>-15.152500000000273</v>
      </c>
      <c r="E196" s="5">
        <v>21.572797384208478</v>
      </c>
      <c r="F196" s="5">
        <v>142.81220261579207</v>
      </c>
      <c r="G196" s="5">
        <v>-53.357275824732</v>
      </c>
      <c r="H196" s="5">
        <v>217.74227582473256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1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</row>
    <row r="197" spans="2:61" x14ac:dyDescent="0.25">
      <c r="B197" s="5">
        <v>76.950000000000045</v>
      </c>
      <c r="C197" s="5">
        <v>67.25</v>
      </c>
      <c r="D197" s="5">
        <v>-9.7000000000000455</v>
      </c>
      <c r="E197" s="5">
        <v>16.33029738420823</v>
      </c>
      <c r="F197" s="5">
        <v>137.56970261579187</v>
      </c>
      <c r="G197" s="5">
        <v>-58.599775824732234</v>
      </c>
      <c r="H197" s="5">
        <v>212.49977582473232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1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</row>
    <row r="198" spans="2:61" x14ac:dyDescent="0.25">
      <c r="B198" s="5">
        <v>77.807500000000374</v>
      </c>
      <c r="C198" s="5">
        <v>61.4</v>
      </c>
      <c r="D198" s="5">
        <v>-16.407500000000375</v>
      </c>
      <c r="E198" s="5">
        <v>17.187797384208615</v>
      </c>
      <c r="F198" s="5">
        <v>138.42720261579214</v>
      </c>
      <c r="G198" s="5">
        <v>-57.742275824731877</v>
      </c>
      <c r="H198" s="5">
        <v>213.35727582473262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1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</row>
    <row r="199" spans="2:61" x14ac:dyDescent="0.25">
      <c r="B199" s="5">
        <v>105.8749999999996</v>
      </c>
      <c r="C199" s="5">
        <v>64.94</v>
      </c>
      <c r="D199" s="5">
        <v>-40.934999999999604</v>
      </c>
      <c r="E199" s="5">
        <v>45.255297384207722</v>
      </c>
      <c r="F199" s="5">
        <v>166.49470261579148</v>
      </c>
      <c r="G199" s="5">
        <v>-29.674775824732706</v>
      </c>
      <c r="H199" s="5">
        <v>241.42477582473191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1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</row>
    <row r="200" spans="2:61" x14ac:dyDescent="0.25">
      <c r="B200" s="5">
        <v>64.497500000000258</v>
      </c>
      <c r="C200" s="5">
        <v>64.12</v>
      </c>
      <c r="D200" s="5">
        <v>-0.37750000000025352</v>
      </c>
      <c r="E200" s="5">
        <v>3.8777973842084634</v>
      </c>
      <c r="F200" s="5">
        <v>125.11720261579205</v>
      </c>
      <c r="G200" s="5">
        <v>-71.052275824732021</v>
      </c>
      <c r="H200" s="5">
        <v>200.04727582473254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1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</row>
    <row r="201" spans="2:61" x14ac:dyDescent="0.25">
      <c r="B201" s="5">
        <v>74.662500000000023</v>
      </c>
      <c r="C201" s="5">
        <v>67.7</v>
      </c>
      <c r="D201" s="5">
        <v>-6.9625000000000199</v>
      </c>
      <c r="E201" s="5">
        <v>14.042797384208193</v>
      </c>
      <c r="F201" s="5">
        <v>135.28220261579185</v>
      </c>
      <c r="G201" s="5">
        <v>-60.887275824732257</v>
      </c>
      <c r="H201" s="5">
        <v>210.2122758247323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1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</row>
    <row r="202" spans="2:61" x14ac:dyDescent="0.25">
      <c r="B202" s="5">
        <v>73.389999999999759</v>
      </c>
      <c r="C202" s="5">
        <v>66.58</v>
      </c>
      <c r="D202" s="5">
        <v>-6.8099999999997607</v>
      </c>
      <c r="E202" s="5">
        <v>12.770297384207915</v>
      </c>
      <c r="F202" s="5">
        <v>134.00970261579161</v>
      </c>
      <c r="G202" s="5">
        <v>-62.159775824732549</v>
      </c>
      <c r="H202" s="5">
        <v>208.93977582473207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1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</row>
    <row r="203" spans="2:61" x14ac:dyDescent="0.25">
      <c r="B203" s="5">
        <v>92.602500000000163</v>
      </c>
      <c r="C203" s="5">
        <v>66.31</v>
      </c>
      <c r="D203" s="5">
        <v>-26.29250000000016</v>
      </c>
      <c r="E203" s="5">
        <v>31.982797384208347</v>
      </c>
      <c r="F203" s="5">
        <v>153.22220261579199</v>
      </c>
      <c r="G203" s="5">
        <v>-42.947275824732117</v>
      </c>
      <c r="H203" s="5">
        <v>228.15227582473244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1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</row>
    <row r="204" spans="2:61" x14ac:dyDescent="0.25">
      <c r="B204" s="5">
        <v>79.375000000000199</v>
      </c>
      <c r="C204" s="5">
        <v>67.69</v>
      </c>
      <c r="D204" s="5">
        <v>-11.685000000000201</v>
      </c>
      <c r="E204" s="5">
        <v>18.755297384208397</v>
      </c>
      <c r="F204" s="5">
        <v>139.99470261579199</v>
      </c>
      <c r="G204" s="5">
        <v>-56.17477582473208</v>
      </c>
      <c r="H204" s="5">
        <v>214.92477582473248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1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</row>
    <row r="205" spans="2:61" x14ac:dyDescent="0.25">
      <c r="B205" s="5">
        <v>90.637500000000017</v>
      </c>
      <c r="C205" s="5">
        <v>61.47</v>
      </c>
      <c r="D205" s="5">
        <v>-29.167500000000018</v>
      </c>
      <c r="E205" s="5">
        <v>30.017797384208187</v>
      </c>
      <c r="F205" s="5">
        <v>151.25720261579184</v>
      </c>
      <c r="G205" s="5">
        <v>-44.912275824732262</v>
      </c>
      <c r="H205" s="5">
        <v>226.1872758247323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1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</row>
    <row r="206" spans="2:61" x14ac:dyDescent="0.25">
      <c r="B206" s="5">
        <v>71.180000000000319</v>
      </c>
      <c r="C206" s="5">
        <v>68.19</v>
      </c>
      <c r="D206" s="5">
        <v>-2.9900000000003217</v>
      </c>
      <c r="E206" s="5">
        <v>10.560297384208553</v>
      </c>
      <c r="F206" s="5">
        <v>131.79970261579209</v>
      </c>
      <c r="G206" s="5">
        <v>-64.369775824731931</v>
      </c>
      <c r="H206" s="5">
        <v>206.72977582473257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1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</row>
    <row r="207" spans="2:61" x14ac:dyDescent="0.25">
      <c r="B207" s="5">
        <v>94.977500000000276</v>
      </c>
      <c r="C207" s="5">
        <v>65.099999999999994</v>
      </c>
      <c r="D207" s="5">
        <v>-29.877500000000282</v>
      </c>
      <c r="E207" s="5">
        <v>34.357797384208482</v>
      </c>
      <c r="F207" s="5">
        <v>155.59720261579207</v>
      </c>
      <c r="G207" s="5">
        <v>-40.572275824732003</v>
      </c>
      <c r="H207" s="5">
        <v>230.52727582473256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1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</row>
    <row r="208" spans="2:61" x14ac:dyDescent="0.25">
      <c r="B208" s="5">
        <v>74.522500000000349</v>
      </c>
      <c r="C208" s="5">
        <v>65.040000000000006</v>
      </c>
      <c r="D208" s="5">
        <v>-9.4825000000003428</v>
      </c>
      <c r="E208" s="5">
        <v>13.902797384208576</v>
      </c>
      <c r="F208" s="5">
        <v>135.14220261579212</v>
      </c>
      <c r="G208" s="5">
        <v>-61.027275824731902</v>
      </c>
      <c r="H208" s="5">
        <v>210.0722758247326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1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</row>
    <row r="209" spans="2:61" x14ac:dyDescent="0.25">
      <c r="B209" s="5">
        <v>84.800000000000409</v>
      </c>
      <c r="C209" s="5">
        <v>62.91</v>
      </c>
      <c r="D209" s="5">
        <v>-21.890000000000413</v>
      </c>
      <c r="E209" s="5">
        <v>24.180297384208636</v>
      </c>
      <c r="F209" s="5">
        <v>145.41970261579218</v>
      </c>
      <c r="G209" s="5">
        <v>-50.749775824731842</v>
      </c>
      <c r="H209" s="5">
        <v>220.34977582473266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1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</row>
    <row r="210" spans="2:61" x14ac:dyDescent="0.25">
      <c r="B210" s="5">
        <v>104.37500000000003</v>
      </c>
      <c r="C210" s="5">
        <v>65.12</v>
      </c>
      <c r="D210" s="5">
        <v>-39.255000000000024</v>
      </c>
      <c r="E210" s="5">
        <v>43.755297384208212</v>
      </c>
      <c r="F210" s="5">
        <v>164.99470261579185</v>
      </c>
      <c r="G210" s="5">
        <v>-31.174775824732251</v>
      </c>
      <c r="H210" s="5">
        <v>239.92477582473231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1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</row>
    <row r="211" spans="2:61" x14ac:dyDescent="0.25">
      <c r="B211" s="5">
        <v>114.81250000000009</v>
      </c>
      <c r="C211" s="5">
        <v>92</v>
      </c>
      <c r="D211" s="5">
        <v>-22.812500000000085</v>
      </c>
      <c r="E211" s="5">
        <v>54.192797384208269</v>
      </c>
      <c r="F211" s="5">
        <v>175.43220261579191</v>
      </c>
      <c r="G211" s="5">
        <v>-20.737275824732194</v>
      </c>
      <c r="H211" s="5">
        <v>250.36227582473236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1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</row>
    <row r="212" spans="2:61" x14ac:dyDescent="0.25">
      <c r="B212" s="5">
        <v>131.35500000000022</v>
      </c>
      <c r="C212" s="5">
        <v>97.11</v>
      </c>
      <c r="D212" s="5">
        <v>-34.245000000000218</v>
      </c>
      <c r="E212" s="5">
        <v>70.735297384208451</v>
      </c>
      <c r="F212" s="5">
        <v>191.97470261579198</v>
      </c>
      <c r="G212" s="5">
        <v>-4.1947758247320337</v>
      </c>
      <c r="H212" s="5">
        <v>266.9047758247325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1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</row>
    <row r="213" spans="2:61" x14ac:dyDescent="0.25">
      <c r="B213" s="5">
        <v>131.11250000000018</v>
      </c>
      <c r="C213" s="5">
        <v>101.46</v>
      </c>
      <c r="D213" s="5">
        <v>-29.652500000000188</v>
      </c>
      <c r="E213" s="5">
        <v>70.492797384208387</v>
      </c>
      <c r="F213" s="5">
        <v>191.73220261579198</v>
      </c>
      <c r="G213" s="5">
        <v>-4.4372758247320974</v>
      </c>
      <c r="H213" s="5">
        <v>266.66227582473243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1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</row>
    <row r="214" spans="2:61" x14ac:dyDescent="0.25">
      <c r="B214" s="5">
        <v>136.98250000000024</v>
      </c>
      <c r="C214" s="5">
        <v>125.28</v>
      </c>
      <c r="D214" s="5">
        <v>-11.702500000000242</v>
      </c>
      <c r="E214" s="5">
        <v>76.362797384208449</v>
      </c>
      <c r="F214" s="5">
        <v>197.60220261579204</v>
      </c>
      <c r="G214" s="5">
        <v>1.432724175267964</v>
      </c>
      <c r="H214" s="5">
        <v>272.53227582473255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1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</row>
    <row r="215" spans="2:61" x14ac:dyDescent="0.25">
      <c r="B215" s="5">
        <v>161.48250000000007</v>
      </c>
      <c r="C215" s="5">
        <v>143.38</v>
      </c>
      <c r="D215" s="5">
        <v>-18.102500000000077</v>
      </c>
      <c r="E215" s="5">
        <v>100.86279738420825</v>
      </c>
      <c r="F215" s="5">
        <v>222.1022026157919</v>
      </c>
      <c r="G215" s="5">
        <v>25.932724175267793</v>
      </c>
      <c r="H215" s="5">
        <v>297.03227582473232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1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</row>
    <row r="216" spans="2:61" x14ac:dyDescent="0.25">
      <c r="B216" s="5">
        <v>151.58750000000023</v>
      </c>
      <c r="C216" s="5">
        <v>84.04</v>
      </c>
      <c r="D216" s="5">
        <v>-67.547500000000227</v>
      </c>
      <c r="E216" s="5">
        <v>90.967797384208453</v>
      </c>
      <c r="F216" s="5">
        <v>212.20720261579203</v>
      </c>
      <c r="G216" s="5">
        <v>16.037724175267982</v>
      </c>
      <c r="H216" s="5">
        <v>287.13727582473246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1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</row>
    <row r="217" spans="2:61" x14ac:dyDescent="0.25">
      <c r="B217" s="5">
        <v>180.45500000000021</v>
      </c>
      <c r="C217" s="5">
        <v>183.72</v>
      </c>
      <c r="D217" s="5">
        <v>3.2649999999997874</v>
      </c>
      <c r="E217" s="5">
        <v>119.83529738420845</v>
      </c>
      <c r="F217" s="5">
        <v>241.07470261579198</v>
      </c>
      <c r="G217" s="5">
        <v>44.905224175267961</v>
      </c>
      <c r="H217" s="5">
        <v>316.00477582473246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1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</row>
    <row r="218" spans="2:61" x14ac:dyDescent="0.25">
      <c r="B218" s="5">
        <v>206.51500000000016</v>
      </c>
      <c r="C218" s="5">
        <v>144.94999999999999</v>
      </c>
      <c r="D218" s="5">
        <v>-61.565000000000168</v>
      </c>
      <c r="E218" s="5">
        <v>145.89529738420833</v>
      </c>
      <c r="F218" s="5">
        <v>267.13470261579198</v>
      </c>
      <c r="G218" s="5">
        <v>70.965224175267878</v>
      </c>
      <c r="H218" s="5">
        <v>342.06477582473246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1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</row>
    <row r="219" spans="2:61" x14ac:dyDescent="0.25">
      <c r="B219" s="5">
        <v>190.49250000000012</v>
      </c>
      <c r="C219" s="5">
        <v>177.52</v>
      </c>
      <c r="D219" s="5">
        <v>-12.97250000000011</v>
      </c>
      <c r="E219" s="5">
        <v>129.87279738420833</v>
      </c>
      <c r="F219" s="5">
        <v>251.11220261579192</v>
      </c>
      <c r="G219" s="5">
        <v>54.942724175267841</v>
      </c>
      <c r="H219" s="5">
        <v>326.04227582473243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1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</row>
    <row r="220" spans="2:61" x14ac:dyDescent="0.25">
      <c r="B220" s="5">
        <v>181.48250000000019</v>
      </c>
      <c r="C220" s="5">
        <v>168.94</v>
      </c>
      <c r="D220" s="5">
        <v>-12.542500000000189</v>
      </c>
      <c r="E220" s="5">
        <v>120.86279738420842</v>
      </c>
      <c r="F220" s="5">
        <v>242.10220261579195</v>
      </c>
      <c r="G220" s="5">
        <v>45.932724175267936</v>
      </c>
      <c r="H220" s="5">
        <v>317.03227582473244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1</v>
      </c>
      <c r="BF220" s="5">
        <v>0</v>
      </c>
      <c r="BG220" s="5">
        <v>0</v>
      </c>
      <c r="BH220" s="5">
        <v>0</v>
      </c>
      <c r="BI220" s="5">
        <v>0</v>
      </c>
    </row>
    <row r="221" spans="2:61" x14ac:dyDescent="0.25">
      <c r="B221" s="5">
        <v>188.9075000000002</v>
      </c>
      <c r="C221" s="5">
        <v>145.16</v>
      </c>
      <c r="D221" s="5">
        <v>-43.747500000000201</v>
      </c>
      <c r="E221" s="5">
        <v>128.28779738420843</v>
      </c>
      <c r="F221" s="5">
        <v>249.52720261579196</v>
      </c>
      <c r="G221" s="5">
        <v>53.357724175267947</v>
      </c>
      <c r="H221" s="5">
        <v>324.45727582473245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1</v>
      </c>
      <c r="BG221" s="5">
        <v>0</v>
      </c>
      <c r="BH221" s="5">
        <v>0</v>
      </c>
      <c r="BI221" s="5">
        <v>0</v>
      </c>
    </row>
    <row r="222" spans="2:61" x14ac:dyDescent="0.25">
      <c r="B222" s="5">
        <v>170.68500000000014</v>
      </c>
      <c r="C222" s="5">
        <v>173.12</v>
      </c>
      <c r="D222" s="5">
        <v>2.4349999999998602</v>
      </c>
      <c r="E222" s="5">
        <v>110.06529738420835</v>
      </c>
      <c r="F222" s="5">
        <v>231.30470261579194</v>
      </c>
      <c r="G222" s="5">
        <v>35.135224175267865</v>
      </c>
      <c r="H222" s="5">
        <v>306.23477582473242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1</v>
      </c>
      <c r="BH222" s="5">
        <v>0</v>
      </c>
      <c r="BI222" s="5">
        <v>0</v>
      </c>
    </row>
    <row r="223" spans="2:61" x14ac:dyDescent="0.25">
      <c r="B223" s="5">
        <v>199.99500000000018</v>
      </c>
      <c r="C223" s="5">
        <v>213.98</v>
      </c>
      <c r="D223" s="5">
        <v>13.984999999999815</v>
      </c>
      <c r="E223" s="5">
        <v>139.37529738420838</v>
      </c>
      <c r="F223" s="5">
        <v>260.614702615792</v>
      </c>
      <c r="G223" s="5">
        <v>64.445224175267896</v>
      </c>
      <c r="H223" s="5">
        <v>335.54477582473248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1</v>
      </c>
      <c r="BI223" s="5">
        <v>0</v>
      </c>
    </row>
    <row r="224" spans="2:61" x14ac:dyDescent="0.25">
      <c r="B224" s="5">
        <v>187.56750000000014</v>
      </c>
      <c r="C224" s="5">
        <v>195.58</v>
      </c>
      <c r="D224" s="5">
        <v>8.0124999999998749</v>
      </c>
      <c r="E224" s="5">
        <v>126.94779738420831</v>
      </c>
      <c r="F224" s="5">
        <v>248.18720261579196</v>
      </c>
      <c r="G224" s="5">
        <v>52.017724175267858</v>
      </c>
      <c r="H224" s="5">
        <v>323.11727582473242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1</v>
      </c>
    </row>
    <row r="227" spans="3:5" x14ac:dyDescent="0.25">
      <c r="C227" s="46" t="s">
        <v>87</v>
      </c>
      <c r="D227" s="44" t="s">
        <v>88</v>
      </c>
      <c r="E227" s="44" t="s">
        <v>154</v>
      </c>
    </row>
    <row r="228" spans="3:5" x14ac:dyDescent="0.25">
      <c r="C228" s="47"/>
      <c r="D228" s="45"/>
      <c r="E228" s="45"/>
    </row>
    <row r="229" spans="3:5" x14ac:dyDescent="0.25">
      <c r="C229" s="5">
        <v>234.23</v>
      </c>
      <c r="D229" s="5">
        <v>27.045000000000215</v>
      </c>
      <c r="E229" s="5">
        <f>ABS(D229/C229)</f>
        <v>0.11546343337745044</v>
      </c>
    </row>
    <row r="230" spans="3:5" x14ac:dyDescent="0.25">
      <c r="C230" s="5">
        <v>190.54</v>
      </c>
      <c r="D230" s="5">
        <v>-5.9800000000002456</v>
      </c>
      <c r="E230" s="5">
        <f t="shared" ref="E230:E293" si="0">ABS(D230/C230)</f>
        <v>3.1384486197125257E-2</v>
      </c>
    </row>
    <row r="231" spans="3:5" x14ac:dyDescent="0.25">
      <c r="C231" s="5">
        <v>235.91</v>
      </c>
      <c r="D231" s="5">
        <v>42.567499999999598</v>
      </c>
      <c r="E231" s="5">
        <f t="shared" si="0"/>
        <v>0.18043957441396974</v>
      </c>
    </row>
    <row r="232" spans="3:5" x14ac:dyDescent="0.25">
      <c r="C232" s="5">
        <v>245.49</v>
      </c>
      <c r="D232" s="5">
        <v>53.097500000000053</v>
      </c>
      <c r="E232" s="5">
        <f t="shared" si="0"/>
        <v>0.21629190598395068</v>
      </c>
    </row>
    <row r="233" spans="3:5" x14ac:dyDescent="0.25">
      <c r="C233" s="5">
        <v>262.64</v>
      </c>
      <c r="D233" s="5">
        <v>68.800000000000011</v>
      </c>
      <c r="E233" s="5">
        <f t="shared" si="0"/>
        <v>0.26195552848004877</v>
      </c>
    </row>
    <row r="234" spans="3:5" x14ac:dyDescent="0.25">
      <c r="C234" s="5">
        <v>265.57</v>
      </c>
      <c r="D234" s="5">
        <v>61.847499999999741</v>
      </c>
      <c r="E234" s="5">
        <f t="shared" si="0"/>
        <v>0.23288586813269474</v>
      </c>
    </row>
    <row r="235" spans="3:5" x14ac:dyDescent="0.25">
      <c r="C235" s="5">
        <v>255.32</v>
      </c>
      <c r="D235" s="5">
        <v>57.727500000000106</v>
      </c>
      <c r="E235" s="5">
        <f t="shared" si="0"/>
        <v>0.2260986213379293</v>
      </c>
    </row>
    <row r="236" spans="3:5" x14ac:dyDescent="0.25">
      <c r="C236" s="5">
        <v>207.95</v>
      </c>
      <c r="D236" s="5">
        <v>21.157500000000056</v>
      </c>
      <c r="E236" s="5">
        <f t="shared" si="0"/>
        <v>0.10174320750180359</v>
      </c>
    </row>
    <row r="237" spans="3:5" x14ac:dyDescent="0.25">
      <c r="C237" s="5">
        <v>231.67</v>
      </c>
      <c r="D237" s="5">
        <v>25.932499999999607</v>
      </c>
      <c r="E237" s="5">
        <f t="shared" si="0"/>
        <v>0.11193723831311611</v>
      </c>
    </row>
    <row r="238" spans="3:5" x14ac:dyDescent="0.25">
      <c r="C238" s="5">
        <v>229.34</v>
      </c>
      <c r="D238" s="5">
        <v>49.075000000000273</v>
      </c>
      <c r="E238" s="5">
        <f t="shared" si="0"/>
        <v>0.2139836051277591</v>
      </c>
    </row>
    <row r="239" spans="3:5" x14ac:dyDescent="0.25">
      <c r="C239" s="5">
        <v>205.63</v>
      </c>
      <c r="D239" s="5">
        <v>48.58499999999944</v>
      </c>
      <c r="E239" s="5">
        <f t="shared" si="0"/>
        <v>0.2362738899965931</v>
      </c>
    </row>
    <row r="240" spans="3:5" x14ac:dyDescent="0.25">
      <c r="C240" s="5">
        <v>793.1</v>
      </c>
      <c r="D240" s="5">
        <v>493.86499999999967</v>
      </c>
      <c r="E240" s="5">
        <f t="shared" si="0"/>
        <v>0.6227020552263266</v>
      </c>
    </row>
    <row r="241" spans="3:5" x14ac:dyDescent="0.25">
      <c r="C241" s="5">
        <v>249.75</v>
      </c>
      <c r="D241" s="5">
        <v>85.995000000000118</v>
      </c>
      <c r="E241" s="5">
        <f t="shared" si="0"/>
        <v>0.3443243243243248</v>
      </c>
    </row>
    <row r="242" spans="3:5" x14ac:dyDescent="0.25">
      <c r="C242" s="5">
        <v>183.7</v>
      </c>
      <c r="D242" s="5">
        <v>-16.197500000000048</v>
      </c>
      <c r="E242" s="5">
        <f t="shared" si="0"/>
        <v>8.817365269461104E-2</v>
      </c>
    </row>
    <row r="243" spans="3:5" x14ac:dyDescent="0.25">
      <c r="C243" s="5">
        <v>154.55000000000001</v>
      </c>
      <c r="D243" s="5">
        <v>20.569999999999709</v>
      </c>
      <c r="E243" s="5">
        <f t="shared" si="0"/>
        <v>0.13309608540925078</v>
      </c>
    </row>
    <row r="244" spans="3:5" x14ac:dyDescent="0.25">
      <c r="C244" s="5">
        <v>188.7</v>
      </c>
      <c r="D244" s="5">
        <v>22.224999999999909</v>
      </c>
      <c r="E244" s="5">
        <f t="shared" si="0"/>
        <v>0.11777954425013201</v>
      </c>
    </row>
    <row r="245" spans="3:5" x14ac:dyDescent="0.25">
      <c r="C245" s="5">
        <v>176.96</v>
      </c>
      <c r="D245" s="5">
        <v>22.987499999999642</v>
      </c>
      <c r="E245" s="5">
        <f t="shared" si="0"/>
        <v>0.12990223779384968</v>
      </c>
    </row>
    <row r="246" spans="3:5" x14ac:dyDescent="0.25">
      <c r="C246" s="5">
        <v>222.3</v>
      </c>
      <c r="D246" s="5">
        <v>86.392499999999643</v>
      </c>
      <c r="E246" s="5">
        <f t="shared" si="0"/>
        <v>0.38863022941970149</v>
      </c>
    </row>
    <row r="247" spans="3:5" x14ac:dyDescent="0.25">
      <c r="C247" s="5">
        <v>97.3</v>
      </c>
      <c r="D247" s="5">
        <v>-17.552500000000194</v>
      </c>
      <c r="E247" s="5">
        <f t="shared" si="0"/>
        <v>0.18039568345323942</v>
      </c>
    </row>
    <row r="248" spans="3:5" x14ac:dyDescent="0.25">
      <c r="C248" s="5">
        <v>105.49</v>
      </c>
      <c r="D248" s="5">
        <v>8.0600000000004428</v>
      </c>
      <c r="E248" s="5">
        <f t="shared" si="0"/>
        <v>7.6405346478343378E-2</v>
      </c>
    </row>
    <row r="249" spans="3:5" x14ac:dyDescent="0.25">
      <c r="C249" s="5">
        <v>120.33</v>
      </c>
      <c r="D249" s="5">
        <v>9.4749999999999517</v>
      </c>
      <c r="E249" s="5">
        <f t="shared" si="0"/>
        <v>7.8741793401478868E-2</v>
      </c>
    </row>
    <row r="250" spans="3:5" x14ac:dyDescent="0.25">
      <c r="C250" s="5">
        <v>234.23</v>
      </c>
      <c r="D250" s="5">
        <v>110.27249999999965</v>
      </c>
      <c r="E250" s="5">
        <f t="shared" si="0"/>
        <v>0.47078726038509011</v>
      </c>
    </row>
    <row r="251" spans="3:5" x14ac:dyDescent="0.25">
      <c r="C251" s="5">
        <v>82.56</v>
      </c>
      <c r="D251" s="5">
        <v>-20.502499999999714</v>
      </c>
      <c r="E251" s="5">
        <f t="shared" si="0"/>
        <v>0.24833454457363993</v>
      </c>
    </row>
    <row r="252" spans="3:5" x14ac:dyDescent="0.25">
      <c r="C252" s="5">
        <v>73.62</v>
      </c>
      <c r="D252" s="5">
        <v>-8.5725000000002751</v>
      </c>
      <c r="E252" s="5">
        <f t="shared" si="0"/>
        <v>0.1164425427872898</v>
      </c>
    </row>
    <row r="253" spans="3:5" x14ac:dyDescent="0.25">
      <c r="C253" s="5">
        <v>70.239999999999995</v>
      </c>
      <c r="D253" s="5">
        <v>-6.7100000000000506</v>
      </c>
      <c r="E253" s="5">
        <f t="shared" si="0"/>
        <v>9.5529612756264967E-2</v>
      </c>
    </row>
    <row r="254" spans="3:5" x14ac:dyDescent="0.25">
      <c r="C254" s="5">
        <v>63.41</v>
      </c>
      <c r="D254" s="5">
        <v>-14.397500000000377</v>
      </c>
      <c r="E254" s="5">
        <f t="shared" si="0"/>
        <v>0.22705409241445162</v>
      </c>
    </row>
    <row r="255" spans="3:5" x14ac:dyDescent="0.25">
      <c r="C255" s="5">
        <v>189.48</v>
      </c>
      <c r="D255" s="5">
        <v>83.605000000000388</v>
      </c>
      <c r="E255" s="5">
        <f t="shared" si="0"/>
        <v>0.44123390331433604</v>
      </c>
    </row>
    <row r="256" spans="3:5" x14ac:dyDescent="0.25">
      <c r="C256" s="5">
        <v>49.48</v>
      </c>
      <c r="D256" s="5">
        <v>-15.017500000000261</v>
      </c>
      <c r="E256" s="5">
        <f t="shared" si="0"/>
        <v>0.30350646725950409</v>
      </c>
    </row>
    <row r="257" spans="3:5" x14ac:dyDescent="0.25">
      <c r="C257" s="5">
        <v>57.71</v>
      </c>
      <c r="D257" s="5">
        <v>-16.952500000000022</v>
      </c>
      <c r="E257" s="5">
        <f t="shared" si="0"/>
        <v>0.29375324900363925</v>
      </c>
    </row>
    <row r="258" spans="3:5" x14ac:dyDescent="0.25">
      <c r="C258" s="5">
        <v>51.83</v>
      </c>
      <c r="D258" s="5">
        <v>-21.559999999999761</v>
      </c>
      <c r="E258" s="5">
        <f t="shared" si="0"/>
        <v>0.41597530387805831</v>
      </c>
    </row>
    <row r="259" spans="3:5" x14ac:dyDescent="0.25">
      <c r="C259" s="5">
        <v>140.87</v>
      </c>
      <c r="D259" s="5">
        <v>48.267499999999842</v>
      </c>
      <c r="E259" s="5">
        <f t="shared" si="0"/>
        <v>0.34263860296727366</v>
      </c>
    </row>
    <row r="260" spans="3:5" x14ac:dyDescent="0.25">
      <c r="C260" s="5">
        <v>74.28</v>
      </c>
      <c r="D260" s="5">
        <v>-5.0950000000001978</v>
      </c>
      <c r="E260" s="5">
        <f t="shared" si="0"/>
        <v>6.8591814754983813E-2</v>
      </c>
    </row>
    <row r="261" spans="3:5" x14ac:dyDescent="0.25">
      <c r="C261" s="5">
        <v>89.61</v>
      </c>
      <c r="D261" s="5">
        <v>-1.0275000000000176</v>
      </c>
      <c r="E261" s="5">
        <f t="shared" si="0"/>
        <v>1.1466354201540203E-2</v>
      </c>
    </row>
    <row r="262" spans="3:5" x14ac:dyDescent="0.25">
      <c r="C262" s="5">
        <v>37.880000000000003</v>
      </c>
      <c r="D262" s="5">
        <v>-33.300000000000317</v>
      </c>
      <c r="E262" s="5">
        <f t="shared" si="0"/>
        <v>0.87909186906019843</v>
      </c>
    </row>
    <row r="263" spans="3:5" x14ac:dyDescent="0.25">
      <c r="C263" s="5">
        <v>156.52000000000001</v>
      </c>
      <c r="D263" s="5">
        <v>61.542499999999734</v>
      </c>
      <c r="E263" s="5">
        <f t="shared" si="0"/>
        <v>0.39319256325070107</v>
      </c>
    </row>
    <row r="264" spans="3:5" x14ac:dyDescent="0.25">
      <c r="C264" s="5">
        <v>55.81</v>
      </c>
      <c r="D264" s="5">
        <v>-18.712500000000347</v>
      </c>
      <c r="E264" s="5">
        <f t="shared" si="0"/>
        <v>0.3352893746640449</v>
      </c>
    </row>
    <row r="265" spans="3:5" x14ac:dyDescent="0.25">
      <c r="C265" s="5">
        <v>70.650000000000006</v>
      </c>
      <c r="D265" s="5">
        <v>-14.150000000000404</v>
      </c>
      <c r="E265" s="5">
        <f t="shared" si="0"/>
        <v>0.2002830856334098</v>
      </c>
    </row>
    <row r="266" spans="3:5" x14ac:dyDescent="0.25">
      <c r="C266" s="5">
        <v>138.28</v>
      </c>
      <c r="D266" s="5">
        <v>33.904999999999973</v>
      </c>
      <c r="E266" s="5">
        <f t="shared" si="0"/>
        <v>0.24519091698004031</v>
      </c>
    </row>
    <row r="267" spans="3:5" x14ac:dyDescent="0.25">
      <c r="C267" s="5">
        <v>122.63</v>
      </c>
      <c r="D267" s="5">
        <v>7.8174999999999102</v>
      </c>
      <c r="E267" s="5">
        <f t="shared" si="0"/>
        <v>6.374867487564144E-2</v>
      </c>
    </row>
    <row r="268" spans="3:5" x14ac:dyDescent="0.25">
      <c r="C268" s="5">
        <v>179.64</v>
      </c>
      <c r="D268" s="5">
        <v>48.284999999999769</v>
      </c>
      <c r="E268" s="5">
        <f t="shared" si="0"/>
        <v>0.26878757515029933</v>
      </c>
    </row>
    <row r="269" spans="3:5" x14ac:dyDescent="0.25">
      <c r="C269" s="5">
        <v>134.51</v>
      </c>
      <c r="D269" s="5">
        <v>3.397499999999809</v>
      </c>
      <c r="E269" s="5">
        <f t="shared" si="0"/>
        <v>2.5258345104451782E-2</v>
      </c>
    </row>
    <row r="270" spans="3:5" x14ac:dyDescent="0.25">
      <c r="C270" s="5">
        <v>141.63</v>
      </c>
      <c r="D270" s="5">
        <v>4.6474999999997522</v>
      </c>
      <c r="E270" s="5">
        <f t="shared" si="0"/>
        <v>3.2814375485418004E-2</v>
      </c>
    </row>
    <row r="271" spans="3:5" x14ac:dyDescent="0.25">
      <c r="C271" s="5">
        <v>155.55000000000001</v>
      </c>
      <c r="D271" s="5">
        <v>-5.9325000000000614</v>
      </c>
      <c r="E271" s="5">
        <f t="shared" si="0"/>
        <v>3.8138862102218327E-2</v>
      </c>
    </row>
    <row r="272" spans="3:5" x14ac:dyDescent="0.25">
      <c r="C272" s="5">
        <v>166.08</v>
      </c>
      <c r="D272" s="5">
        <v>14.492499999999779</v>
      </c>
      <c r="E272" s="5">
        <f t="shared" si="0"/>
        <v>8.7262162813100785E-2</v>
      </c>
    </row>
    <row r="273" spans="3:5" x14ac:dyDescent="0.25">
      <c r="C273" s="5">
        <v>160.13</v>
      </c>
      <c r="D273" s="5">
        <v>-20.325000000000216</v>
      </c>
      <c r="E273" s="5">
        <f t="shared" si="0"/>
        <v>0.12692812090176867</v>
      </c>
    </row>
    <row r="274" spans="3:5" x14ac:dyDescent="0.25">
      <c r="C274" s="5">
        <v>321.22000000000003</v>
      </c>
      <c r="D274" s="5">
        <v>114.70499999999987</v>
      </c>
      <c r="E274" s="5">
        <f t="shared" si="0"/>
        <v>0.35709171284477886</v>
      </c>
    </row>
    <row r="275" spans="3:5" x14ac:dyDescent="0.25">
      <c r="C275" s="5">
        <v>199.4</v>
      </c>
      <c r="D275" s="5">
        <v>8.9074999999998852</v>
      </c>
      <c r="E275" s="5">
        <f t="shared" si="0"/>
        <v>4.4671514543630317E-2</v>
      </c>
    </row>
    <row r="276" spans="3:5" x14ac:dyDescent="0.25">
      <c r="C276" s="5">
        <v>229.54</v>
      </c>
      <c r="D276" s="5">
        <v>48.057499999999806</v>
      </c>
      <c r="E276" s="5">
        <f t="shared" si="0"/>
        <v>0.20936438093578377</v>
      </c>
    </row>
    <row r="277" spans="3:5" x14ac:dyDescent="0.25">
      <c r="C277" s="5">
        <v>224.82</v>
      </c>
      <c r="D277" s="5">
        <v>35.912499999999795</v>
      </c>
      <c r="E277" s="5">
        <f t="shared" si="0"/>
        <v>0.15973890223289652</v>
      </c>
    </row>
    <row r="278" spans="3:5" x14ac:dyDescent="0.25">
      <c r="C278" s="5">
        <v>187.75</v>
      </c>
      <c r="D278" s="5">
        <v>17.064999999999856</v>
      </c>
      <c r="E278" s="5">
        <f t="shared" si="0"/>
        <v>9.0892143808254888E-2</v>
      </c>
    </row>
    <row r="279" spans="3:5" x14ac:dyDescent="0.25">
      <c r="C279" s="5">
        <v>225.06</v>
      </c>
      <c r="D279" s="5">
        <v>25.064999999999827</v>
      </c>
      <c r="E279" s="5">
        <f t="shared" si="0"/>
        <v>0.11137030125299843</v>
      </c>
    </row>
    <row r="280" spans="3:5" x14ac:dyDescent="0.25">
      <c r="C280" s="5">
        <v>230.97</v>
      </c>
      <c r="D280" s="5">
        <v>43.402499999999861</v>
      </c>
      <c r="E280" s="5">
        <f t="shared" si="0"/>
        <v>0.1879140148071172</v>
      </c>
    </row>
    <row r="281" spans="3:5" x14ac:dyDescent="0.25">
      <c r="C281" s="5">
        <v>248.87</v>
      </c>
      <c r="D281" s="5">
        <v>-1.0800249583553523E-12</v>
      </c>
      <c r="E281" s="5">
        <f t="shared" si="0"/>
        <v>4.3397153467888946E-15</v>
      </c>
    </row>
    <row r="282" spans="3:5" x14ac:dyDescent="0.25">
      <c r="C282" s="5">
        <v>285.06</v>
      </c>
      <c r="D282" s="5">
        <v>77.875000000000227</v>
      </c>
      <c r="E282" s="5">
        <f t="shared" si="0"/>
        <v>0.27318810075071992</v>
      </c>
    </row>
    <row r="283" spans="3:5" x14ac:dyDescent="0.25">
      <c r="C283" s="5">
        <v>285.79000000000002</v>
      </c>
      <c r="D283" s="5">
        <v>89.269999999999783</v>
      </c>
      <c r="E283" s="5">
        <f t="shared" si="0"/>
        <v>0.3123622240106364</v>
      </c>
    </row>
    <row r="284" spans="3:5" x14ac:dyDescent="0.25">
      <c r="C284" s="5">
        <v>230.51</v>
      </c>
      <c r="D284" s="5">
        <v>37.167499999999592</v>
      </c>
      <c r="E284" s="5">
        <f t="shared" si="0"/>
        <v>0.1612402932627634</v>
      </c>
    </row>
    <row r="285" spans="3:5" x14ac:dyDescent="0.25">
      <c r="C285" s="5">
        <v>221.38</v>
      </c>
      <c r="D285" s="5">
        <v>28.98750000000004</v>
      </c>
      <c r="E285" s="5">
        <f t="shared" si="0"/>
        <v>0.13094001264793587</v>
      </c>
    </row>
    <row r="286" spans="3:5" x14ac:dyDescent="0.25">
      <c r="C286" s="5">
        <v>170.84</v>
      </c>
      <c r="D286" s="5">
        <v>-22.999999999999972</v>
      </c>
      <c r="E286" s="5">
        <f t="shared" si="0"/>
        <v>0.134628892531023</v>
      </c>
    </row>
    <row r="287" spans="3:5" x14ac:dyDescent="0.25">
      <c r="C287" s="5">
        <v>261.16000000000003</v>
      </c>
      <c r="D287" s="5">
        <v>57.437499999999773</v>
      </c>
      <c r="E287" s="5">
        <f t="shared" si="0"/>
        <v>0.21993222545565846</v>
      </c>
    </row>
    <row r="288" spans="3:5" x14ac:dyDescent="0.25">
      <c r="C288" s="5">
        <v>192.84</v>
      </c>
      <c r="D288" s="5">
        <v>-4.752499999999884</v>
      </c>
      <c r="E288" s="5">
        <f t="shared" si="0"/>
        <v>2.46447832399911E-2</v>
      </c>
    </row>
    <row r="289" spans="3:5" x14ac:dyDescent="0.25">
      <c r="C289" s="5">
        <v>191.19</v>
      </c>
      <c r="D289" s="5">
        <v>4.3975000000000648</v>
      </c>
      <c r="E289" s="5">
        <f t="shared" si="0"/>
        <v>2.3000679951880668E-2</v>
      </c>
    </row>
    <row r="290" spans="3:5" x14ac:dyDescent="0.25">
      <c r="C290" s="5">
        <v>234.53</v>
      </c>
      <c r="D290" s="5">
        <v>28.79249999999962</v>
      </c>
      <c r="E290" s="5">
        <f t="shared" si="0"/>
        <v>0.12276681021617541</v>
      </c>
    </row>
    <row r="291" spans="3:5" x14ac:dyDescent="0.25">
      <c r="C291" s="5">
        <v>152.93</v>
      </c>
      <c r="D291" s="5">
        <v>-27.334999999999724</v>
      </c>
      <c r="E291" s="5">
        <f t="shared" si="0"/>
        <v>0.17874190806251045</v>
      </c>
    </row>
    <row r="292" spans="3:5" x14ac:dyDescent="0.25">
      <c r="C292" s="5">
        <v>128.19</v>
      </c>
      <c r="D292" s="5">
        <v>-28.855000000000558</v>
      </c>
      <c r="E292" s="5">
        <f t="shared" si="0"/>
        <v>0.22509556127623495</v>
      </c>
    </row>
    <row r="293" spans="3:5" x14ac:dyDescent="0.25">
      <c r="C293" s="5">
        <v>130.85</v>
      </c>
      <c r="D293" s="5">
        <v>-168.38500000000036</v>
      </c>
      <c r="E293" s="5">
        <f t="shared" si="0"/>
        <v>1.2868551776843742</v>
      </c>
    </row>
    <row r="294" spans="3:5" x14ac:dyDescent="0.25">
      <c r="C294" s="5">
        <v>107.49</v>
      </c>
      <c r="D294" s="5">
        <v>-56.264999999999887</v>
      </c>
      <c r="E294" s="5">
        <f t="shared" ref="E294:E357" si="1">ABS(D294/C294)</f>
        <v>0.52344404130616695</v>
      </c>
    </row>
    <row r="295" spans="3:5" x14ac:dyDescent="0.25">
      <c r="C295" s="5">
        <v>251.87</v>
      </c>
      <c r="D295" s="5">
        <v>51.972499999999968</v>
      </c>
      <c r="E295" s="5">
        <f t="shared" si="1"/>
        <v>0.20634652797077846</v>
      </c>
    </row>
    <row r="296" spans="3:5" x14ac:dyDescent="0.25">
      <c r="C296" s="5">
        <v>138.16999999999999</v>
      </c>
      <c r="D296" s="5">
        <v>4.1899999999996851</v>
      </c>
      <c r="E296" s="5">
        <f t="shared" si="1"/>
        <v>3.0324962003326957E-2</v>
      </c>
    </row>
    <row r="297" spans="3:5" x14ac:dyDescent="0.25">
      <c r="C297" s="5">
        <v>153.06</v>
      </c>
      <c r="D297" s="5">
        <v>-13.415000000000077</v>
      </c>
      <c r="E297" s="5">
        <f t="shared" si="1"/>
        <v>8.7645367829609813E-2</v>
      </c>
    </row>
    <row r="298" spans="3:5" x14ac:dyDescent="0.25">
      <c r="C298" s="5">
        <v>132.47999999999999</v>
      </c>
      <c r="D298" s="5">
        <v>-21.492500000000376</v>
      </c>
      <c r="E298" s="5">
        <f t="shared" si="1"/>
        <v>0.16223203502415745</v>
      </c>
    </row>
    <row r="299" spans="3:5" x14ac:dyDescent="0.25">
      <c r="C299" s="5">
        <v>135.33000000000001</v>
      </c>
      <c r="D299" s="5">
        <v>-0.57750000000035584</v>
      </c>
      <c r="E299" s="5">
        <f t="shared" si="1"/>
        <v>4.2673464863692886E-3</v>
      </c>
    </row>
    <row r="300" spans="3:5" x14ac:dyDescent="0.25">
      <c r="C300" s="5">
        <v>170.08</v>
      </c>
      <c r="D300" s="5">
        <v>55.227499999999822</v>
      </c>
      <c r="E300" s="5">
        <f t="shared" si="1"/>
        <v>0.32471484007525764</v>
      </c>
    </row>
    <row r="301" spans="3:5" x14ac:dyDescent="0.25">
      <c r="C301" s="5">
        <v>103.1</v>
      </c>
      <c r="D301" s="5">
        <v>5.6700000000004422</v>
      </c>
      <c r="E301" s="5">
        <f t="shared" si="1"/>
        <v>5.4995150339480527E-2</v>
      </c>
    </row>
    <row r="302" spans="3:5" x14ac:dyDescent="0.25">
      <c r="C302" s="5">
        <v>146.09</v>
      </c>
      <c r="D302" s="5">
        <v>35.234999999999957</v>
      </c>
      <c r="E302" s="5">
        <f t="shared" si="1"/>
        <v>0.24118693955780654</v>
      </c>
    </row>
    <row r="303" spans="3:5" x14ac:dyDescent="0.25">
      <c r="C303" s="5">
        <v>74.63</v>
      </c>
      <c r="D303" s="5">
        <v>-49.327500000000342</v>
      </c>
      <c r="E303" s="5">
        <f t="shared" si="1"/>
        <v>0.66096073964893931</v>
      </c>
    </row>
    <row r="304" spans="3:5" x14ac:dyDescent="0.25">
      <c r="C304" s="5">
        <v>169.68</v>
      </c>
      <c r="D304" s="5">
        <v>66.617500000000291</v>
      </c>
      <c r="E304" s="5">
        <f t="shared" si="1"/>
        <v>0.39260667138142558</v>
      </c>
    </row>
    <row r="305" spans="3:5" x14ac:dyDescent="0.25">
      <c r="C305" s="5">
        <v>84.19</v>
      </c>
      <c r="D305" s="5">
        <v>1.9974999999997181</v>
      </c>
      <c r="E305" s="5">
        <f t="shared" si="1"/>
        <v>2.3726095735832262E-2</v>
      </c>
    </row>
    <row r="306" spans="3:5" x14ac:dyDescent="0.25">
      <c r="C306" s="5">
        <v>68.11</v>
      </c>
      <c r="D306" s="5">
        <v>-8.840000000000046</v>
      </c>
      <c r="E306" s="5">
        <f t="shared" si="1"/>
        <v>0.1297900455146094</v>
      </c>
    </row>
    <row r="307" spans="3:5" x14ac:dyDescent="0.25">
      <c r="C307" s="5">
        <v>86.11</v>
      </c>
      <c r="D307" s="5">
        <v>8.3024999999996254</v>
      </c>
      <c r="E307" s="5">
        <f t="shared" si="1"/>
        <v>9.6417373127390849E-2</v>
      </c>
    </row>
    <row r="308" spans="3:5" x14ac:dyDescent="0.25">
      <c r="C308" s="5">
        <v>101.12</v>
      </c>
      <c r="D308" s="5">
        <v>-4.7549999999995975</v>
      </c>
      <c r="E308" s="5">
        <f t="shared" si="1"/>
        <v>4.7023338607590955E-2</v>
      </c>
    </row>
    <row r="309" spans="3:5" x14ac:dyDescent="0.25">
      <c r="C309" s="5">
        <v>105.74</v>
      </c>
      <c r="D309" s="5">
        <v>41.242499999999737</v>
      </c>
      <c r="E309" s="5">
        <f t="shared" si="1"/>
        <v>0.39003688292036826</v>
      </c>
    </row>
    <row r="310" spans="3:5" x14ac:dyDescent="0.25">
      <c r="C310" s="5">
        <v>75.25</v>
      </c>
      <c r="D310" s="5">
        <v>0.58749999999997726</v>
      </c>
      <c r="E310" s="5">
        <f t="shared" si="1"/>
        <v>7.8073089700993652E-3</v>
      </c>
    </row>
    <row r="311" spans="3:5" x14ac:dyDescent="0.25">
      <c r="C311" s="5">
        <v>79.23</v>
      </c>
      <c r="D311" s="5">
        <v>5.840000000000245</v>
      </c>
      <c r="E311" s="5">
        <f t="shared" si="1"/>
        <v>7.3709453489842799E-2</v>
      </c>
    </row>
    <row r="312" spans="3:5" x14ac:dyDescent="0.25">
      <c r="C312" s="5">
        <v>83.04</v>
      </c>
      <c r="D312" s="5">
        <v>-9.5625000000001563</v>
      </c>
      <c r="E312" s="5">
        <f t="shared" si="1"/>
        <v>0.11515534682081112</v>
      </c>
    </row>
    <row r="313" spans="3:5" x14ac:dyDescent="0.25">
      <c r="C313" s="5">
        <v>85.8</v>
      </c>
      <c r="D313" s="5">
        <v>6.4249999999997982</v>
      </c>
      <c r="E313" s="5">
        <f t="shared" si="1"/>
        <v>7.4883449883447528E-2</v>
      </c>
    </row>
    <row r="314" spans="3:5" x14ac:dyDescent="0.25">
      <c r="C314" s="5">
        <v>102.39</v>
      </c>
      <c r="D314" s="5">
        <v>11.752499999999984</v>
      </c>
      <c r="E314" s="5">
        <f t="shared" si="1"/>
        <v>0.11478171696454716</v>
      </c>
    </row>
    <row r="315" spans="3:5" x14ac:dyDescent="0.25">
      <c r="C315" s="5">
        <v>81.52</v>
      </c>
      <c r="D315" s="5">
        <v>10.339999999999677</v>
      </c>
      <c r="E315" s="5">
        <f t="shared" si="1"/>
        <v>0.12684003925416679</v>
      </c>
    </row>
    <row r="316" spans="3:5" x14ac:dyDescent="0.25">
      <c r="C316" s="5">
        <v>71.959999999999994</v>
      </c>
      <c r="D316" s="5">
        <v>-23.017500000000283</v>
      </c>
      <c r="E316" s="5">
        <f t="shared" si="1"/>
        <v>0.31986520289049869</v>
      </c>
    </row>
    <row r="317" spans="3:5" x14ac:dyDescent="0.25">
      <c r="C317" s="5">
        <v>85.72</v>
      </c>
      <c r="D317" s="5">
        <v>11.19749999999965</v>
      </c>
      <c r="E317" s="5">
        <f t="shared" si="1"/>
        <v>0.13062879141390166</v>
      </c>
    </row>
    <row r="318" spans="3:5" x14ac:dyDescent="0.25">
      <c r="C318" s="5">
        <v>63.1</v>
      </c>
      <c r="D318" s="5">
        <v>-21.700000000000408</v>
      </c>
      <c r="E318" s="5">
        <f t="shared" si="1"/>
        <v>0.34389857369255794</v>
      </c>
    </row>
    <row r="319" spans="3:5" x14ac:dyDescent="0.25">
      <c r="C319" s="5">
        <v>51.51</v>
      </c>
      <c r="D319" s="5">
        <v>-52.86500000000003</v>
      </c>
      <c r="E319" s="5">
        <f t="shared" si="1"/>
        <v>1.0263055717336447</v>
      </c>
    </row>
    <row r="320" spans="3:5" x14ac:dyDescent="0.25">
      <c r="C320" s="5">
        <v>74.91</v>
      </c>
      <c r="D320" s="5">
        <v>-39.902500000000089</v>
      </c>
      <c r="E320" s="5">
        <f t="shared" si="1"/>
        <v>0.53267254038179268</v>
      </c>
    </row>
    <row r="321" spans="3:5" x14ac:dyDescent="0.25">
      <c r="C321" s="5">
        <v>85.28</v>
      </c>
      <c r="D321" s="5">
        <v>-46.075000000000216</v>
      </c>
      <c r="E321" s="5">
        <f t="shared" si="1"/>
        <v>0.54027908067542463</v>
      </c>
    </row>
    <row r="322" spans="3:5" x14ac:dyDescent="0.25">
      <c r="C322" s="5">
        <v>103.75</v>
      </c>
      <c r="D322" s="5">
        <v>-27.362500000000182</v>
      </c>
      <c r="E322" s="5">
        <f t="shared" si="1"/>
        <v>0.26373493975903789</v>
      </c>
    </row>
    <row r="323" spans="3:5" x14ac:dyDescent="0.25">
      <c r="C323" s="5">
        <v>109.07</v>
      </c>
      <c r="D323" s="5">
        <v>-27.91250000000025</v>
      </c>
      <c r="E323" s="5">
        <f t="shared" si="1"/>
        <v>0.25591363344641288</v>
      </c>
    </row>
    <row r="324" spans="3:5" x14ac:dyDescent="0.25">
      <c r="C324" s="5">
        <v>179.54</v>
      </c>
      <c r="D324" s="5">
        <v>18.057499999999919</v>
      </c>
      <c r="E324" s="5">
        <f t="shared" si="1"/>
        <v>0.10057647320931225</v>
      </c>
    </row>
    <row r="325" spans="3:5" x14ac:dyDescent="0.25">
      <c r="C325" s="5">
        <v>173.73</v>
      </c>
      <c r="D325" s="5">
        <v>22.142499999999757</v>
      </c>
      <c r="E325" s="5">
        <f t="shared" si="1"/>
        <v>0.12745351982961928</v>
      </c>
    </row>
    <row r="326" spans="3:5" x14ac:dyDescent="0.25">
      <c r="C326" s="5">
        <v>187.87</v>
      </c>
      <c r="D326" s="5">
        <v>7.4149999999997931</v>
      </c>
      <c r="E326" s="5">
        <f t="shared" si="1"/>
        <v>3.9468781604299744E-2</v>
      </c>
    </row>
    <row r="327" spans="3:5" x14ac:dyDescent="0.25">
      <c r="C327" s="5">
        <v>176.05</v>
      </c>
      <c r="D327" s="5">
        <v>-30.465000000000146</v>
      </c>
      <c r="E327" s="5">
        <f t="shared" si="1"/>
        <v>0.17304742970747028</v>
      </c>
    </row>
    <row r="328" spans="3:5" x14ac:dyDescent="0.25">
      <c r="C328" s="5">
        <v>160.94</v>
      </c>
      <c r="D328" s="5">
        <v>-29.552500000000123</v>
      </c>
      <c r="E328" s="5">
        <f t="shared" si="1"/>
        <v>0.18362433204921166</v>
      </c>
    </row>
    <row r="329" spans="3:5" x14ac:dyDescent="0.25">
      <c r="C329" s="5">
        <v>144.58000000000001</v>
      </c>
      <c r="D329" s="5">
        <v>-36.902500000000174</v>
      </c>
      <c r="E329" s="5">
        <f t="shared" si="1"/>
        <v>0.25523931387467264</v>
      </c>
    </row>
    <row r="330" spans="3:5" x14ac:dyDescent="0.25">
      <c r="C330" s="5">
        <v>180.1</v>
      </c>
      <c r="D330" s="5">
        <v>-8.8075000000002035</v>
      </c>
      <c r="E330" s="5">
        <f t="shared" si="1"/>
        <v>4.8903387007219343E-2</v>
      </c>
    </row>
    <row r="331" spans="3:5" x14ac:dyDescent="0.25">
      <c r="C331" s="5">
        <v>203.26</v>
      </c>
      <c r="D331" s="5">
        <v>32.574999999999847</v>
      </c>
      <c r="E331" s="5">
        <f t="shared" si="1"/>
        <v>0.16026271770146536</v>
      </c>
    </row>
    <row r="332" spans="3:5" x14ac:dyDescent="0.25">
      <c r="C332" s="5">
        <v>197.3</v>
      </c>
      <c r="D332" s="5">
        <v>-2.6950000000001637</v>
      </c>
      <c r="E332" s="5">
        <f t="shared" si="1"/>
        <v>1.3659401926001843E-2</v>
      </c>
    </row>
    <row r="333" spans="3:5" x14ac:dyDescent="0.25">
      <c r="C333" s="5">
        <v>184.29</v>
      </c>
      <c r="D333" s="5">
        <v>-3.2775000000001455</v>
      </c>
      <c r="E333" s="5">
        <f t="shared" si="1"/>
        <v>1.7784470128602452E-2</v>
      </c>
    </row>
    <row r="334" spans="3:5" x14ac:dyDescent="0.25">
      <c r="C334" s="5">
        <v>183.83</v>
      </c>
      <c r="D334" s="5">
        <v>-23.354999999999762</v>
      </c>
      <c r="E334" s="5">
        <f t="shared" si="1"/>
        <v>0.12704672795517469</v>
      </c>
    </row>
    <row r="335" spans="3:5" x14ac:dyDescent="0.25">
      <c r="C335" s="5">
        <v>165.61</v>
      </c>
      <c r="D335" s="5">
        <v>-30.910000000000224</v>
      </c>
      <c r="E335" s="5">
        <f t="shared" si="1"/>
        <v>0.18664331864018008</v>
      </c>
    </row>
    <row r="336" spans="3:5" x14ac:dyDescent="0.25">
      <c r="C336" s="5">
        <v>173.1</v>
      </c>
      <c r="D336" s="5">
        <v>-20.242500000000405</v>
      </c>
      <c r="E336" s="5">
        <f t="shared" si="1"/>
        <v>0.11694107452339922</v>
      </c>
    </row>
    <row r="337" spans="3:5" x14ac:dyDescent="0.25">
      <c r="C337" s="5">
        <v>179.27</v>
      </c>
      <c r="D337" s="5">
        <v>-13.122499999999945</v>
      </c>
      <c r="E337" s="5">
        <f t="shared" si="1"/>
        <v>7.3199642996597009E-2</v>
      </c>
    </row>
    <row r="338" spans="3:5" x14ac:dyDescent="0.25">
      <c r="C338" s="5">
        <v>197.61</v>
      </c>
      <c r="D338" s="5">
        <v>3.7700000000000387</v>
      </c>
      <c r="E338" s="5">
        <f t="shared" si="1"/>
        <v>1.9077981883508115E-2</v>
      </c>
    </row>
    <row r="339" spans="3:5" x14ac:dyDescent="0.25">
      <c r="C339" s="5">
        <v>161.77000000000001</v>
      </c>
      <c r="D339" s="5">
        <v>-41.952500000000242</v>
      </c>
      <c r="E339" s="5">
        <f t="shared" si="1"/>
        <v>0.25933423997032973</v>
      </c>
    </row>
    <row r="340" spans="3:5" x14ac:dyDescent="0.25">
      <c r="C340" s="5">
        <v>209.14</v>
      </c>
      <c r="D340" s="5">
        <v>11.547500000000099</v>
      </c>
      <c r="E340" s="5">
        <f t="shared" si="1"/>
        <v>5.5214210576647701E-2</v>
      </c>
    </row>
    <row r="341" spans="3:5" x14ac:dyDescent="0.25">
      <c r="C341" s="5">
        <v>209.78</v>
      </c>
      <c r="D341" s="5">
        <v>22.987500000000068</v>
      </c>
      <c r="E341" s="5">
        <f t="shared" si="1"/>
        <v>0.10957908284869897</v>
      </c>
    </row>
    <row r="342" spans="3:5" x14ac:dyDescent="0.25">
      <c r="C342" s="5">
        <v>153.49</v>
      </c>
      <c r="D342" s="5">
        <v>-52.247500000000372</v>
      </c>
      <c r="E342" s="5">
        <f t="shared" si="1"/>
        <v>0.34039676851912415</v>
      </c>
    </row>
    <row r="343" spans="3:5" x14ac:dyDescent="0.25">
      <c r="C343" s="5">
        <v>205.32</v>
      </c>
      <c r="D343" s="5">
        <v>25.055000000000263</v>
      </c>
      <c r="E343" s="5">
        <f t="shared" si="1"/>
        <v>0.12202902785895316</v>
      </c>
    </row>
    <row r="344" spans="3:5" x14ac:dyDescent="0.25">
      <c r="C344" s="5">
        <v>169.15</v>
      </c>
      <c r="D344" s="5">
        <v>12.10499999999945</v>
      </c>
      <c r="E344" s="5">
        <f t="shared" si="1"/>
        <v>7.1563700857224063E-2</v>
      </c>
    </row>
    <row r="345" spans="3:5" x14ac:dyDescent="0.25">
      <c r="C345" s="5">
        <v>149.83000000000001</v>
      </c>
      <c r="D345" s="5">
        <v>-149.40500000000034</v>
      </c>
      <c r="E345" s="5">
        <f t="shared" si="1"/>
        <v>0.99716345191216937</v>
      </c>
    </row>
    <row r="346" spans="3:5" x14ac:dyDescent="0.25">
      <c r="C346" s="5">
        <v>180.78</v>
      </c>
      <c r="D346" s="5">
        <v>17.025000000000119</v>
      </c>
      <c r="E346" s="5">
        <f t="shared" si="1"/>
        <v>9.4175240623963485E-2</v>
      </c>
    </row>
    <row r="347" spans="3:5" x14ac:dyDescent="0.25">
      <c r="C347" s="5">
        <v>200.99</v>
      </c>
      <c r="D347" s="5">
        <v>1.0924999999999727</v>
      </c>
      <c r="E347" s="5">
        <f t="shared" si="1"/>
        <v>5.4355938106372091E-3</v>
      </c>
    </row>
    <row r="348" spans="3:5" x14ac:dyDescent="0.25">
      <c r="C348" s="5">
        <v>144.36000000000001</v>
      </c>
      <c r="D348" s="5">
        <v>10.379999999999711</v>
      </c>
      <c r="E348" s="5">
        <f t="shared" si="1"/>
        <v>7.190357439733798E-2</v>
      </c>
    </row>
    <row r="349" spans="3:5" x14ac:dyDescent="0.25">
      <c r="C349" s="5">
        <v>175.15</v>
      </c>
      <c r="D349" s="5">
        <v>8.6749999999999261</v>
      </c>
      <c r="E349" s="5">
        <f t="shared" si="1"/>
        <v>4.9528975164144597E-2</v>
      </c>
    </row>
    <row r="350" spans="3:5" x14ac:dyDescent="0.25">
      <c r="C350" s="5">
        <v>177.67</v>
      </c>
      <c r="D350" s="5">
        <v>23.697499999999621</v>
      </c>
      <c r="E350" s="5">
        <f t="shared" si="1"/>
        <v>0.13337929869983464</v>
      </c>
    </row>
    <row r="351" spans="3:5" x14ac:dyDescent="0.25">
      <c r="C351" s="5">
        <v>87.71</v>
      </c>
      <c r="D351" s="5">
        <v>-48.197500000000375</v>
      </c>
      <c r="E351" s="5">
        <f t="shared" si="1"/>
        <v>0.54950974803329589</v>
      </c>
    </row>
    <row r="352" spans="3:5" x14ac:dyDescent="0.25">
      <c r="C352" s="5">
        <v>94.53</v>
      </c>
      <c r="D352" s="5">
        <v>-20.32250000000019</v>
      </c>
      <c r="E352" s="5">
        <f t="shared" si="1"/>
        <v>0.21498466095419644</v>
      </c>
    </row>
    <row r="353" spans="3:5" x14ac:dyDescent="0.25">
      <c r="C353" s="5">
        <v>103.8</v>
      </c>
      <c r="D353" s="5">
        <v>6.3700000000004451</v>
      </c>
      <c r="E353" s="5">
        <f t="shared" si="1"/>
        <v>6.1368015414262476E-2</v>
      </c>
    </row>
    <row r="354" spans="3:5" x14ac:dyDescent="0.25">
      <c r="C354" s="5">
        <v>102.39</v>
      </c>
      <c r="D354" s="5">
        <v>-8.465000000000046</v>
      </c>
      <c r="E354" s="5">
        <f t="shared" si="1"/>
        <v>8.2674089266530387E-2</v>
      </c>
    </row>
    <row r="355" spans="3:5" x14ac:dyDescent="0.25">
      <c r="C355" s="5">
        <v>102.16</v>
      </c>
      <c r="D355" s="5">
        <v>-21.79750000000034</v>
      </c>
      <c r="E355" s="5">
        <f t="shared" si="1"/>
        <v>0.21336628817541445</v>
      </c>
    </row>
    <row r="356" spans="3:5" x14ac:dyDescent="0.25">
      <c r="C356" s="5">
        <v>100.96</v>
      </c>
      <c r="D356" s="5">
        <v>-2.102499999999722</v>
      </c>
      <c r="E356" s="5">
        <f t="shared" si="1"/>
        <v>2.0825079239299941E-2</v>
      </c>
    </row>
    <row r="357" spans="3:5" x14ac:dyDescent="0.25">
      <c r="C357" s="5">
        <v>103.92</v>
      </c>
      <c r="D357" s="5">
        <v>21.727499999999722</v>
      </c>
      <c r="E357" s="5">
        <f t="shared" si="1"/>
        <v>0.20907909930715668</v>
      </c>
    </row>
    <row r="358" spans="3:5" x14ac:dyDescent="0.25">
      <c r="C358" s="5">
        <v>102.2</v>
      </c>
      <c r="D358" s="5">
        <v>25.249999999999957</v>
      </c>
      <c r="E358" s="5">
        <f t="shared" ref="E358:E421" si="2">ABS(D358/C358)</f>
        <v>0.24706457925635966</v>
      </c>
    </row>
    <row r="359" spans="3:5" x14ac:dyDescent="0.25">
      <c r="C359" s="5">
        <v>100.31</v>
      </c>
      <c r="D359" s="5">
        <v>22.502499999999628</v>
      </c>
      <c r="E359" s="5">
        <f t="shared" si="2"/>
        <v>0.22432957830724382</v>
      </c>
    </row>
    <row r="360" spans="3:5" x14ac:dyDescent="0.25">
      <c r="C360" s="5">
        <v>67.959999999999994</v>
      </c>
      <c r="D360" s="5">
        <v>-37.914999999999608</v>
      </c>
      <c r="E360" s="5">
        <f t="shared" si="2"/>
        <v>0.55790170688639806</v>
      </c>
    </row>
    <row r="361" spans="3:5" x14ac:dyDescent="0.25">
      <c r="C361" s="5">
        <v>38.65</v>
      </c>
      <c r="D361" s="5">
        <v>-25.847500000000259</v>
      </c>
      <c r="E361" s="5">
        <f t="shared" si="2"/>
        <v>0.66875808538163672</v>
      </c>
    </row>
    <row r="362" spans="3:5" x14ac:dyDescent="0.25">
      <c r="C362" s="5">
        <v>97.99</v>
      </c>
      <c r="D362" s="5">
        <v>23.327499999999972</v>
      </c>
      <c r="E362" s="5">
        <f t="shared" si="2"/>
        <v>0.23806000612307351</v>
      </c>
    </row>
    <row r="363" spans="3:5" x14ac:dyDescent="0.25">
      <c r="C363" s="5">
        <v>95.92</v>
      </c>
      <c r="D363" s="5">
        <v>22.530000000000243</v>
      </c>
      <c r="E363" s="5">
        <f t="shared" si="2"/>
        <v>0.23488323603002756</v>
      </c>
    </row>
    <row r="364" spans="3:5" x14ac:dyDescent="0.25">
      <c r="C364" s="5">
        <v>80.19</v>
      </c>
      <c r="D364" s="5">
        <v>-12.412500000000165</v>
      </c>
      <c r="E364" s="5">
        <f t="shared" si="2"/>
        <v>0.1547886270108513</v>
      </c>
    </row>
    <row r="365" spans="3:5" x14ac:dyDescent="0.25">
      <c r="C365" s="5">
        <v>89.73</v>
      </c>
      <c r="D365" s="5">
        <v>10.354999999999805</v>
      </c>
      <c r="E365" s="5">
        <f t="shared" si="2"/>
        <v>0.11540176083806759</v>
      </c>
    </row>
    <row r="366" spans="3:5" x14ac:dyDescent="0.25">
      <c r="C366" s="5">
        <v>109.08</v>
      </c>
      <c r="D366" s="5">
        <v>18.442499999999981</v>
      </c>
      <c r="E366" s="5">
        <f t="shared" si="2"/>
        <v>0.16907315731573141</v>
      </c>
    </row>
    <row r="367" spans="3:5" x14ac:dyDescent="0.25">
      <c r="C367" s="5">
        <v>97.13</v>
      </c>
      <c r="D367" s="5">
        <v>25.949999999999676</v>
      </c>
      <c r="E367" s="5">
        <f t="shared" si="2"/>
        <v>0.26716771337382555</v>
      </c>
    </row>
    <row r="368" spans="3:5" x14ac:dyDescent="0.25">
      <c r="C368" s="5">
        <v>86.33</v>
      </c>
      <c r="D368" s="5">
        <v>-8.647500000000278</v>
      </c>
      <c r="E368" s="5">
        <f t="shared" si="2"/>
        <v>0.10016796015290488</v>
      </c>
    </row>
    <row r="369" spans="3:5" x14ac:dyDescent="0.25">
      <c r="C369" s="5">
        <v>91.52</v>
      </c>
      <c r="D369" s="5">
        <v>16.997499999999647</v>
      </c>
      <c r="E369" s="5">
        <f t="shared" si="2"/>
        <v>0.18572443181817797</v>
      </c>
    </row>
    <row r="370" spans="3:5" x14ac:dyDescent="0.25">
      <c r="C370" s="5">
        <v>142.54</v>
      </c>
      <c r="D370" s="5">
        <v>57.739999999999583</v>
      </c>
      <c r="E370" s="5">
        <f t="shared" si="2"/>
        <v>0.40507927599270088</v>
      </c>
    </row>
    <row r="371" spans="3:5" x14ac:dyDescent="0.25">
      <c r="C371" s="5">
        <v>162.59</v>
      </c>
      <c r="D371" s="5">
        <v>58.214999999999975</v>
      </c>
      <c r="E371" s="5">
        <f t="shared" si="2"/>
        <v>0.35804785042130494</v>
      </c>
    </row>
    <row r="372" spans="3:5" x14ac:dyDescent="0.25">
      <c r="C372" s="5">
        <v>169.71</v>
      </c>
      <c r="D372" s="5">
        <v>54.897499999999923</v>
      </c>
      <c r="E372" s="5">
        <f t="shared" si="2"/>
        <v>0.32347828648871557</v>
      </c>
    </row>
    <row r="373" spans="3:5" x14ac:dyDescent="0.25">
      <c r="C373" s="5">
        <v>163.38999999999999</v>
      </c>
      <c r="D373" s="5">
        <v>32.034999999999769</v>
      </c>
      <c r="E373" s="5">
        <f t="shared" si="2"/>
        <v>0.19606463063834856</v>
      </c>
    </row>
    <row r="374" spans="3:5" x14ac:dyDescent="0.25">
      <c r="C374" s="5">
        <v>184.73</v>
      </c>
      <c r="D374" s="5">
        <v>53.617499999999808</v>
      </c>
      <c r="E374" s="5">
        <f t="shared" si="2"/>
        <v>0.29024792941048994</v>
      </c>
    </row>
    <row r="375" spans="3:5" x14ac:dyDescent="0.25">
      <c r="C375" s="5">
        <v>171.95</v>
      </c>
      <c r="D375" s="5">
        <v>34.967499999999745</v>
      </c>
      <c r="E375" s="5">
        <f t="shared" si="2"/>
        <v>0.20335853445768973</v>
      </c>
    </row>
    <row r="376" spans="3:5" x14ac:dyDescent="0.25">
      <c r="C376" s="5">
        <v>167.46</v>
      </c>
      <c r="D376" s="5">
        <v>5.9774999999999352</v>
      </c>
      <c r="E376" s="5">
        <f t="shared" si="2"/>
        <v>3.5695091365101725E-2</v>
      </c>
    </row>
    <row r="377" spans="3:5" x14ac:dyDescent="0.25">
      <c r="C377" s="5">
        <v>182.5</v>
      </c>
      <c r="D377" s="5">
        <v>30.912499999999767</v>
      </c>
      <c r="E377" s="5">
        <f t="shared" si="2"/>
        <v>0.16938356164383433</v>
      </c>
    </row>
    <row r="378" spans="3:5" x14ac:dyDescent="0.25">
      <c r="C378" s="5">
        <v>190.1</v>
      </c>
      <c r="D378" s="5">
        <v>9.6449999999997829</v>
      </c>
      <c r="E378" s="5">
        <f t="shared" si="2"/>
        <v>5.0736454497631686E-2</v>
      </c>
    </row>
    <row r="379" spans="3:5" x14ac:dyDescent="0.25">
      <c r="C379" s="5">
        <v>183.84</v>
      </c>
      <c r="D379" s="5">
        <v>-22.675000000000153</v>
      </c>
      <c r="E379" s="5">
        <f t="shared" si="2"/>
        <v>0.1233409486510017</v>
      </c>
    </row>
    <row r="380" spans="3:5" x14ac:dyDescent="0.25">
      <c r="C380" s="5">
        <v>224.11</v>
      </c>
      <c r="D380" s="5">
        <v>33.617499999999893</v>
      </c>
      <c r="E380" s="5">
        <f t="shared" si="2"/>
        <v>0.15000446209450669</v>
      </c>
    </row>
    <row r="381" spans="3:5" x14ac:dyDescent="0.25">
      <c r="C381" s="5">
        <v>182.87</v>
      </c>
      <c r="D381" s="5">
        <v>1.3874999999998181</v>
      </c>
      <c r="E381" s="5">
        <f t="shared" si="2"/>
        <v>7.5873571389501729E-3</v>
      </c>
    </row>
    <row r="382" spans="3:5" x14ac:dyDescent="0.25">
      <c r="C382" s="5">
        <v>205.55</v>
      </c>
      <c r="D382" s="5">
        <v>16.642499999999814</v>
      </c>
      <c r="E382" s="5">
        <f t="shared" si="2"/>
        <v>8.0965701775722751E-2</v>
      </c>
    </row>
    <row r="383" spans="3:5" x14ac:dyDescent="0.25">
      <c r="C383" s="5">
        <v>118.61</v>
      </c>
      <c r="D383" s="5">
        <v>-52.075000000000145</v>
      </c>
      <c r="E383" s="5">
        <f t="shared" si="2"/>
        <v>0.43904392547002907</v>
      </c>
    </row>
    <row r="384" spans="3:5" x14ac:dyDescent="0.25">
      <c r="C384" s="5">
        <v>163.63999999999999</v>
      </c>
      <c r="D384" s="5">
        <v>-36.355000000000189</v>
      </c>
      <c r="E384" s="5">
        <f t="shared" si="2"/>
        <v>0.22216450745539104</v>
      </c>
    </row>
    <row r="385" spans="3:5" x14ac:dyDescent="0.25">
      <c r="C385" s="5">
        <v>139.43</v>
      </c>
      <c r="D385" s="5">
        <v>-48.137500000000131</v>
      </c>
      <c r="E385" s="5">
        <f t="shared" si="2"/>
        <v>0.34524492576920413</v>
      </c>
    </row>
    <row r="386" spans="3:5" x14ac:dyDescent="0.25">
      <c r="C386" s="5">
        <v>125.62</v>
      </c>
      <c r="D386" s="5">
        <v>-81.56499999999977</v>
      </c>
      <c r="E386" s="5">
        <f t="shared" si="2"/>
        <v>0.64929947460595261</v>
      </c>
    </row>
    <row r="387" spans="3:5" x14ac:dyDescent="0.25">
      <c r="C387" s="5">
        <v>144.13999999999999</v>
      </c>
      <c r="D387" s="5">
        <v>-52.380000000000251</v>
      </c>
      <c r="E387" s="5">
        <f t="shared" si="2"/>
        <v>0.36339669765505939</v>
      </c>
    </row>
    <row r="388" spans="3:5" x14ac:dyDescent="0.25">
      <c r="C388" s="5">
        <v>133.85</v>
      </c>
      <c r="D388" s="5">
        <v>-59.492500000000405</v>
      </c>
      <c r="E388" s="5">
        <f t="shared" si="2"/>
        <v>0.44447142323496758</v>
      </c>
    </row>
    <row r="389" spans="3:5" x14ac:dyDescent="0.25">
      <c r="C389" s="5">
        <v>123.43</v>
      </c>
      <c r="D389" s="5">
        <v>-68.962499999999949</v>
      </c>
      <c r="E389" s="5">
        <f t="shared" si="2"/>
        <v>0.55871749169569751</v>
      </c>
    </row>
    <row r="390" spans="3:5" x14ac:dyDescent="0.25">
      <c r="C390" s="5">
        <v>144.27000000000001</v>
      </c>
      <c r="D390" s="5">
        <v>-49.569999999999965</v>
      </c>
      <c r="E390" s="5">
        <f t="shared" si="2"/>
        <v>0.34359187634296778</v>
      </c>
    </row>
    <row r="391" spans="3:5" x14ac:dyDescent="0.25">
      <c r="C391" s="5">
        <v>126.39</v>
      </c>
      <c r="D391" s="5">
        <v>-77.332500000000252</v>
      </c>
      <c r="E391" s="5">
        <f t="shared" si="2"/>
        <v>0.61185615950629202</v>
      </c>
    </row>
    <row r="392" spans="3:5" x14ac:dyDescent="0.25">
      <c r="C392" s="5">
        <v>133.07</v>
      </c>
      <c r="D392" s="5">
        <v>-64.522499999999894</v>
      </c>
      <c r="E392" s="5">
        <f t="shared" si="2"/>
        <v>0.48487638085218226</v>
      </c>
    </row>
    <row r="393" spans="3:5" x14ac:dyDescent="0.25">
      <c r="C393" s="5">
        <v>138.25</v>
      </c>
      <c r="D393" s="5">
        <v>-48.542499999999933</v>
      </c>
      <c r="E393" s="5">
        <f t="shared" si="2"/>
        <v>0.35112115732368848</v>
      </c>
    </row>
    <row r="394" spans="3:5" x14ac:dyDescent="0.25">
      <c r="C394" s="5">
        <v>203.26</v>
      </c>
      <c r="D394" s="5">
        <v>-2.4775000000003899</v>
      </c>
      <c r="E394" s="5">
        <f t="shared" si="2"/>
        <v>1.218882219817175E-2</v>
      </c>
    </row>
    <row r="395" spans="3:5" x14ac:dyDescent="0.25">
      <c r="C395" s="5">
        <v>133.47</v>
      </c>
      <c r="D395" s="5">
        <v>-46.794999999999732</v>
      </c>
      <c r="E395" s="5">
        <f t="shared" si="2"/>
        <v>0.35060313178991331</v>
      </c>
    </row>
    <row r="396" spans="3:5" x14ac:dyDescent="0.25">
      <c r="C396" s="5">
        <v>125.21</v>
      </c>
      <c r="D396" s="5">
        <v>-31.835000000000562</v>
      </c>
      <c r="E396" s="5">
        <f t="shared" si="2"/>
        <v>0.25425285520326302</v>
      </c>
    </row>
    <row r="397" spans="3:5" x14ac:dyDescent="0.25">
      <c r="C397" s="5">
        <v>123.16</v>
      </c>
      <c r="D397" s="5">
        <v>-176.07500000000036</v>
      </c>
      <c r="E397" s="5">
        <f t="shared" si="2"/>
        <v>1.4296443650535917</v>
      </c>
    </row>
    <row r="398" spans="3:5" x14ac:dyDescent="0.25">
      <c r="C398" s="5">
        <v>117</v>
      </c>
      <c r="D398" s="5">
        <v>-46.754999999999882</v>
      </c>
      <c r="E398" s="5">
        <f t="shared" si="2"/>
        <v>0.3996153846153836</v>
      </c>
    </row>
    <row r="399" spans="3:5" x14ac:dyDescent="0.25">
      <c r="C399" s="5">
        <v>163.03</v>
      </c>
      <c r="D399" s="5">
        <v>-36.867500000000035</v>
      </c>
      <c r="E399" s="5">
        <f t="shared" si="2"/>
        <v>0.2261393608538308</v>
      </c>
    </row>
    <row r="400" spans="3:5" x14ac:dyDescent="0.25">
      <c r="C400" s="5">
        <v>98.84</v>
      </c>
      <c r="D400" s="5">
        <v>-35.140000000000299</v>
      </c>
      <c r="E400" s="5">
        <f t="shared" si="2"/>
        <v>0.35552407932011632</v>
      </c>
    </row>
    <row r="401" spans="3:5" x14ac:dyDescent="0.25">
      <c r="C401" s="5">
        <v>148.99</v>
      </c>
      <c r="D401" s="5">
        <v>-17.48500000000007</v>
      </c>
      <c r="E401" s="5">
        <f t="shared" si="2"/>
        <v>0.11735686958856345</v>
      </c>
    </row>
    <row r="402" spans="3:5" x14ac:dyDescent="0.25">
      <c r="C402" s="5">
        <v>128.78</v>
      </c>
      <c r="D402" s="5">
        <v>-25.192500000000365</v>
      </c>
      <c r="E402" s="5">
        <f t="shared" si="2"/>
        <v>0.19562432054667156</v>
      </c>
    </row>
    <row r="403" spans="3:5" x14ac:dyDescent="0.25">
      <c r="C403" s="5">
        <v>98.29</v>
      </c>
      <c r="D403" s="5">
        <v>-37.617500000000362</v>
      </c>
      <c r="E403" s="5">
        <f t="shared" si="2"/>
        <v>0.38271950351002504</v>
      </c>
    </row>
    <row r="404" spans="3:5" x14ac:dyDescent="0.25">
      <c r="C404" s="5">
        <v>97.5</v>
      </c>
      <c r="D404" s="5">
        <v>-17.352500000000191</v>
      </c>
      <c r="E404" s="5">
        <f t="shared" si="2"/>
        <v>0.17797435897436092</v>
      </c>
    </row>
    <row r="405" spans="3:5" x14ac:dyDescent="0.25">
      <c r="C405" s="5">
        <v>77.33</v>
      </c>
      <c r="D405" s="5">
        <v>-20.099999999999554</v>
      </c>
      <c r="E405" s="5">
        <f t="shared" si="2"/>
        <v>0.25992499676709624</v>
      </c>
    </row>
    <row r="406" spans="3:5" x14ac:dyDescent="0.25">
      <c r="C406" s="5">
        <v>74.61</v>
      </c>
      <c r="D406" s="5">
        <v>-36.245000000000047</v>
      </c>
      <c r="E406" s="5">
        <f t="shared" si="2"/>
        <v>0.48579278917035312</v>
      </c>
    </row>
    <row r="407" spans="3:5" x14ac:dyDescent="0.25">
      <c r="C407" s="5">
        <v>84.81</v>
      </c>
      <c r="D407" s="5">
        <v>-39.147500000000335</v>
      </c>
      <c r="E407" s="5">
        <f t="shared" si="2"/>
        <v>0.46159061431435366</v>
      </c>
    </row>
    <row r="408" spans="3:5" x14ac:dyDescent="0.25">
      <c r="C408" s="5">
        <v>59.05</v>
      </c>
      <c r="D408" s="5">
        <v>-44.012499999999719</v>
      </c>
      <c r="E408" s="5">
        <f t="shared" si="2"/>
        <v>0.74534292972057103</v>
      </c>
    </row>
    <row r="409" spans="3:5" x14ac:dyDescent="0.25">
      <c r="C409" s="5">
        <v>67.040000000000006</v>
      </c>
      <c r="D409" s="5">
        <v>-15.152500000000273</v>
      </c>
      <c r="E409" s="5">
        <f t="shared" si="2"/>
        <v>0.22602177804296347</v>
      </c>
    </row>
    <row r="410" spans="3:5" x14ac:dyDescent="0.25">
      <c r="C410" s="5">
        <v>67.25</v>
      </c>
      <c r="D410" s="5">
        <v>-9.7000000000000455</v>
      </c>
      <c r="E410" s="5">
        <f t="shared" si="2"/>
        <v>0.14423791821561405</v>
      </c>
    </row>
    <row r="411" spans="3:5" x14ac:dyDescent="0.25">
      <c r="C411" s="5">
        <v>61.4</v>
      </c>
      <c r="D411" s="5">
        <v>-16.407500000000375</v>
      </c>
      <c r="E411" s="5">
        <f t="shared" si="2"/>
        <v>0.26722312703583673</v>
      </c>
    </row>
    <row r="412" spans="3:5" x14ac:dyDescent="0.25">
      <c r="C412" s="5">
        <v>64.94</v>
      </c>
      <c r="D412" s="5">
        <v>-40.934999999999604</v>
      </c>
      <c r="E412" s="5">
        <f t="shared" si="2"/>
        <v>0.63035109331690187</v>
      </c>
    </row>
    <row r="413" spans="3:5" x14ac:dyDescent="0.25">
      <c r="C413" s="5">
        <v>64.12</v>
      </c>
      <c r="D413" s="5">
        <v>-0.37750000000025352</v>
      </c>
      <c r="E413" s="5">
        <f t="shared" si="2"/>
        <v>5.8873986275772535E-3</v>
      </c>
    </row>
    <row r="414" spans="3:5" x14ac:dyDescent="0.25">
      <c r="C414" s="5">
        <v>67.7</v>
      </c>
      <c r="D414" s="5">
        <v>-6.9625000000000199</v>
      </c>
      <c r="E414" s="5">
        <f t="shared" si="2"/>
        <v>0.10284342688330901</v>
      </c>
    </row>
    <row r="415" spans="3:5" x14ac:dyDescent="0.25">
      <c r="C415" s="5">
        <v>66.58</v>
      </c>
      <c r="D415" s="5">
        <v>-6.8099999999997607</v>
      </c>
      <c r="E415" s="5">
        <f t="shared" si="2"/>
        <v>0.10228296785821209</v>
      </c>
    </row>
    <row r="416" spans="3:5" x14ac:dyDescent="0.25">
      <c r="C416" s="5">
        <v>66.31</v>
      </c>
      <c r="D416" s="5">
        <v>-26.29250000000016</v>
      </c>
      <c r="E416" s="5">
        <f t="shared" si="2"/>
        <v>0.39650882219876576</v>
      </c>
    </row>
    <row r="417" spans="3:5" x14ac:dyDescent="0.25">
      <c r="C417" s="5">
        <v>67.69</v>
      </c>
      <c r="D417" s="5">
        <v>-11.685000000000201</v>
      </c>
      <c r="E417" s="5">
        <f t="shared" si="2"/>
        <v>0.17262520313192792</v>
      </c>
    </row>
    <row r="418" spans="3:5" x14ac:dyDescent="0.25">
      <c r="C418" s="5">
        <v>61.47</v>
      </c>
      <c r="D418" s="5">
        <v>-29.167500000000018</v>
      </c>
      <c r="E418" s="5">
        <f t="shared" si="2"/>
        <v>0.47449975597852639</v>
      </c>
    </row>
    <row r="419" spans="3:5" x14ac:dyDescent="0.25">
      <c r="C419" s="5">
        <v>68.19</v>
      </c>
      <c r="D419" s="5">
        <v>-2.9900000000003217</v>
      </c>
      <c r="E419" s="5">
        <f t="shared" si="2"/>
        <v>4.3848071564750284E-2</v>
      </c>
    </row>
    <row r="420" spans="3:5" x14ac:dyDescent="0.25">
      <c r="C420" s="5">
        <v>65.099999999999994</v>
      </c>
      <c r="D420" s="5">
        <v>-29.877500000000282</v>
      </c>
      <c r="E420" s="5">
        <f t="shared" si="2"/>
        <v>0.45894777265745446</v>
      </c>
    </row>
    <row r="421" spans="3:5" x14ac:dyDescent="0.25">
      <c r="C421" s="5">
        <v>65.040000000000006</v>
      </c>
      <c r="D421" s="5">
        <v>-9.4825000000003428</v>
      </c>
      <c r="E421" s="5">
        <f t="shared" si="2"/>
        <v>0.14579489544895974</v>
      </c>
    </row>
    <row r="422" spans="3:5" x14ac:dyDescent="0.25">
      <c r="C422" s="5">
        <v>62.91</v>
      </c>
      <c r="D422" s="5">
        <v>-21.890000000000413</v>
      </c>
      <c r="E422" s="5">
        <f t="shared" ref="E422:E437" si="3">ABS(D422/C422)</f>
        <v>0.34795739945955195</v>
      </c>
    </row>
    <row r="423" spans="3:5" x14ac:dyDescent="0.25">
      <c r="C423" s="5">
        <v>65.12</v>
      </c>
      <c r="D423" s="5">
        <v>-39.255000000000024</v>
      </c>
      <c r="E423" s="5">
        <f t="shared" si="3"/>
        <v>0.60281019656019685</v>
      </c>
    </row>
    <row r="424" spans="3:5" x14ac:dyDescent="0.25">
      <c r="C424" s="5">
        <v>92</v>
      </c>
      <c r="D424" s="5">
        <v>-22.812500000000085</v>
      </c>
      <c r="E424" s="5">
        <f t="shared" si="3"/>
        <v>0.24796195652174005</v>
      </c>
    </row>
    <row r="425" spans="3:5" x14ac:dyDescent="0.25">
      <c r="C425" s="5">
        <v>97.11</v>
      </c>
      <c r="D425" s="5">
        <v>-34.245000000000218</v>
      </c>
      <c r="E425" s="5">
        <f t="shared" si="3"/>
        <v>0.35264133456904767</v>
      </c>
    </row>
    <row r="426" spans="3:5" x14ac:dyDescent="0.25">
      <c r="C426" s="5">
        <v>101.46</v>
      </c>
      <c r="D426" s="5">
        <v>-29.652500000000188</v>
      </c>
      <c r="E426" s="5">
        <f t="shared" si="3"/>
        <v>0.29225803272225692</v>
      </c>
    </row>
    <row r="427" spans="3:5" x14ac:dyDescent="0.25">
      <c r="C427" s="5">
        <v>125.28</v>
      </c>
      <c r="D427" s="5">
        <v>-11.702500000000242</v>
      </c>
      <c r="E427" s="5">
        <f t="shared" si="3"/>
        <v>9.3410759897830792E-2</v>
      </c>
    </row>
    <row r="428" spans="3:5" x14ac:dyDescent="0.25">
      <c r="C428" s="5">
        <v>143.38</v>
      </c>
      <c r="D428" s="5">
        <v>-18.102500000000077</v>
      </c>
      <c r="E428" s="5">
        <f t="shared" si="3"/>
        <v>0.12625540521690667</v>
      </c>
    </row>
    <row r="429" spans="3:5" x14ac:dyDescent="0.25">
      <c r="C429" s="5">
        <v>84.04</v>
      </c>
      <c r="D429" s="5">
        <v>-67.547500000000227</v>
      </c>
      <c r="E429" s="5">
        <f t="shared" si="3"/>
        <v>0.8037541646834867</v>
      </c>
    </row>
    <row r="430" spans="3:5" x14ac:dyDescent="0.25">
      <c r="C430" s="5">
        <v>183.72</v>
      </c>
      <c r="D430" s="5">
        <v>3.2649999999997874</v>
      </c>
      <c r="E430" s="5">
        <f t="shared" si="3"/>
        <v>1.7771608970170844E-2</v>
      </c>
    </row>
    <row r="431" spans="3:5" x14ac:dyDescent="0.25">
      <c r="C431" s="5">
        <v>144.94999999999999</v>
      </c>
      <c r="D431" s="5">
        <v>-61.565000000000168</v>
      </c>
      <c r="E431" s="5">
        <f t="shared" si="3"/>
        <v>0.42473266643670349</v>
      </c>
    </row>
    <row r="432" spans="3:5" x14ac:dyDescent="0.25">
      <c r="C432" s="5">
        <v>177.52</v>
      </c>
      <c r="D432" s="5">
        <v>-12.97250000000011</v>
      </c>
      <c r="E432" s="5">
        <f t="shared" si="3"/>
        <v>7.3076273095989797E-2</v>
      </c>
    </row>
    <row r="433" spans="3:5" x14ac:dyDescent="0.25">
      <c r="C433" s="5">
        <v>168.94</v>
      </c>
      <c r="D433" s="5">
        <v>-12.542500000000189</v>
      </c>
      <c r="E433" s="5">
        <f t="shared" si="3"/>
        <v>7.4242334556648443E-2</v>
      </c>
    </row>
    <row r="434" spans="3:5" x14ac:dyDescent="0.25">
      <c r="C434" s="5">
        <v>145.16</v>
      </c>
      <c r="D434" s="5">
        <v>-43.747500000000201</v>
      </c>
      <c r="E434" s="5">
        <f t="shared" si="3"/>
        <v>0.30137434554973963</v>
      </c>
    </row>
    <row r="435" spans="3:5" x14ac:dyDescent="0.25">
      <c r="C435" s="5">
        <v>173.12</v>
      </c>
      <c r="D435" s="5">
        <v>2.4349999999998602</v>
      </c>
      <c r="E435" s="5">
        <f t="shared" si="3"/>
        <v>1.4065388170054646E-2</v>
      </c>
    </row>
    <row r="436" spans="3:5" x14ac:dyDescent="0.25">
      <c r="C436" s="5">
        <v>213.98</v>
      </c>
      <c r="D436" s="5">
        <v>13.984999999999815</v>
      </c>
      <c r="E436" s="5">
        <f t="shared" si="3"/>
        <v>6.5356575380875859E-2</v>
      </c>
    </row>
    <row r="437" spans="3:5" x14ac:dyDescent="0.25">
      <c r="C437" s="5">
        <v>195.58</v>
      </c>
      <c r="D437" s="5">
        <v>8.0124999999998749</v>
      </c>
      <c r="E437" s="5">
        <f t="shared" si="3"/>
        <v>4.0967890377338556E-2</v>
      </c>
    </row>
    <row r="439" spans="3:5" x14ac:dyDescent="0.25">
      <c r="E439" s="19">
        <f>SUM(E229:E437)/209</f>
        <v>0.23902429781078968</v>
      </c>
    </row>
  </sheetData>
  <mergeCells count="73">
    <mergeCell ref="D5:E5"/>
    <mergeCell ref="F5:G5"/>
    <mergeCell ref="H5:I5"/>
    <mergeCell ref="B3:I3"/>
    <mergeCell ref="L3:O3"/>
    <mergeCell ref="C227:C228"/>
    <mergeCell ref="D227:D228"/>
    <mergeCell ref="E227:E228"/>
    <mergeCell ref="BE14:BE15"/>
    <mergeCell ref="BF14:BF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BG14:BG15"/>
    <mergeCell ref="BH14:BH15"/>
    <mergeCell ref="BI14:BI15"/>
    <mergeCell ref="B4:C4"/>
    <mergeCell ref="D4:E4"/>
    <mergeCell ref="F4:G4"/>
    <mergeCell ref="H4:I4"/>
    <mergeCell ref="B5:C5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H14:AH15"/>
    <mergeCell ref="AI14:AI15"/>
    <mergeCell ref="AJ14:AJ15"/>
    <mergeCell ref="AK14:AK15"/>
    <mergeCell ref="AL14:AL15"/>
    <mergeCell ref="AF14:AF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T14:T15"/>
    <mergeCell ref="G14:H14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C10:F10"/>
    <mergeCell ref="C11:F11"/>
    <mergeCell ref="C12:F12"/>
    <mergeCell ref="B14:B15"/>
    <mergeCell ref="C14:C15"/>
    <mergeCell ref="D14:D15"/>
    <mergeCell ref="E14:F14"/>
  </mergeCells>
  <hyperlinks>
    <hyperlink ref="B4" location="'MLR_Output1'!$B$10:$B$10" display="Inputs"/>
    <hyperlink ref="D4" location="'MLR_Output1'!$B$47:$B$47" display="Predictors"/>
    <hyperlink ref="F4" location="'MLR_Output1'!$B$108:$B$108" display="Regress. Model"/>
    <hyperlink ref="H4" location="'MLR_Output1'!$B$166:$B$166" display="Train. Score - Summary"/>
    <hyperlink ref="B5" location="'MLR_Output1'!$B$172:$B$172" display="Valid. Score - Summary"/>
    <hyperlink ref="D5" location="'MLR_TrainingScore1'!$B$10:$B$10" display="Train. Score - Detailed Rep."/>
    <hyperlink ref="F5" location="'MLR_ValidationScore1'!$B$10:$B$10" display="Valid. Score - Detailed Rep.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27"/>
  <sheetViews>
    <sheetView showGridLines="0" topLeftCell="A121" workbookViewId="0">
      <selection activeCell="E127" sqref="E127"/>
    </sheetView>
  </sheetViews>
  <sheetFormatPr defaultRowHeight="15" x14ac:dyDescent="0.25"/>
  <cols>
    <col min="16" max="16" width="12.7109375" bestFit="1" customWidth="1"/>
  </cols>
  <sheetData>
    <row r="1" spans="2:61" ht="18.75" x14ac:dyDescent="0.3">
      <c r="B1" s="4" t="s">
        <v>81</v>
      </c>
      <c r="N1" t="s">
        <v>80</v>
      </c>
    </row>
    <row r="3" spans="2:61" ht="15.75" x14ac:dyDescent="0.25">
      <c r="B3" s="32" t="s">
        <v>58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59</v>
      </c>
      <c r="Q3" s="33"/>
      <c r="R3" s="33"/>
      <c r="S3" s="34"/>
    </row>
    <row r="4" spans="2:61" x14ac:dyDescent="0.25">
      <c r="B4" s="38" t="s">
        <v>93</v>
      </c>
      <c r="C4" s="31"/>
      <c r="D4" s="38" t="s">
        <v>94</v>
      </c>
      <c r="E4" s="31"/>
      <c r="F4" s="38" t="s">
        <v>95</v>
      </c>
      <c r="G4" s="31"/>
      <c r="H4" s="38" t="s">
        <v>96</v>
      </c>
      <c r="I4" s="31"/>
      <c r="J4" s="38" t="s">
        <v>97</v>
      </c>
      <c r="K4" s="31"/>
      <c r="L4" s="38" t="s">
        <v>98</v>
      </c>
      <c r="M4" s="31"/>
      <c r="P4" s="8" t="s">
        <v>82</v>
      </c>
      <c r="Q4" s="8" t="s">
        <v>83</v>
      </c>
      <c r="R4" s="8" t="s">
        <v>61</v>
      </c>
      <c r="S4" s="8" t="s">
        <v>62</v>
      </c>
    </row>
    <row r="5" spans="2:61" x14ac:dyDescent="0.25">
      <c r="P5" s="5">
        <v>11</v>
      </c>
      <c r="Q5" s="5">
        <v>74</v>
      </c>
      <c r="R5" s="5">
        <v>5</v>
      </c>
      <c r="S5" s="5">
        <v>90</v>
      </c>
    </row>
    <row r="10" spans="2:61" x14ac:dyDescent="0.25">
      <c r="B10" s="7" t="s">
        <v>64</v>
      </c>
      <c r="C10" s="29" t="s">
        <v>65</v>
      </c>
      <c r="D10" s="30"/>
      <c r="E10" s="30"/>
      <c r="F10" s="31"/>
    </row>
    <row r="11" spans="2:61" x14ac:dyDescent="0.25">
      <c r="B11" s="7" t="s">
        <v>66</v>
      </c>
      <c r="C11" s="29" t="s">
        <v>84</v>
      </c>
      <c r="D11" s="30"/>
      <c r="E11" s="30"/>
      <c r="F11" s="31"/>
    </row>
    <row r="12" spans="2:61" x14ac:dyDescent="0.25">
      <c r="B12" s="7" t="s">
        <v>67</v>
      </c>
      <c r="C12" s="29" t="s">
        <v>85</v>
      </c>
      <c r="D12" s="30"/>
      <c r="E12" s="30"/>
      <c r="F12" s="31"/>
    </row>
    <row r="14" spans="2:61" ht="25.5" customHeight="1" x14ac:dyDescent="0.25">
      <c r="B14" s="46" t="s">
        <v>86</v>
      </c>
      <c r="C14" s="46" t="s">
        <v>87</v>
      </c>
      <c r="D14" s="44" t="s">
        <v>88</v>
      </c>
      <c r="E14" s="39" t="s">
        <v>89</v>
      </c>
      <c r="F14" s="41"/>
      <c r="G14" s="39" t="s">
        <v>90</v>
      </c>
      <c r="H14" s="41"/>
      <c r="J14" s="44" t="s">
        <v>3</v>
      </c>
      <c r="K14" s="44" t="s">
        <v>4</v>
      </c>
      <c r="L14" s="44" t="s">
        <v>5</v>
      </c>
      <c r="M14" s="44" t="s">
        <v>6</v>
      </c>
      <c r="N14" s="44" t="s">
        <v>7</v>
      </c>
      <c r="O14" s="44" t="s">
        <v>8</v>
      </c>
      <c r="P14" s="44" t="s">
        <v>9</v>
      </c>
      <c r="Q14" s="44" t="s">
        <v>10</v>
      </c>
      <c r="R14" s="44" t="s">
        <v>11</v>
      </c>
      <c r="S14" s="44" t="s">
        <v>12</v>
      </c>
      <c r="T14" s="44" t="s">
        <v>13</v>
      </c>
      <c r="U14" s="44" t="s">
        <v>14</v>
      </c>
      <c r="V14" s="44" t="s">
        <v>15</v>
      </c>
      <c r="W14" s="44" t="s">
        <v>16</v>
      </c>
      <c r="X14" s="44" t="s">
        <v>17</v>
      </c>
      <c r="Y14" s="44" t="s">
        <v>18</v>
      </c>
      <c r="Z14" s="44" t="s">
        <v>19</v>
      </c>
      <c r="AA14" s="44" t="s">
        <v>20</v>
      </c>
      <c r="AB14" s="44" t="s">
        <v>21</v>
      </c>
      <c r="AC14" s="44" t="s">
        <v>22</v>
      </c>
      <c r="AD14" s="44" t="s">
        <v>23</v>
      </c>
      <c r="AE14" s="44" t="s">
        <v>24</v>
      </c>
      <c r="AF14" s="44" t="s">
        <v>25</v>
      </c>
      <c r="AG14" s="44" t="s">
        <v>26</v>
      </c>
      <c r="AH14" s="44" t="s">
        <v>27</v>
      </c>
      <c r="AI14" s="44" t="s">
        <v>28</v>
      </c>
      <c r="AJ14" s="44" t="s">
        <v>29</v>
      </c>
      <c r="AK14" s="44" t="s">
        <v>30</v>
      </c>
      <c r="AL14" s="44" t="s">
        <v>31</v>
      </c>
      <c r="AM14" s="44" t="s">
        <v>32</v>
      </c>
      <c r="AN14" s="44" t="s">
        <v>33</v>
      </c>
      <c r="AO14" s="44" t="s">
        <v>34</v>
      </c>
      <c r="AP14" s="44" t="s">
        <v>35</v>
      </c>
      <c r="AQ14" s="44" t="s">
        <v>36</v>
      </c>
      <c r="AR14" s="44" t="s">
        <v>37</v>
      </c>
      <c r="AS14" s="44" t="s">
        <v>38</v>
      </c>
      <c r="AT14" s="44" t="s">
        <v>39</v>
      </c>
      <c r="AU14" s="44" t="s">
        <v>40</v>
      </c>
      <c r="AV14" s="44" t="s">
        <v>41</v>
      </c>
      <c r="AW14" s="44" t="s">
        <v>42</v>
      </c>
      <c r="AX14" s="44" t="s">
        <v>43</v>
      </c>
      <c r="AY14" s="44" t="s">
        <v>44</v>
      </c>
      <c r="AZ14" s="44" t="s">
        <v>45</v>
      </c>
      <c r="BA14" s="44" t="s">
        <v>46</v>
      </c>
      <c r="BB14" s="44" t="s">
        <v>47</v>
      </c>
      <c r="BC14" s="44" t="s">
        <v>48</v>
      </c>
      <c r="BD14" s="44" t="s">
        <v>49</v>
      </c>
      <c r="BE14" s="44" t="s">
        <v>50</v>
      </c>
      <c r="BF14" s="44" t="s">
        <v>51</v>
      </c>
      <c r="BG14" s="44" t="s">
        <v>52</v>
      </c>
      <c r="BH14" s="44" t="s">
        <v>53</v>
      </c>
      <c r="BI14" s="44" t="s">
        <v>54</v>
      </c>
    </row>
    <row r="15" spans="2:61" x14ac:dyDescent="0.25">
      <c r="B15" s="47"/>
      <c r="C15" s="47"/>
      <c r="D15" s="45"/>
      <c r="E15" s="11" t="s">
        <v>91</v>
      </c>
      <c r="F15" s="11" t="s">
        <v>92</v>
      </c>
      <c r="G15" s="11" t="s">
        <v>91</v>
      </c>
      <c r="H15" s="11" t="s">
        <v>92</v>
      </c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</row>
    <row r="16" spans="2:61" x14ac:dyDescent="0.25">
      <c r="B16" s="5">
        <v>207.18499999999969</v>
      </c>
      <c r="C16" s="5">
        <v>238.5</v>
      </c>
      <c r="D16" s="5">
        <v>31.31500000000031</v>
      </c>
      <c r="E16" s="5">
        <v>146.56529738420789</v>
      </c>
      <c r="F16" s="5">
        <v>267.80470261579148</v>
      </c>
      <c r="G16" s="5">
        <v>71.635224175267382</v>
      </c>
      <c r="H16" s="5">
        <v>342.73477582473197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</row>
    <row r="17" spans="2:61" x14ac:dyDescent="0.25">
      <c r="B17" s="5">
        <v>196.52000000000018</v>
      </c>
      <c r="C17" s="5">
        <v>198.98</v>
      </c>
      <c r="D17" s="5">
        <v>2.459999999999809</v>
      </c>
      <c r="E17" s="5">
        <v>135.90029738420827</v>
      </c>
      <c r="F17" s="5">
        <v>257.13970261579209</v>
      </c>
      <c r="G17" s="5">
        <v>60.970224175267816</v>
      </c>
      <c r="H17" s="5">
        <v>332.06977582473257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</row>
    <row r="18" spans="2:61" x14ac:dyDescent="0.25">
      <c r="B18" s="5">
        <v>193.34250000000029</v>
      </c>
      <c r="C18" s="5">
        <v>134.66999999999999</v>
      </c>
      <c r="D18" s="5">
        <v>-58.672500000000298</v>
      </c>
      <c r="E18" s="5">
        <v>132.72279738420855</v>
      </c>
      <c r="F18" s="5">
        <v>253.96220261579202</v>
      </c>
      <c r="G18" s="5">
        <v>57.792724175268006</v>
      </c>
      <c r="H18" s="5">
        <v>328.89227582473256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</row>
    <row r="19" spans="2:61" x14ac:dyDescent="0.25">
      <c r="B19" s="5">
        <v>192.39249999999984</v>
      </c>
      <c r="C19" s="5">
        <v>255.2</v>
      </c>
      <c r="D19" s="5">
        <v>62.807500000000147</v>
      </c>
      <c r="E19" s="5">
        <v>131.77279738420802</v>
      </c>
      <c r="F19" s="5">
        <v>253.01220261579167</v>
      </c>
      <c r="G19" s="5">
        <v>56.842724175267506</v>
      </c>
      <c r="H19" s="5">
        <v>327.94227582473218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</row>
    <row r="20" spans="2:61" x14ac:dyDescent="0.25">
      <c r="B20" s="5">
        <v>193.83999999999986</v>
      </c>
      <c r="C20" s="5">
        <v>168.59</v>
      </c>
      <c r="D20" s="5">
        <v>-25.249999999999858</v>
      </c>
      <c r="E20" s="5">
        <v>133.22029738420795</v>
      </c>
      <c r="F20" s="5">
        <v>254.45970261579177</v>
      </c>
      <c r="G20" s="5">
        <v>58.290224175267497</v>
      </c>
      <c r="H20" s="5">
        <v>329.38977582473223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</row>
    <row r="21" spans="2:61" x14ac:dyDescent="0.25">
      <c r="B21" s="5">
        <v>203.7225000000002</v>
      </c>
      <c r="C21" s="5">
        <v>105.18</v>
      </c>
      <c r="D21" s="5">
        <v>-98.542500000000189</v>
      </c>
      <c r="E21" s="5">
        <v>143.1027973842084</v>
      </c>
      <c r="F21" s="5">
        <v>264.34220261579196</v>
      </c>
      <c r="G21" s="5">
        <v>68.172724175267888</v>
      </c>
      <c r="H21" s="5">
        <v>339.2722758247325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</row>
    <row r="22" spans="2:61" x14ac:dyDescent="0.25">
      <c r="B22" s="5">
        <v>197.59249999999977</v>
      </c>
      <c r="C22" s="5">
        <v>130.66999999999999</v>
      </c>
      <c r="D22" s="5">
        <v>-66.922499999999786</v>
      </c>
      <c r="E22" s="5">
        <v>136.97279738420784</v>
      </c>
      <c r="F22" s="5">
        <v>258.21220261579168</v>
      </c>
      <c r="G22" s="5">
        <v>62.042724175267381</v>
      </c>
      <c r="H22" s="5">
        <v>333.14227582473217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</row>
    <row r="23" spans="2:61" x14ac:dyDescent="0.25">
      <c r="B23" s="5">
        <v>186.79249999999985</v>
      </c>
      <c r="C23" s="5">
        <v>214.7</v>
      </c>
      <c r="D23" s="5">
        <v>27.907500000000141</v>
      </c>
      <c r="E23" s="5">
        <v>126.17279738420805</v>
      </c>
      <c r="F23" s="5">
        <v>247.41220261579164</v>
      </c>
      <c r="G23" s="5">
        <v>51.24272417526754</v>
      </c>
      <c r="H23" s="5">
        <v>322.34227582473216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</row>
    <row r="24" spans="2:61" x14ac:dyDescent="0.25">
      <c r="B24" s="5">
        <v>205.7375000000003</v>
      </c>
      <c r="C24" s="5">
        <v>187.69</v>
      </c>
      <c r="D24" s="5">
        <v>-18.047500000000298</v>
      </c>
      <c r="E24" s="5">
        <v>145.11779738420853</v>
      </c>
      <c r="F24" s="5">
        <v>266.35720261579206</v>
      </c>
      <c r="G24" s="5">
        <v>70.187724175267988</v>
      </c>
      <c r="H24" s="5">
        <v>341.2872758247326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</row>
    <row r="25" spans="2:61" x14ac:dyDescent="0.25">
      <c r="B25" s="5">
        <v>180.2649999999997</v>
      </c>
      <c r="C25" s="5">
        <v>124.49</v>
      </c>
      <c r="D25" s="5">
        <v>-55.774999999999707</v>
      </c>
      <c r="E25" s="5">
        <v>119.64529738420779</v>
      </c>
      <c r="F25" s="5">
        <v>240.88470261579161</v>
      </c>
      <c r="G25" s="5">
        <v>44.715224175267338</v>
      </c>
      <c r="H25" s="5">
        <v>315.81477582473207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</row>
    <row r="26" spans="2:61" x14ac:dyDescent="0.25">
      <c r="B26" s="5">
        <v>157.04500000000044</v>
      </c>
      <c r="C26" s="5">
        <v>148.15</v>
      </c>
      <c r="D26" s="5">
        <v>-8.8950000000004366</v>
      </c>
      <c r="E26" s="5">
        <v>96.425297384208733</v>
      </c>
      <c r="F26" s="5">
        <v>217.66470261579215</v>
      </c>
      <c r="G26" s="5">
        <v>21.495224175268163</v>
      </c>
      <c r="H26" s="5">
        <v>292.59477582473272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</row>
    <row r="27" spans="2:61" x14ac:dyDescent="0.25">
      <c r="B27" s="5">
        <v>299.23500000000024</v>
      </c>
      <c r="C27" s="5">
        <v>201.19</v>
      </c>
      <c r="D27" s="5">
        <v>-98.045000000000243</v>
      </c>
      <c r="E27" s="5">
        <v>238.61529738420842</v>
      </c>
      <c r="F27" s="5">
        <v>359.85470261579206</v>
      </c>
      <c r="G27" s="5">
        <v>163.6852241752679</v>
      </c>
      <c r="H27" s="5">
        <v>434.78477582473261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</row>
    <row r="28" spans="2:61" x14ac:dyDescent="0.25">
      <c r="B28" s="5">
        <v>163.75499999999974</v>
      </c>
      <c r="C28" s="5">
        <v>136.02000000000001</v>
      </c>
      <c r="D28" s="5">
        <v>-27.734999999999729</v>
      </c>
      <c r="E28" s="5">
        <v>103.1352973842078</v>
      </c>
      <c r="F28" s="5">
        <v>224.37470261579168</v>
      </c>
      <c r="G28" s="5">
        <v>28.205224175267347</v>
      </c>
      <c r="H28" s="5">
        <v>299.30477582473213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</row>
    <row r="29" spans="2:61" x14ac:dyDescent="0.25">
      <c r="B29" s="5">
        <v>199.89749999999995</v>
      </c>
      <c r="C29" s="5">
        <v>84.2</v>
      </c>
      <c r="D29" s="5">
        <v>-115.69749999999995</v>
      </c>
      <c r="E29" s="5">
        <v>139.2777973842081</v>
      </c>
      <c r="F29" s="5">
        <v>260.5172026157918</v>
      </c>
      <c r="G29" s="5">
        <v>64.347724175267615</v>
      </c>
      <c r="H29" s="5">
        <v>335.44727582473229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</row>
    <row r="30" spans="2:61" x14ac:dyDescent="0.25">
      <c r="B30" s="5">
        <v>133.98000000000016</v>
      </c>
      <c r="C30" s="5">
        <v>101.41</v>
      </c>
      <c r="D30" s="5">
        <v>-32.570000000000164</v>
      </c>
      <c r="E30" s="5">
        <v>73.360297384208422</v>
      </c>
      <c r="F30" s="5">
        <v>194.5997026157919</v>
      </c>
      <c r="G30" s="5">
        <v>-1.569775824732119</v>
      </c>
      <c r="H30" s="5">
        <v>269.52977582473244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</row>
    <row r="31" spans="2:61" x14ac:dyDescent="0.25">
      <c r="B31" s="5">
        <v>166.47500000000002</v>
      </c>
      <c r="C31" s="5">
        <v>115.88</v>
      </c>
      <c r="D31" s="5">
        <v>-50.595000000000027</v>
      </c>
      <c r="E31" s="5">
        <v>105.85529738420823</v>
      </c>
      <c r="F31" s="5">
        <v>227.09470261579182</v>
      </c>
      <c r="G31" s="5">
        <v>30.925224175267715</v>
      </c>
      <c r="H31" s="5">
        <v>302.02477582473233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</row>
    <row r="32" spans="2:61" x14ac:dyDescent="0.25">
      <c r="B32" s="5">
        <v>153.97250000000025</v>
      </c>
      <c r="C32" s="5">
        <v>81.52</v>
      </c>
      <c r="D32" s="5">
        <v>-72.452500000000256</v>
      </c>
      <c r="E32" s="5">
        <v>93.352797384208486</v>
      </c>
      <c r="F32" s="5">
        <v>214.59220261579202</v>
      </c>
      <c r="G32" s="5">
        <v>18.422724175267945</v>
      </c>
      <c r="H32" s="5">
        <v>289.52227582473256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</row>
    <row r="33" spans="2:61" x14ac:dyDescent="0.25">
      <c r="B33" s="5">
        <v>135.90750000000028</v>
      </c>
      <c r="C33" s="5">
        <v>94.42</v>
      </c>
      <c r="D33" s="5">
        <v>-41.487500000000281</v>
      </c>
      <c r="E33" s="5">
        <v>75.287797384208488</v>
      </c>
      <c r="F33" s="5">
        <v>196.52720261579208</v>
      </c>
      <c r="G33" s="5">
        <v>0.3577241752679754</v>
      </c>
      <c r="H33" s="5">
        <v>271.45727582473262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</row>
    <row r="34" spans="2:61" x14ac:dyDescent="0.25">
      <c r="B34" s="5">
        <v>114.85250000000008</v>
      </c>
      <c r="C34" s="5">
        <v>104.28</v>
      </c>
      <c r="D34" s="5">
        <v>-10.572500000000076</v>
      </c>
      <c r="E34" s="5">
        <v>54.232797384208318</v>
      </c>
      <c r="F34" s="5">
        <v>175.47220261579184</v>
      </c>
      <c r="G34" s="5">
        <v>-20.69727582473223</v>
      </c>
      <c r="H34" s="5">
        <v>250.40227582473238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</row>
    <row r="35" spans="2:61" x14ac:dyDescent="0.25">
      <c r="B35" s="5">
        <v>97.429999999999495</v>
      </c>
      <c r="C35" s="5">
        <v>152.94</v>
      </c>
      <c r="D35" s="5">
        <v>55.510000000000502</v>
      </c>
      <c r="E35" s="5">
        <v>36.810297384207644</v>
      </c>
      <c r="F35" s="5">
        <v>158.04970261579135</v>
      </c>
      <c r="G35" s="5">
        <v>-38.119775824732841</v>
      </c>
      <c r="H35" s="5">
        <v>232.97977582473183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</row>
    <row r="36" spans="2:61" x14ac:dyDescent="0.25">
      <c r="B36" s="5">
        <v>110.8549999999999</v>
      </c>
      <c r="C36" s="5">
        <v>131.75</v>
      </c>
      <c r="D36" s="5">
        <v>20.895000000000095</v>
      </c>
      <c r="E36" s="5">
        <v>50.235297384208053</v>
      </c>
      <c r="F36" s="5">
        <v>171.47470261579176</v>
      </c>
      <c r="G36" s="5">
        <v>-24.694775824732432</v>
      </c>
      <c r="H36" s="5">
        <v>246.40477582473224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1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</row>
    <row r="37" spans="2:61" x14ac:dyDescent="0.25">
      <c r="B37" s="5">
        <v>123.95750000000024</v>
      </c>
      <c r="C37" s="5">
        <v>61.87</v>
      </c>
      <c r="D37" s="5">
        <v>-62.08750000000024</v>
      </c>
      <c r="E37" s="5">
        <v>63.337797384208478</v>
      </c>
      <c r="F37" s="5">
        <v>184.577202615792</v>
      </c>
      <c r="G37" s="5">
        <v>-11.59227582473207</v>
      </c>
      <c r="H37" s="5">
        <v>259.50727582473257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</row>
    <row r="38" spans="2:61" x14ac:dyDescent="0.25">
      <c r="B38" s="5">
        <v>103.06249999999963</v>
      </c>
      <c r="C38" s="5">
        <v>35.89</v>
      </c>
      <c r="D38" s="5">
        <v>-67.17249999999963</v>
      </c>
      <c r="E38" s="5">
        <v>42.442797384207779</v>
      </c>
      <c r="F38" s="5">
        <v>163.68220261579148</v>
      </c>
      <c r="G38" s="5">
        <v>-32.487275824732706</v>
      </c>
      <c r="H38" s="5">
        <v>238.61227582473197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</row>
    <row r="39" spans="2:61" x14ac:dyDescent="0.25">
      <c r="B39" s="5">
        <v>82.192500000000194</v>
      </c>
      <c r="C39" s="5">
        <v>34.65</v>
      </c>
      <c r="D39" s="5">
        <v>-47.542500000000196</v>
      </c>
      <c r="E39" s="5">
        <v>21.572797384208435</v>
      </c>
      <c r="F39" s="5">
        <v>142.81220261579196</v>
      </c>
      <c r="G39" s="5">
        <v>-53.357275824732113</v>
      </c>
      <c r="H39" s="5">
        <v>217.7422758247325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1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</row>
    <row r="40" spans="2:61" x14ac:dyDescent="0.25">
      <c r="B40" s="5">
        <v>76.949999999999903</v>
      </c>
      <c r="C40" s="5">
        <v>35.33</v>
      </c>
      <c r="D40" s="5">
        <v>-41.619999999999905</v>
      </c>
      <c r="E40" s="5">
        <v>16.330297384208144</v>
      </c>
      <c r="F40" s="5">
        <v>137.56970261579167</v>
      </c>
      <c r="G40" s="5">
        <v>-58.599775824732404</v>
      </c>
      <c r="H40" s="5">
        <v>212.49977582473221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</row>
    <row r="41" spans="2:61" x14ac:dyDescent="0.25">
      <c r="B41" s="5">
        <v>77.807500000000203</v>
      </c>
      <c r="C41" s="5">
        <v>344.61</v>
      </c>
      <c r="D41" s="5">
        <v>266.80249999999978</v>
      </c>
      <c r="E41" s="5">
        <v>17.187797384208444</v>
      </c>
      <c r="F41" s="5">
        <v>138.42720261579197</v>
      </c>
      <c r="G41" s="5">
        <v>-57.742275824732104</v>
      </c>
      <c r="H41" s="5">
        <v>213.35727582473251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</row>
    <row r="42" spans="2:61" x14ac:dyDescent="0.25">
      <c r="B42" s="5">
        <v>105.87499999999949</v>
      </c>
      <c r="C42" s="5">
        <v>320.14</v>
      </c>
      <c r="D42" s="5">
        <v>214.2650000000005</v>
      </c>
      <c r="E42" s="5">
        <v>45.255297384207609</v>
      </c>
      <c r="F42" s="5">
        <v>166.49470261579137</v>
      </c>
      <c r="G42" s="5">
        <v>-29.674775824732876</v>
      </c>
      <c r="H42" s="5">
        <v>241.42477582473185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1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</row>
    <row r="43" spans="2:61" x14ac:dyDescent="0.25">
      <c r="B43" s="5">
        <v>64.497500000000201</v>
      </c>
      <c r="C43" s="5">
        <v>29.56</v>
      </c>
      <c r="D43" s="5">
        <v>-34.937500000000199</v>
      </c>
      <c r="E43" s="5">
        <v>3.8777973842084137</v>
      </c>
      <c r="F43" s="5">
        <v>125.117202615792</v>
      </c>
      <c r="G43" s="5">
        <v>-71.052275824732106</v>
      </c>
      <c r="H43" s="5">
        <v>200.04727582473251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</row>
    <row r="44" spans="2:61" x14ac:dyDescent="0.25">
      <c r="B44" s="5">
        <v>74.662499999999909</v>
      </c>
      <c r="C44" s="5">
        <v>20.41</v>
      </c>
      <c r="D44" s="5">
        <v>-54.252499999999912</v>
      </c>
      <c r="E44" s="5">
        <v>14.042797384208093</v>
      </c>
      <c r="F44" s="5">
        <v>135.28220261579173</v>
      </c>
      <c r="G44" s="5">
        <v>-60.887275824732427</v>
      </c>
      <c r="H44" s="5">
        <v>210.21227582473225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</row>
    <row r="45" spans="2:61" x14ac:dyDescent="0.25">
      <c r="B45" s="5">
        <v>73.389999999999702</v>
      </c>
      <c r="C45" s="5">
        <v>67.47</v>
      </c>
      <c r="D45" s="5">
        <v>-5.9199999999997033</v>
      </c>
      <c r="E45" s="5">
        <v>12.770297384207886</v>
      </c>
      <c r="F45" s="5">
        <v>134.00970261579153</v>
      </c>
      <c r="G45" s="5">
        <v>-62.159775824732634</v>
      </c>
      <c r="H45" s="5">
        <v>208.93977582473204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</row>
    <row r="46" spans="2:61" x14ac:dyDescent="0.25">
      <c r="B46" s="5">
        <v>92.602500000000106</v>
      </c>
      <c r="C46" s="5">
        <v>190.4</v>
      </c>
      <c r="D46" s="5">
        <v>97.7974999999999</v>
      </c>
      <c r="E46" s="5">
        <v>31.98279738420829</v>
      </c>
      <c r="F46" s="5">
        <v>153.22220261579193</v>
      </c>
      <c r="G46" s="5">
        <v>-42.94727582473223</v>
      </c>
      <c r="H46" s="5">
        <v>228.15227582473244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1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</row>
    <row r="47" spans="2:61" x14ac:dyDescent="0.25">
      <c r="B47" s="5">
        <v>79.375000000000085</v>
      </c>
      <c r="C47" s="5">
        <v>62.92</v>
      </c>
      <c r="D47" s="5">
        <v>-16.455000000000084</v>
      </c>
      <c r="E47" s="5">
        <v>18.755297384208269</v>
      </c>
      <c r="F47" s="5">
        <v>139.99470261579191</v>
      </c>
      <c r="G47" s="5">
        <v>-56.174775824732251</v>
      </c>
      <c r="H47" s="5">
        <v>214.92477582473242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1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</row>
    <row r="48" spans="2:61" x14ac:dyDescent="0.25">
      <c r="B48" s="5">
        <v>90.637499999999903</v>
      </c>
      <c r="C48" s="5">
        <v>65.430000000000007</v>
      </c>
      <c r="D48" s="5">
        <v>-25.207499999999897</v>
      </c>
      <c r="E48" s="5">
        <v>30.017797384208023</v>
      </c>
      <c r="F48" s="5">
        <v>151.25720261579178</v>
      </c>
      <c r="G48" s="5">
        <v>-44.912275824732461</v>
      </c>
      <c r="H48" s="5">
        <v>226.18727582473227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1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</row>
    <row r="49" spans="2:61" x14ac:dyDescent="0.25">
      <c r="B49" s="5">
        <v>71.180000000000263</v>
      </c>
      <c r="C49" s="5">
        <v>62.88</v>
      </c>
      <c r="D49" s="5">
        <v>-8.3000000000002601</v>
      </c>
      <c r="E49" s="5">
        <v>10.560297384208504</v>
      </c>
      <c r="F49" s="5">
        <v>131.79970261579203</v>
      </c>
      <c r="G49" s="5">
        <v>-64.369775824732045</v>
      </c>
      <c r="H49" s="5">
        <v>206.72977582473257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1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</row>
    <row r="50" spans="2:61" x14ac:dyDescent="0.25">
      <c r="B50" s="5">
        <v>94.977500000000163</v>
      </c>
      <c r="C50" s="5">
        <v>76.31</v>
      </c>
      <c r="D50" s="5">
        <v>-18.66750000000016</v>
      </c>
      <c r="E50" s="5">
        <v>34.357797384208403</v>
      </c>
      <c r="F50" s="5">
        <v>155.59720261579193</v>
      </c>
      <c r="G50" s="5">
        <v>-40.572275824732145</v>
      </c>
      <c r="H50" s="5">
        <v>230.52727582473247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1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</row>
    <row r="51" spans="2:61" x14ac:dyDescent="0.25">
      <c r="B51" s="5">
        <v>74.522500000000264</v>
      </c>
      <c r="C51" s="5">
        <v>92.79</v>
      </c>
      <c r="D51" s="5">
        <v>18.267499999999742</v>
      </c>
      <c r="E51" s="5">
        <v>13.902797384208561</v>
      </c>
      <c r="F51" s="5">
        <v>135.14220261579197</v>
      </c>
      <c r="G51" s="5">
        <v>-61.027275824732016</v>
      </c>
      <c r="H51" s="5">
        <v>210.07227582473254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1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</row>
    <row r="52" spans="2:61" x14ac:dyDescent="0.25">
      <c r="B52" s="5">
        <v>84.800000000000296</v>
      </c>
      <c r="C52" s="5">
        <v>83.76</v>
      </c>
      <c r="D52" s="5">
        <v>-1.0400000000002905</v>
      </c>
      <c r="E52" s="5">
        <v>24.180297384208565</v>
      </c>
      <c r="F52" s="5">
        <v>145.41970261579203</v>
      </c>
      <c r="G52" s="5">
        <v>-50.749775824731984</v>
      </c>
      <c r="H52" s="5">
        <v>220.34977582473257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1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</row>
    <row r="53" spans="2:61" x14ac:dyDescent="0.25">
      <c r="B53" s="5">
        <v>104.37499999999997</v>
      </c>
      <c r="C53" s="5">
        <v>44.61</v>
      </c>
      <c r="D53" s="5">
        <v>-59.764999999999972</v>
      </c>
      <c r="E53" s="5">
        <v>43.755297384208156</v>
      </c>
      <c r="F53" s="5">
        <v>164.99470261579179</v>
      </c>
      <c r="G53" s="5">
        <v>-31.174775824732365</v>
      </c>
      <c r="H53" s="5">
        <v>239.92477582473231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</row>
    <row r="54" spans="2:61" x14ac:dyDescent="0.25">
      <c r="B54" s="5">
        <v>114.81249999999997</v>
      </c>
      <c r="C54" s="5">
        <v>70.17</v>
      </c>
      <c r="D54" s="5">
        <v>-44.64249999999997</v>
      </c>
      <c r="E54" s="5">
        <v>54.192797384208212</v>
      </c>
      <c r="F54" s="5">
        <v>175.43220261579174</v>
      </c>
      <c r="G54" s="5">
        <v>-20.737275824732336</v>
      </c>
      <c r="H54" s="5">
        <v>250.36227582473228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1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</row>
    <row r="55" spans="2:61" x14ac:dyDescent="0.25">
      <c r="B55" s="5">
        <v>131.35500000000013</v>
      </c>
      <c r="C55" s="5">
        <v>71.88</v>
      </c>
      <c r="D55" s="5">
        <v>-59.475000000000136</v>
      </c>
      <c r="E55" s="5">
        <v>70.735297384208366</v>
      </c>
      <c r="F55" s="5">
        <v>191.9747026157919</v>
      </c>
      <c r="G55" s="5">
        <v>-4.1947758247321758</v>
      </c>
      <c r="H55" s="5">
        <v>266.90477582473244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1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</row>
    <row r="56" spans="2:61" x14ac:dyDescent="0.25">
      <c r="B56" s="5">
        <v>131.11250000000007</v>
      </c>
      <c r="C56" s="5">
        <v>150.06</v>
      </c>
      <c r="D56" s="5">
        <v>18.947499999999934</v>
      </c>
      <c r="E56" s="5">
        <v>70.492797384208274</v>
      </c>
      <c r="F56" s="5">
        <v>191.73220261579186</v>
      </c>
      <c r="G56" s="5">
        <v>-4.4372758247322395</v>
      </c>
      <c r="H56" s="5">
        <v>266.66227582473238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</row>
    <row r="57" spans="2:61" x14ac:dyDescent="0.25">
      <c r="B57" s="5">
        <v>136.98249999999996</v>
      </c>
      <c r="C57" s="5">
        <v>179.72</v>
      </c>
      <c r="D57" s="5">
        <v>42.73750000000004</v>
      </c>
      <c r="E57" s="5">
        <v>76.362797384208136</v>
      </c>
      <c r="F57" s="5">
        <v>197.60220261579178</v>
      </c>
      <c r="G57" s="5">
        <v>1.432724175267623</v>
      </c>
      <c r="H57" s="5">
        <v>272.53227582473232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1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</row>
    <row r="58" spans="2:61" x14ac:dyDescent="0.25">
      <c r="B58" s="5">
        <v>161.48250000000016</v>
      </c>
      <c r="C58" s="5">
        <v>251.53</v>
      </c>
      <c r="D58" s="5">
        <v>90.047499999999843</v>
      </c>
      <c r="E58" s="5">
        <v>100.86279738420839</v>
      </c>
      <c r="F58" s="5">
        <v>222.10220261579192</v>
      </c>
      <c r="G58" s="5">
        <v>25.93272417526785</v>
      </c>
      <c r="H58" s="5">
        <v>297.03227582473244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1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</row>
    <row r="59" spans="2:61" x14ac:dyDescent="0.25">
      <c r="B59" s="5">
        <v>151.58750000000012</v>
      </c>
      <c r="C59" s="5">
        <v>379.92</v>
      </c>
      <c r="D59" s="5">
        <v>228.3324999999999</v>
      </c>
      <c r="E59" s="5">
        <v>90.967797384208353</v>
      </c>
      <c r="F59" s="5">
        <v>212.20720261579189</v>
      </c>
      <c r="G59" s="5">
        <v>16.037724175267812</v>
      </c>
      <c r="H59" s="5">
        <v>287.13727582473246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</row>
    <row r="60" spans="2:61" x14ac:dyDescent="0.25">
      <c r="B60" s="5">
        <v>180.45500000000007</v>
      </c>
      <c r="C60" s="5">
        <v>232.6</v>
      </c>
      <c r="D60" s="5">
        <v>52.144999999999925</v>
      </c>
      <c r="E60" s="5">
        <v>119.83529738420825</v>
      </c>
      <c r="F60" s="5">
        <v>241.07470261579189</v>
      </c>
      <c r="G60" s="5">
        <v>44.905224175267733</v>
      </c>
      <c r="H60" s="5">
        <v>316.00477582473241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1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</row>
    <row r="61" spans="2:61" x14ac:dyDescent="0.25">
      <c r="B61" s="5">
        <v>206.51500000000007</v>
      </c>
      <c r="C61" s="5">
        <v>269.45</v>
      </c>
      <c r="D61" s="5">
        <v>62.934999999999917</v>
      </c>
      <c r="E61" s="5">
        <v>145.89529738420825</v>
      </c>
      <c r="F61" s="5">
        <v>267.13470261579187</v>
      </c>
      <c r="G61" s="5">
        <v>70.965224175267736</v>
      </c>
      <c r="H61" s="5">
        <v>342.06477582473241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</row>
    <row r="62" spans="2:61" x14ac:dyDescent="0.25">
      <c r="B62" s="5">
        <v>190.49249999999998</v>
      </c>
      <c r="C62" s="5">
        <v>218.1</v>
      </c>
      <c r="D62" s="5">
        <v>27.607500000000016</v>
      </c>
      <c r="E62" s="5">
        <v>129.87279738420816</v>
      </c>
      <c r="F62" s="5">
        <v>251.1122026157918</v>
      </c>
      <c r="G62" s="5">
        <v>54.942724175267642</v>
      </c>
      <c r="H62" s="5">
        <v>326.04227582473231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1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</row>
    <row r="63" spans="2:61" x14ac:dyDescent="0.25">
      <c r="B63" s="5">
        <v>181.48250000000002</v>
      </c>
      <c r="C63" s="5">
        <v>269.66000000000003</v>
      </c>
      <c r="D63" s="5">
        <v>88.177500000000009</v>
      </c>
      <c r="E63" s="5">
        <v>120.86279738420819</v>
      </c>
      <c r="F63" s="5">
        <v>242.10220261579184</v>
      </c>
      <c r="G63" s="5">
        <v>45.93272417526768</v>
      </c>
      <c r="H63" s="5">
        <v>317.03227582473232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</v>
      </c>
      <c r="BF63" s="5">
        <v>0</v>
      </c>
      <c r="BG63" s="5">
        <v>0</v>
      </c>
      <c r="BH63" s="5">
        <v>0</v>
      </c>
      <c r="BI63" s="5">
        <v>0</v>
      </c>
    </row>
    <row r="64" spans="2:61" x14ac:dyDescent="0.25">
      <c r="B64" s="5">
        <v>188.90750000000003</v>
      </c>
      <c r="C64" s="5">
        <v>204.57</v>
      </c>
      <c r="D64" s="5">
        <v>15.662499999999966</v>
      </c>
      <c r="E64" s="5">
        <v>128.28779738420826</v>
      </c>
      <c r="F64" s="5">
        <v>249.52720261579179</v>
      </c>
      <c r="G64" s="5">
        <v>53.35772417526772</v>
      </c>
      <c r="H64" s="5">
        <v>324.45727582473233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1</v>
      </c>
      <c r="BG64" s="5">
        <v>0</v>
      </c>
      <c r="BH64" s="5">
        <v>0</v>
      </c>
      <c r="BI64" s="5">
        <v>0</v>
      </c>
    </row>
    <row r="65" spans="2:61" x14ac:dyDescent="0.25">
      <c r="B65" s="5">
        <v>170.68500000000009</v>
      </c>
      <c r="C65" s="5">
        <v>208.47</v>
      </c>
      <c r="D65" s="5">
        <v>37.784999999999911</v>
      </c>
      <c r="E65" s="5">
        <v>110.06529738420832</v>
      </c>
      <c r="F65" s="5">
        <v>231.30470261579185</v>
      </c>
      <c r="G65" s="5">
        <v>35.13522417526778</v>
      </c>
      <c r="H65" s="5">
        <v>306.23477582473242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1</v>
      </c>
      <c r="BH65" s="5">
        <v>0</v>
      </c>
      <c r="BI65" s="5">
        <v>0</v>
      </c>
    </row>
    <row r="66" spans="2:61" x14ac:dyDescent="0.25">
      <c r="B66" s="5">
        <v>199.995</v>
      </c>
      <c r="C66" s="5">
        <v>226.07</v>
      </c>
      <c r="D66" s="5">
        <v>26.074999999999989</v>
      </c>
      <c r="E66" s="5">
        <v>139.37529738420821</v>
      </c>
      <c r="F66" s="5">
        <v>260.61470261579177</v>
      </c>
      <c r="G66" s="5">
        <v>64.445224175267697</v>
      </c>
      <c r="H66" s="5">
        <v>335.54477582473231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1</v>
      </c>
      <c r="BI66" s="5">
        <v>0</v>
      </c>
    </row>
    <row r="67" spans="2:61" x14ac:dyDescent="0.25">
      <c r="B67" s="5">
        <v>187.56750000000011</v>
      </c>
      <c r="C67" s="5">
        <v>303.19</v>
      </c>
      <c r="D67" s="5">
        <v>115.62249999999989</v>
      </c>
      <c r="E67" s="5">
        <v>126.94779738420834</v>
      </c>
      <c r="F67" s="5">
        <v>248.18720261579188</v>
      </c>
      <c r="G67" s="5">
        <v>52.017724175267801</v>
      </c>
      <c r="H67" s="5">
        <v>323.11727582473242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1</v>
      </c>
    </row>
    <row r="72" spans="2:61" x14ac:dyDescent="0.25">
      <c r="B72" s="46" t="s">
        <v>86</v>
      </c>
      <c r="C72" s="46" t="s">
        <v>87</v>
      </c>
      <c r="D72" s="44" t="s">
        <v>88</v>
      </c>
      <c r="E72" s="44" t="s">
        <v>154</v>
      </c>
    </row>
    <row r="73" spans="2:61" x14ac:dyDescent="0.25">
      <c r="B73" s="47"/>
      <c r="C73" s="47"/>
      <c r="D73" s="45"/>
      <c r="E73" s="45"/>
    </row>
    <row r="74" spans="2:61" x14ac:dyDescent="0.25">
      <c r="B74" s="5">
        <v>207.18499999999969</v>
      </c>
      <c r="C74" s="5">
        <v>238.5</v>
      </c>
      <c r="D74" s="5">
        <v>31.31500000000031</v>
      </c>
      <c r="E74" s="5">
        <f>ABS(D74/C74)</f>
        <v>0.13129979035639544</v>
      </c>
    </row>
    <row r="75" spans="2:61" x14ac:dyDescent="0.25">
      <c r="B75" s="5">
        <v>196.52000000000018</v>
      </c>
      <c r="C75" s="5">
        <v>198.98</v>
      </c>
      <c r="D75" s="5">
        <v>2.459999999999809</v>
      </c>
      <c r="E75" s="5">
        <f t="shared" ref="E75:E125" si="0">ABS(D75/C75)</f>
        <v>1.2363051562970193E-2</v>
      </c>
    </row>
    <row r="76" spans="2:61" x14ac:dyDescent="0.25">
      <c r="B76" s="5">
        <v>193.34250000000029</v>
      </c>
      <c r="C76" s="5">
        <v>134.66999999999999</v>
      </c>
      <c r="D76" s="5">
        <v>-58.672500000000298</v>
      </c>
      <c r="E76" s="5">
        <f t="shared" si="0"/>
        <v>0.435676097126311</v>
      </c>
    </row>
    <row r="77" spans="2:61" x14ac:dyDescent="0.25">
      <c r="B77" s="5">
        <v>192.39249999999984</v>
      </c>
      <c r="C77" s="5">
        <v>255.2</v>
      </c>
      <c r="D77" s="5">
        <v>62.807500000000147</v>
      </c>
      <c r="E77" s="5">
        <f t="shared" si="0"/>
        <v>0.24611089341692849</v>
      </c>
    </row>
    <row r="78" spans="2:61" x14ac:dyDescent="0.25">
      <c r="B78" s="5">
        <v>193.83999999999986</v>
      </c>
      <c r="C78" s="5">
        <v>168.59</v>
      </c>
      <c r="D78" s="5">
        <v>-25.249999999999858</v>
      </c>
      <c r="E78" s="5">
        <f t="shared" si="0"/>
        <v>0.14977163532831045</v>
      </c>
    </row>
    <row r="79" spans="2:61" x14ac:dyDescent="0.25">
      <c r="B79" s="5">
        <v>203.7225000000002</v>
      </c>
      <c r="C79" s="5">
        <v>105.18</v>
      </c>
      <c r="D79" s="5">
        <v>-98.542500000000189</v>
      </c>
      <c r="E79" s="5">
        <f t="shared" si="0"/>
        <v>0.93689389617798235</v>
      </c>
    </row>
    <row r="80" spans="2:61" x14ac:dyDescent="0.25">
      <c r="B80" s="5">
        <v>197.59249999999977</v>
      </c>
      <c r="C80" s="5">
        <v>130.66999999999999</v>
      </c>
      <c r="D80" s="5">
        <v>-66.922499999999786</v>
      </c>
      <c r="E80" s="5">
        <f t="shared" si="0"/>
        <v>0.51214892477232565</v>
      </c>
    </row>
    <row r="81" spans="2:5" x14ac:dyDescent="0.25">
      <c r="B81" s="5">
        <v>186.79249999999985</v>
      </c>
      <c r="C81" s="5">
        <v>214.7</v>
      </c>
      <c r="D81" s="5">
        <v>27.907500000000141</v>
      </c>
      <c r="E81" s="5">
        <f t="shared" si="0"/>
        <v>0.12998369818351255</v>
      </c>
    </row>
    <row r="82" spans="2:5" x14ac:dyDescent="0.25">
      <c r="B82" s="5">
        <v>205.7375000000003</v>
      </c>
      <c r="C82" s="5">
        <v>187.69</v>
      </c>
      <c r="D82" s="5">
        <v>-18.047500000000298</v>
      </c>
      <c r="E82" s="5">
        <f t="shared" si="0"/>
        <v>9.615589535937076E-2</v>
      </c>
    </row>
    <row r="83" spans="2:5" x14ac:dyDescent="0.25">
      <c r="B83" s="5">
        <v>180.2649999999997</v>
      </c>
      <c r="C83" s="5">
        <v>124.49</v>
      </c>
      <c r="D83" s="5">
        <v>-55.774999999999707</v>
      </c>
      <c r="E83" s="5">
        <f t="shared" si="0"/>
        <v>0.44802795405253198</v>
      </c>
    </row>
    <row r="84" spans="2:5" x14ac:dyDescent="0.25">
      <c r="B84" s="5">
        <v>157.04500000000044</v>
      </c>
      <c r="C84" s="5">
        <v>148.15</v>
      </c>
      <c r="D84" s="5">
        <v>-8.8950000000004366</v>
      </c>
      <c r="E84" s="5">
        <f t="shared" si="0"/>
        <v>6.0040499493759274E-2</v>
      </c>
    </row>
    <row r="85" spans="2:5" x14ac:dyDescent="0.25">
      <c r="B85" s="5">
        <v>299.23500000000024</v>
      </c>
      <c r="C85" s="5">
        <v>201.19</v>
      </c>
      <c r="D85" s="5">
        <v>-98.045000000000243</v>
      </c>
      <c r="E85" s="5">
        <f t="shared" si="0"/>
        <v>0.48732541378796285</v>
      </c>
    </row>
    <row r="86" spans="2:5" x14ac:dyDescent="0.25">
      <c r="B86" s="5">
        <v>163.75499999999974</v>
      </c>
      <c r="C86" s="5">
        <v>136.02000000000001</v>
      </c>
      <c r="D86" s="5">
        <v>-27.734999999999729</v>
      </c>
      <c r="E86" s="5">
        <f t="shared" si="0"/>
        <v>0.20390383767092873</v>
      </c>
    </row>
    <row r="87" spans="2:5" x14ac:dyDescent="0.25">
      <c r="B87" s="5">
        <v>199.89749999999995</v>
      </c>
      <c r="C87" s="5">
        <v>84.2</v>
      </c>
      <c r="D87" s="5">
        <v>-115.69749999999995</v>
      </c>
      <c r="E87" s="5">
        <f t="shared" si="0"/>
        <v>1.3740795724465551</v>
      </c>
    </row>
    <row r="88" spans="2:5" x14ac:dyDescent="0.25">
      <c r="B88" s="5">
        <v>133.98000000000016</v>
      </c>
      <c r="C88" s="5">
        <v>101.41</v>
      </c>
      <c r="D88" s="5">
        <v>-32.570000000000164</v>
      </c>
      <c r="E88" s="5">
        <f t="shared" si="0"/>
        <v>0.32117148210235841</v>
      </c>
    </row>
    <row r="89" spans="2:5" x14ac:dyDescent="0.25">
      <c r="B89" s="5">
        <v>166.47500000000002</v>
      </c>
      <c r="C89" s="5">
        <v>115.88</v>
      </c>
      <c r="D89" s="5">
        <v>-50.595000000000027</v>
      </c>
      <c r="E89" s="5">
        <f t="shared" si="0"/>
        <v>0.43661546427338649</v>
      </c>
    </row>
    <row r="90" spans="2:5" x14ac:dyDescent="0.25">
      <c r="B90" s="5">
        <v>153.97250000000025</v>
      </c>
      <c r="C90" s="5">
        <v>81.52</v>
      </c>
      <c r="D90" s="5">
        <v>-72.452500000000256</v>
      </c>
      <c r="E90" s="5">
        <f t="shared" si="0"/>
        <v>0.88876962708538099</v>
      </c>
    </row>
    <row r="91" spans="2:5" x14ac:dyDescent="0.25">
      <c r="B91" s="5">
        <v>135.90750000000028</v>
      </c>
      <c r="C91" s="5">
        <v>94.42</v>
      </c>
      <c r="D91" s="5">
        <v>-41.487500000000281</v>
      </c>
      <c r="E91" s="5">
        <f t="shared" si="0"/>
        <v>0.4393931370472387</v>
      </c>
    </row>
    <row r="92" spans="2:5" x14ac:dyDescent="0.25">
      <c r="B92" s="5">
        <v>114.85250000000008</v>
      </c>
      <c r="C92" s="5">
        <v>104.28</v>
      </c>
      <c r="D92" s="5">
        <v>-10.572500000000076</v>
      </c>
      <c r="E92" s="5">
        <f t="shared" si="0"/>
        <v>0.10138569236670575</v>
      </c>
    </row>
    <row r="93" spans="2:5" x14ac:dyDescent="0.25">
      <c r="B93" s="5">
        <v>97.429999999999495</v>
      </c>
      <c r="C93" s="5">
        <v>152.94</v>
      </c>
      <c r="D93" s="5">
        <v>55.510000000000502</v>
      </c>
      <c r="E93" s="5">
        <f t="shared" si="0"/>
        <v>0.36295279194455671</v>
      </c>
    </row>
    <row r="94" spans="2:5" x14ac:dyDescent="0.25">
      <c r="B94" s="5">
        <v>110.8549999999999</v>
      </c>
      <c r="C94" s="5">
        <v>131.75</v>
      </c>
      <c r="D94" s="5">
        <v>20.895000000000095</v>
      </c>
      <c r="E94" s="5">
        <f t="shared" si="0"/>
        <v>0.1585958254269457</v>
      </c>
    </row>
    <row r="95" spans="2:5" x14ac:dyDescent="0.25">
      <c r="B95" s="5">
        <v>123.95750000000024</v>
      </c>
      <c r="C95" s="5">
        <v>61.87</v>
      </c>
      <c r="D95" s="5">
        <v>-62.08750000000024</v>
      </c>
      <c r="E95" s="5">
        <f t="shared" si="0"/>
        <v>1.0035154355907587</v>
      </c>
    </row>
    <row r="96" spans="2:5" x14ac:dyDescent="0.25">
      <c r="B96" s="5">
        <v>103.06249999999963</v>
      </c>
      <c r="C96" s="5">
        <v>35.89</v>
      </c>
      <c r="D96" s="5">
        <v>-67.17249999999963</v>
      </c>
      <c r="E96" s="5">
        <f t="shared" si="0"/>
        <v>1.8716216216216113</v>
      </c>
    </row>
    <row r="97" spans="2:5" x14ac:dyDescent="0.25">
      <c r="B97" s="5">
        <v>82.192500000000194</v>
      </c>
      <c r="C97" s="5">
        <v>34.65</v>
      </c>
      <c r="D97" s="5">
        <v>-47.542500000000196</v>
      </c>
      <c r="E97" s="5">
        <f t="shared" si="0"/>
        <v>1.3720779220779278</v>
      </c>
    </row>
    <row r="98" spans="2:5" x14ac:dyDescent="0.25">
      <c r="B98" s="5">
        <v>76.949999999999903</v>
      </c>
      <c r="C98" s="5">
        <v>35.33</v>
      </c>
      <c r="D98" s="5">
        <v>-41.619999999999905</v>
      </c>
      <c r="E98" s="5">
        <f t="shared" si="0"/>
        <v>1.1780356637418599</v>
      </c>
    </row>
    <row r="99" spans="2:5" x14ac:dyDescent="0.25">
      <c r="B99" s="5">
        <v>77.807500000000203</v>
      </c>
      <c r="C99" s="5">
        <v>344.61</v>
      </c>
      <c r="D99" s="5">
        <v>266.80249999999978</v>
      </c>
      <c r="E99" s="5">
        <f t="shared" si="0"/>
        <v>0.77421578015727854</v>
      </c>
    </row>
    <row r="100" spans="2:5" x14ac:dyDescent="0.25">
      <c r="B100" s="5">
        <v>105.87499999999949</v>
      </c>
      <c r="C100" s="5">
        <v>320.14</v>
      </c>
      <c r="D100" s="5">
        <v>214.2650000000005</v>
      </c>
      <c r="E100" s="5">
        <f t="shared" si="0"/>
        <v>0.66928531267570601</v>
      </c>
    </row>
    <row r="101" spans="2:5" x14ac:dyDescent="0.25">
      <c r="B101" s="5">
        <v>64.497500000000201</v>
      </c>
      <c r="C101" s="5">
        <v>29.56</v>
      </c>
      <c r="D101" s="5">
        <v>-34.937500000000199</v>
      </c>
      <c r="E101" s="5">
        <f t="shared" si="0"/>
        <v>1.1819181326116441</v>
      </c>
    </row>
    <row r="102" spans="2:5" x14ac:dyDescent="0.25">
      <c r="B102" s="5">
        <v>74.662499999999909</v>
      </c>
      <c r="C102" s="5">
        <v>20.41</v>
      </c>
      <c r="D102" s="5">
        <v>-54.252499999999912</v>
      </c>
      <c r="E102" s="5">
        <f t="shared" si="0"/>
        <v>2.6581332680058751</v>
      </c>
    </row>
    <row r="103" spans="2:5" x14ac:dyDescent="0.25">
      <c r="B103" s="5">
        <v>73.389999999999702</v>
      </c>
      <c r="C103" s="5">
        <v>67.47</v>
      </c>
      <c r="D103" s="5">
        <v>-5.9199999999997033</v>
      </c>
      <c r="E103" s="5">
        <f t="shared" si="0"/>
        <v>8.7742700459459075E-2</v>
      </c>
    </row>
    <row r="104" spans="2:5" x14ac:dyDescent="0.25">
      <c r="B104" s="5">
        <v>92.602500000000106</v>
      </c>
      <c r="C104" s="5">
        <v>190.4</v>
      </c>
      <c r="D104" s="5">
        <v>97.7974999999999</v>
      </c>
      <c r="E104" s="5">
        <f t="shared" si="0"/>
        <v>0.51364233193277253</v>
      </c>
    </row>
    <row r="105" spans="2:5" x14ac:dyDescent="0.25">
      <c r="B105" s="5">
        <v>79.375000000000085</v>
      </c>
      <c r="C105" s="5">
        <v>62.92</v>
      </c>
      <c r="D105" s="5">
        <v>-16.455000000000084</v>
      </c>
      <c r="E105" s="5">
        <f t="shared" si="0"/>
        <v>0.26152256834075149</v>
      </c>
    </row>
    <row r="106" spans="2:5" x14ac:dyDescent="0.25">
      <c r="B106" s="5">
        <v>90.637499999999903</v>
      </c>
      <c r="C106" s="5">
        <v>65.430000000000007</v>
      </c>
      <c r="D106" s="5">
        <v>-25.207499999999897</v>
      </c>
      <c r="E106" s="5">
        <f t="shared" si="0"/>
        <v>0.38525905547913641</v>
      </c>
    </row>
    <row r="107" spans="2:5" x14ac:dyDescent="0.25">
      <c r="B107" s="5">
        <v>71.180000000000263</v>
      </c>
      <c r="C107" s="5">
        <v>62.88</v>
      </c>
      <c r="D107" s="5">
        <v>-8.3000000000002601</v>
      </c>
      <c r="E107" s="5">
        <f t="shared" si="0"/>
        <v>0.13199745547074204</v>
      </c>
    </row>
    <row r="108" spans="2:5" x14ac:dyDescent="0.25">
      <c r="B108" s="5">
        <v>94.977500000000163</v>
      </c>
      <c r="C108" s="5">
        <v>76.31</v>
      </c>
      <c r="D108" s="5">
        <v>-18.66750000000016</v>
      </c>
      <c r="E108" s="5">
        <f t="shared" si="0"/>
        <v>0.2446271786135521</v>
      </c>
    </row>
    <row r="109" spans="2:5" x14ac:dyDescent="0.25">
      <c r="B109" s="5">
        <v>74.522500000000264</v>
      </c>
      <c r="C109" s="5">
        <v>92.79</v>
      </c>
      <c r="D109" s="5">
        <v>18.267499999999742</v>
      </c>
      <c r="E109" s="5">
        <f t="shared" si="0"/>
        <v>0.19686927470632332</v>
      </c>
    </row>
    <row r="110" spans="2:5" x14ac:dyDescent="0.25">
      <c r="B110" s="5">
        <v>84.800000000000296</v>
      </c>
      <c r="C110" s="5">
        <v>83.76</v>
      </c>
      <c r="D110" s="5">
        <v>-1.0400000000002905</v>
      </c>
      <c r="E110" s="5">
        <f t="shared" si="0"/>
        <v>1.2416427889210727E-2</v>
      </c>
    </row>
    <row r="111" spans="2:5" x14ac:dyDescent="0.25">
      <c r="B111" s="5">
        <v>104.37499999999997</v>
      </c>
      <c r="C111" s="5">
        <v>44.61</v>
      </c>
      <c r="D111" s="5">
        <v>-59.764999999999972</v>
      </c>
      <c r="E111" s="5">
        <f t="shared" si="0"/>
        <v>1.339722035418067</v>
      </c>
    </row>
    <row r="112" spans="2:5" x14ac:dyDescent="0.25">
      <c r="B112" s="5">
        <v>114.81249999999997</v>
      </c>
      <c r="C112" s="5">
        <v>70.17</v>
      </c>
      <c r="D112" s="5">
        <v>-44.64249999999997</v>
      </c>
      <c r="E112" s="5">
        <f t="shared" si="0"/>
        <v>0.63620493088214292</v>
      </c>
    </row>
    <row r="113" spans="2:5" x14ac:dyDescent="0.25">
      <c r="B113" s="5">
        <v>131.35500000000013</v>
      </c>
      <c r="C113" s="5">
        <v>71.88</v>
      </c>
      <c r="D113" s="5">
        <v>-59.475000000000136</v>
      </c>
      <c r="E113" s="5">
        <f t="shared" si="0"/>
        <v>0.82742070116861632</v>
      </c>
    </row>
    <row r="114" spans="2:5" x14ac:dyDescent="0.25">
      <c r="B114" s="5">
        <v>131.11250000000007</v>
      </c>
      <c r="C114" s="5">
        <v>150.06</v>
      </c>
      <c r="D114" s="5">
        <v>18.947499999999934</v>
      </c>
      <c r="E114" s="5">
        <f t="shared" si="0"/>
        <v>0.12626616020258519</v>
      </c>
    </row>
    <row r="115" spans="2:5" x14ac:dyDescent="0.25">
      <c r="B115" s="5">
        <v>136.98249999999996</v>
      </c>
      <c r="C115" s="5">
        <v>179.72</v>
      </c>
      <c r="D115" s="5">
        <v>42.73750000000004</v>
      </c>
      <c r="E115" s="5">
        <f t="shared" si="0"/>
        <v>0.23780046739372379</v>
      </c>
    </row>
    <row r="116" spans="2:5" x14ac:dyDescent="0.25">
      <c r="B116" s="5">
        <v>161.48250000000016</v>
      </c>
      <c r="C116" s="5">
        <v>251.53</v>
      </c>
      <c r="D116" s="5">
        <v>90.047499999999843</v>
      </c>
      <c r="E116" s="5">
        <f t="shared" si="0"/>
        <v>0.35799904583946185</v>
      </c>
    </row>
    <row r="117" spans="2:5" x14ac:dyDescent="0.25">
      <c r="B117" s="5">
        <v>151.58750000000012</v>
      </c>
      <c r="C117" s="5">
        <v>379.92</v>
      </c>
      <c r="D117" s="5">
        <v>228.3324999999999</v>
      </c>
      <c r="E117" s="5">
        <f t="shared" si="0"/>
        <v>0.60100152663718653</v>
      </c>
    </row>
    <row r="118" spans="2:5" x14ac:dyDescent="0.25">
      <c r="B118" s="5">
        <v>180.45500000000007</v>
      </c>
      <c r="C118" s="5">
        <v>232.6</v>
      </c>
      <c r="D118" s="5">
        <v>52.144999999999925</v>
      </c>
      <c r="E118" s="5">
        <f t="shared" si="0"/>
        <v>0.22418314703353365</v>
      </c>
    </row>
    <row r="119" spans="2:5" x14ac:dyDescent="0.25">
      <c r="B119" s="5">
        <v>206.51500000000007</v>
      </c>
      <c r="C119" s="5">
        <v>269.45</v>
      </c>
      <c r="D119" s="5">
        <v>62.934999999999917</v>
      </c>
      <c r="E119" s="5">
        <f t="shared" si="0"/>
        <v>0.23356838003340108</v>
      </c>
    </row>
    <row r="120" spans="2:5" x14ac:dyDescent="0.25">
      <c r="B120" s="5">
        <v>190.49249999999998</v>
      </c>
      <c r="C120" s="5">
        <v>218.1</v>
      </c>
      <c r="D120" s="5">
        <v>27.607500000000016</v>
      </c>
      <c r="E120" s="5">
        <f t="shared" si="0"/>
        <v>0.12658184319119678</v>
      </c>
    </row>
    <row r="121" spans="2:5" x14ac:dyDescent="0.25">
      <c r="B121" s="5">
        <v>181.48250000000002</v>
      </c>
      <c r="C121" s="5">
        <v>269.66000000000003</v>
      </c>
      <c r="D121" s="5">
        <v>88.177500000000009</v>
      </c>
      <c r="E121" s="5">
        <f t="shared" si="0"/>
        <v>0.32699510494697026</v>
      </c>
    </row>
    <row r="122" spans="2:5" x14ac:dyDescent="0.25">
      <c r="B122" s="5">
        <v>188.90750000000003</v>
      </c>
      <c r="C122" s="5">
        <v>204.57</v>
      </c>
      <c r="D122" s="5">
        <v>15.662499999999966</v>
      </c>
      <c r="E122" s="5">
        <f t="shared" si="0"/>
        <v>7.6563034658063092E-2</v>
      </c>
    </row>
    <row r="123" spans="2:5" x14ac:dyDescent="0.25">
      <c r="B123" s="5">
        <v>170.68500000000009</v>
      </c>
      <c r="C123" s="5">
        <v>208.47</v>
      </c>
      <c r="D123" s="5">
        <v>37.784999999999911</v>
      </c>
      <c r="E123" s="5">
        <f t="shared" si="0"/>
        <v>0.18124910059001254</v>
      </c>
    </row>
    <row r="124" spans="2:5" x14ac:dyDescent="0.25">
      <c r="B124" s="5">
        <v>199.995</v>
      </c>
      <c r="C124" s="5">
        <v>226.07</v>
      </c>
      <c r="D124" s="5">
        <v>26.074999999999989</v>
      </c>
      <c r="E124" s="5">
        <f t="shared" si="0"/>
        <v>0.11534038129782806</v>
      </c>
    </row>
    <row r="125" spans="2:5" x14ac:dyDescent="0.25">
      <c r="B125" s="5">
        <v>187.56750000000011</v>
      </c>
      <c r="C125" s="5">
        <v>303.19</v>
      </c>
      <c r="D125" s="5">
        <v>115.62249999999989</v>
      </c>
      <c r="E125" s="5">
        <f t="shared" si="0"/>
        <v>0.38135327682311387</v>
      </c>
    </row>
    <row r="127" spans="2:5" x14ac:dyDescent="0.25">
      <c r="E127" s="19">
        <f>SUM(E74:E125)/52</f>
        <v>0.50514989318217163</v>
      </c>
    </row>
  </sheetData>
  <mergeCells count="72">
    <mergeCell ref="L4:M4"/>
    <mergeCell ref="B3:M3"/>
    <mergeCell ref="P3:S3"/>
    <mergeCell ref="B72:B73"/>
    <mergeCell ref="C72:C73"/>
    <mergeCell ref="D72:D73"/>
    <mergeCell ref="E72:E73"/>
    <mergeCell ref="B4:C4"/>
    <mergeCell ref="D4:E4"/>
    <mergeCell ref="F4:G4"/>
    <mergeCell ref="H4:I4"/>
    <mergeCell ref="J4:K4"/>
    <mergeCell ref="O14:O15"/>
    <mergeCell ref="P14:P15"/>
    <mergeCell ref="Q14:Q15"/>
    <mergeCell ref="R14:R15"/>
    <mergeCell ref="BE14:BE15"/>
    <mergeCell ref="BF14:BF15"/>
    <mergeCell ref="BG14:BG15"/>
    <mergeCell ref="BH14:BH15"/>
    <mergeCell ref="BI14:BI15"/>
    <mergeCell ref="BD14:BD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AR14:AR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F14:AF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S14:S15"/>
    <mergeCell ref="T14:T15"/>
    <mergeCell ref="G14:H14"/>
    <mergeCell ref="J14:J15"/>
    <mergeCell ref="K14:K15"/>
    <mergeCell ref="L14:L15"/>
    <mergeCell ref="M14:M15"/>
    <mergeCell ref="N14:N15"/>
    <mergeCell ref="C10:F10"/>
    <mergeCell ref="C11:F11"/>
    <mergeCell ref="C12:F12"/>
    <mergeCell ref="B14:B15"/>
    <mergeCell ref="C14:C15"/>
    <mergeCell ref="D14:D15"/>
    <mergeCell ref="E14:F14"/>
  </mergeCells>
  <hyperlinks>
    <hyperlink ref="B4" location="'MLR_Output'!$B$10:$B$10" display="Inputs"/>
    <hyperlink ref="D4" location="'MLR_Output'!$B$46:$B$46" display="Predictors"/>
    <hyperlink ref="F4" location="'MLR_Output'!$B$107:$B$107" display="Regress. Model"/>
    <hyperlink ref="H4" location="'MLR_Output'!$B$165:$B$165" display="Train. Score - Summary"/>
    <hyperlink ref="J4" location="'MLR_Output'!$B$171:$B$171" display="Valid. Score - Summary"/>
    <hyperlink ref="L4" location="'MLR_ValidationScore'!$B$10:$B$10" display="Valid. Score - Detailed Rep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 Statistics- All Models</vt:lpstr>
      <vt:lpstr>Raw Data</vt:lpstr>
      <vt:lpstr>Data</vt:lpstr>
      <vt:lpstr>Forecast</vt:lpstr>
      <vt:lpstr>ACF_Output</vt:lpstr>
      <vt:lpstr>PACF_Output</vt:lpstr>
      <vt:lpstr>MLR_Output-EntireDS</vt:lpstr>
      <vt:lpstr>MLR_TrainingScore-EntireDS</vt:lpstr>
      <vt:lpstr>MLR_NewScore-EntireDS</vt:lpstr>
      <vt:lpstr>ARIMA_Output-EntireDS</vt:lpstr>
      <vt:lpstr>ARIMA_Residuals-EntireDS</vt:lpstr>
      <vt:lpstr>HoltWinterNoTrendOp-EntireDS</vt:lpstr>
      <vt:lpstr>Imp Graphs</vt:lpstr>
      <vt:lpstr>Data_PartitionTS</vt:lpstr>
      <vt:lpstr>ARIMA_Output</vt:lpstr>
      <vt:lpstr>ARIMA_Residuals</vt:lpstr>
      <vt:lpstr>HoltWinterNoTrendOutput</vt:lpstr>
      <vt:lpstr>MLR_Output</vt:lpstr>
      <vt:lpstr>MLR_TrainingScore</vt:lpstr>
      <vt:lpstr>MLR_ValidationScore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2017-04-30T15:09:12Z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c46f93a3-dd9c-4e62-9e09-d19b3fc19341</vt:lpwstr>
  </property>
</Properties>
</file>