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A:\Assingment\"/>
    </mc:Choice>
  </mc:AlternateContent>
  <xr:revisionPtr revIDLastSave="0" documentId="13_ncr:1_{2AAA96E5-769C-4787-B5C2-1F733C75E531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Crowdfunding" sheetId="1" r:id="rId1"/>
    <sheet name="Pivot tables" sheetId="2" r:id="rId2"/>
    <sheet name="Pivot table 2" sheetId="3" r:id="rId3"/>
    <sheet name="Pivot Table 3" sheetId="6" r:id="rId4"/>
    <sheet name="Goal Analysis" sheetId="7" r:id="rId5"/>
    <sheet name="Statics" sheetId="8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8" l="1"/>
  <c r="H10" i="8"/>
  <c r="H16" i="8"/>
  <c r="H18" i="8"/>
  <c r="H24" i="8"/>
  <c r="H26" i="8"/>
  <c r="H32" i="8"/>
  <c r="H34" i="8"/>
  <c r="H40" i="8"/>
  <c r="H42" i="8"/>
  <c r="H48" i="8"/>
  <c r="H50" i="8"/>
  <c r="H56" i="8"/>
  <c r="H58" i="8"/>
  <c r="H64" i="8"/>
  <c r="H66" i="8"/>
  <c r="H72" i="8"/>
  <c r="H74" i="8"/>
  <c r="H80" i="8"/>
  <c r="H82" i="8"/>
  <c r="H88" i="8"/>
  <c r="H90" i="8"/>
  <c r="H96" i="8"/>
  <c r="H98" i="8"/>
  <c r="H104" i="8"/>
  <c r="H106" i="8"/>
  <c r="H112" i="8"/>
  <c r="H114" i="8"/>
  <c r="H120" i="8"/>
  <c r="H122" i="8"/>
  <c r="H128" i="8"/>
  <c r="H130" i="8"/>
  <c r="H136" i="8"/>
  <c r="H138" i="8"/>
  <c r="H144" i="8"/>
  <c r="H146" i="8"/>
  <c r="H152" i="8"/>
  <c r="H154" i="8"/>
  <c r="H160" i="8"/>
  <c r="H162" i="8"/>
  <c r="H168" i="8"/>
  <c r="H170" i="8"/>
  <c r="H176" i="8"/>
  <c r="H178" i="8"/>
  <c r="H184" i="8"/>
  <c r="H186" i="8"/>
  <c r="H192" i="8"/>
  <c r="H194" i="8"/>
  <c r="H200" i="8"/>
  <c r="H202" i="8"/>
  <c r="H208" i="8"/>
  <c r="H210" i="8"/>
  <c r="H216" i="8"/>
  <c r="H218" i="8"/>
  <c r="H224" i="8"/>
  <c r="H226" i="8"/>
  <c r="H232" i="8"/>
  <c r="H234" i="8"/>
  <c r="H240" i="8"/>
  <c r="H242" i="8"/>
  <c r="H248" i="8"/>
  <c r="H250" i="8"/>
  <c r="H256" i="8"/>
  <c r="H258" i="8"/>
  <c r="H264" i="8"/>
  <c r="H266" i="8"/>
  <c r="H272" i="8"/>
  <c r="H274" i="8"/>
  <c r="H280" i="8"/>
  <c r="H282" i="8"/>
  <c r="H288" i="8"/>
  <c r="H290" i="8"/>
  <c r="H296" i="8"/>
  <c r="H298" i="8"/>
  <c r="H304" i="8"/>
  <c r="H306" i="8"/>
  <c r="H312" i="8"/>
  <c r="H314" i="8"/>
  <c r="H320" i="8"/>
  <c r="H322" i="8"/>
  <c r="H328" i="8"/>
  <c r="H330" i="8"/>
  <c r="H336" i="8"/>
  <c r="H338" i="8"/>
  <c r="H344" i="8"/>
  <c r="H346" i="8"/>
  <c r="H352" i="8"/>
  <c r="H354" i="8"/>
  <c r="H360" i="8"/>
  <c r="H362" i="8"/>
  <c r="C10" i="8"/>
  <c r="C18" i="8"/>
  <c r="C42" i="8"/>
  <c r="C50" i="8"/>
  <c r="C74" i="8"/>
  <c r="C82" i="8"/>
  <c r="C106" i="8"/>
  <c r="C114" i="8"/>
  <c r="C138" i="8"/>
  <c r="C146" i="8"/>
  <c r="C170" i="8"/>
  <c r="C178" i="8"/>
  <c r="C202" i="8"/>
  <c r="C210" i="8"/>
  <c r="C234" i="8"/>
  <c r="C242" i="8"/>
  <c r="C266" i="8"/>
  <c r="C274" i="8"/>
  <c r="C298" i="8"/>
  <c r="C306" i="8"/>
  <c r="C330" i="8"/>
  <c r="C338" i="8"/>
  <c r="C362" i="8"/>
  <c r="C370" i="8"/>
  <c r="C394" i="8"/>
  <c r="C402" i="8"/>
  <c r="C426" i="8"/>
  <c r="C434" i="8"/>
  <c r="C458" i="8"/>
  <c r="C466" i="8"/>
  <c r="C490" i="8"/>
  <c r="C498" i="8"/>
  <c r="C522" i="8"/>
  <c r="C530" i="8"/>
  <c r="C554" i="8"/>
  <c r="C562" i="8"/>
  <c r="T14" i="8"/>
  <c r="T13" i="8"/>
  <c r="R14" i="8"/>
  <c r="R13" i="8"/>
  <c r="Q14" i="8"/>
  <c r="Q13" i="8"/>
  <c r="P14" i="8"/>
  <c r="P13" i="8"/>
  <c r="O14" i="8"/>
  <c r="I7" i="8" s="1"/>
  <c r="J7" i="8" s="1"/>
  <c r="O13" i="8"/>
  <c r="C3" i="8" s="1"/>
  <c r="H3" i="7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B13" i="7"/>
  <c r="E13" i="7" s="1"/>
  <c r="E3" i="7"/>
  <c r="E4" i="7"/>
  <c r="E5" i="7"/>
  <c r="E6" i="7"/>
  <c r="E7" i="7"/>
  <c r="E8" i="7"/>
  <c r="E9" i="7"/>
  <c r="E10" i="7"/>
  <c r="E11" i="7"/>
  <c r="E12" i="7"/>
  <c r="E2" i="7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2" i="7"/>
  <c r="B11" i="7"/>
  <c r="B10" i="7"/>
  <c r="B9" i="7"/>
  <c r="B7" i="7"/>
  <c r="B6" i="7"/>
  <c r="B5" i="7"/>
  <c r="B4" i="7"/>
  <c r="B3" i="7"/>
  <c r="B2" i="7"/>
  <c r="B8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C561" i="8" l="1"/>
  <c r="C529" i="8"/>
  <c r="C497" i="8"/>
  <c r="C465" i="8"/>
  <c r="C433" i="8"/>
  <c r="C401" i="8"/>
  <c r="C369" i="8"/>
  <c r="C337" i="8"/>
  <c r="C305" i="8"/>
  <c r="C273" i="8"/>
  <c r="C241" i="8"/>
  <c r="C209" i="8"/>
  <c r="C177" i="8"/>
  <c r="C145" i="8"/>
  <c r="C113" i="8"/>
  <c r="C81" i="8"/>
  <c r="C49" i="8"/>
  <c r="C17" i="8"/>
  <c r="H361" i="8"/>
  <c r="H353" i="8"/>
  <c r="H345" i="8"/>
  <c r="H337" i="8"/>
  <c r="H329" i="8"/>
  <c r="H321" i="8"/>
  <c r="H313" i="8"/>
  <c r="H305" i="8"/>
  <c r="H297" i="8"/>
  <c r="H289" i="8"/>
  <c r="H281" i="8"/>
  <c r="H273" i="8"/>
  <c r="H265" i="8"/>
  <c r="H257" i="8"/>
  <c r="H249" i="8"/>
  <c r="H241" i="8"/>
  <c r="H233" i="8"/>
  <c r="H225" i="8"/>
  <c r="H217" i="8"/>
  <c r="H209" i="8"/>
  <c r="H201" i="8"/>
  <c r="H193" i="8"/>
  <c r="H185" i="8"/>
  <c r="H177" i="8"/>
  <c r="H169" i="8"/>
  <c r="H161" i="8"/>
  <c r="H153" i="8"/>
  <c r="H145" i="8"/>
  <c r="H137" i="8"/>
  <c r="H129" i="8"/>
  <c r="H121" i="8"/>
  <c r="H113" i="8"/>
  <c r="H105" i="8"/>
  <c r="H97" i="8"/>
  <c r="H89" i="8"/>
  <c r="H81" i="8"/>
  <c r="H73" i="8"/>
  <c r="H65" i="8"/>
  <c r="H57" i="8"/>
  <c r="H49" i="8"/>
  <c r="H41" i="8"/>
  <c r="H33" i="8"/>
  <c r="H25" i="8"/>
  <c r="H17" i="8"/>
  <c r="H9" i="8"/>
  <c r="C553" i="8"/>
  <c r="C521" i="8"/>
  <c r="C489" i="8"/>
  <c r="C457" i="8"/>
  <c r="C425" i="8"/>
  <c r="C393" i="8"/>
  <c r="C361" i="8"/>
  <c r="C329" i="8"/>
  <c r="C297" i="8"/>
  <c r="C265" i="8"/>
  <c r="C233" i="8"/>
  <c r="C201" i="8"/>
  <c r="C169" i="8"/>
  <c r="C137" i="8"/>
  <c r="C105" i="8"/>
  <c r="C73" i="8"/>
  <c r="C41" i="8"/>
  <c r="C9" i="8"/>
  <c r="H359" i="8"/>
  <c r="H351" i="8"/>
  <c r="H343" i="8"/>
  <c r="H335" i="8"/>
  <c r="H327" i="8"/>
  <c r="H319" i="8"/>
  <c r="H311" i="8"/>
  <c r="H303" i="8"/>
  <c r="H295" i="8"/>
  <c r="H287" i="8"/>
  <c r="H279" i="8"/>
  <c r="H271" i="8"/>
  <c r="H263" i="8"/>
  <c r="H255" i="8"/>
  <c r="H247" i="8"/>
  <c r="H239" i="8"/>
  <c r="H231" i="8"/>
  <c r="H223" i="8"/>
  <c r="H215" i="8"/>
  <c r="H207" i="8"/>
  <c r="H199" i="8"/>
  <c r="H191" i="8"/>
  <c r="H183" i="8"/>
  <c r="H175" i="8"/>
  <c r="H167" i="8"/>
  <c r="H159" i="8"/>
  <c r="H151" i="8"/>
  <c r="H143" i="8"/>
  <c r="H135" i="8"/>
  <c r="H127" i="8"/>
  <c r="H119" i="8"/>
  <c r="H111" i="8"/>
  <c r="H103" i="8"/>
  <c r="H95" i="8"/>
  <c r="H87" i="8"/>
  <c r="H79" i="8"/>
  <c r="H71" i="8"/>
  <c r="H63" i="8"/>
  <c r="H55" i="8"/>
  <c r="H47" i="8"/>
  <c r="H39" i="8"/>
  <c r="H31" i="8"/>
  <c r="H23" i="8"/>
  <c r="H15" i="8"/>
  <c r="H7" i="8"/>
  <c r="C546" i="8"/>
  <c r="C514" i="8"/>
  <c r="C482" i="8"/>
  <c r="C450" i="8"/>
  <c r="C418" i="8"/>
  <c r="C386" i="8"/>
  <c r="C354" i="8"/>
  <c r="C322" i="8"/>
  <c r="C290" i="8"/>
  <c r="C258" i="8"/>
  <c r="C226" i="8"/>
  <c r="C194" i="8"/>
  <c r="C162" i="8"/>
  <c r="C130" i="8"/>
  <c r="C98" i="8"/>
  <c r="C66" i="8"/>
  <c r="C34" i="8"/>
  <c r="H2" i="8"/>
  <c r="H358" i="8"/>
  <c r="H350" i="8"/>
  <c r="H342" i="8"/>
  <c r="H334" i="8"/>
  <c r="H326" i="8"/>
  <c r="H318" i="8"/>
  <c r="H310" i="8"/>
  <c r="H302" i="8"/>
  <c r="H294" i="8"/>
  <c r="H286" i="8"/>
  <c r="H278" i="8"/>
  <c r="H270" i="8"/>
  <c r="H262" i="8"/>
  <c r="H254" i="8"/>
  <c r="H246" i="8"/>
  <c r="H238" i="8"/>
  <c r="H230" i="8"/>
  <c r="H222" i="8"/>
  <c r="H214" i="8"/>
  <c r="H206" i="8"/>
  <c r="H198" i="8"/>
  <c r="H190" i="8"/>
  <c r="H182" i="8"/>
  <c r="H174" i="8"/>
  <c r="H166" i="8"/>
  <c r="H158" i="8"/>
  <c r="H150" i="8"/>
  <c r="H142" i="8"/>
  <c r="H134" i="8"/>
  <c r="H126" i="8"/>
  <c r="H118" i="8"/>
  <c r="H110" i="8"/>
  <c r="H102" i="8"/>
  <c r="H94" i="8"/>
  <c r="H86" i="8"/>
  <c r="H78" i="8"/>
  <c r="H70" i="8"/>
  <c r="H62" i="8"/>
  <c r="H54" i="8"/>
  <c r="H46" i="8"/>
  <c r="H38" i="8"/>
  <c r="H30" i="8"/>
  <c r="H22" i="8"/>
  <c r="H14" i="8"/>
  <c r="H6" i="8"/>
  <c r="C545" i="8"/>
  <c r="C513" i="8"/>
  <c r="C481" i="8"/>
  <c r="C449" i="8"/>
  <c r="C417" i="8"/>
  <c r="C385" i="8"/>
  <c r="C353" i="8"/>
  <c r="C321" i="8"/>
  <c r="C289" i="8"/>
  <c r="C257" i="8"/>
  <c r="C225" i="8"/>
  <c r="C193" i="8"/>
  <c r="C161" i="8"/>
  <c r="C129" i="8"/>
  <c r="C97" i="8"/>
  <c r="C65" i="8"/>
  <c r="C33" i="8"/>
  <c r="H365" i="8"/>
  <c r="H357" i="8"/>
  <c r="H349" i="8"/>
  <c r="H341" i="8"/>
  <c r="H333" i="8"/>
  <c r="H325" i="8"/>
  <c r="H317" i="8"/>
  <c r="H309" i="8"/>
  <c r="H301" i="8"/>
  <c r="H293" i="8"/>
  <c r="H285" i="8"/>
  <c r="H277" i="8"/>
  <c r="H269" i="8"/>
  <c r="H261" i="8"/>
  <c r="H253" i="8"/>
  <c r="H245" i="8"/>
  <c r="H237" i="8"/>
  <c r="H229" i="8"/>
  <c r="H221" i="8"/>
  <c r="H213" i="8"/>
  <c r="H205" i="8"/>
  <c r="H197" i="8"/>
  <c r="H189" i="8"/>
  <c r="H181" i="8"/>
  <c r="H173" i="8"/>
  <c r="H165" i="8"/>
  <c r="H157" i="8"/>
  <c r="H149" i="8"/>
  <c r="H141" i="8"/>
  <c r="H133" i="8"/>
  <c r="H125" i="8"/>
  <c r="H117" i="8"/>
  <c r="H109" i="8"/>
  <c r="H101" i="8"/>
  <c r="H93" i="8"/>
  <c r="H85" i="8"/>
  <c r="H77" i="8"/>
  <c r="H69" i="8"/>
  <c r="H61" i="8"/>
  <c r="H53" i="8"/>
  <c r="H45" i="8"/>
  <c r="H37" i="8"/>
  <c r="H29" i="8"/>
  <c r="H21" i="8"/>
  <c r="H13" i="8"/>
  <c r="H5" i="8"/>
  <c r="C538" i="8"/>
  <c r="C506" i="8"/>
  <c r="C474" i="8"/>
  <c r="C442" i="8"/>
  <c r="C410" i="8"/>
  <c r="C378" i="8"/>
  <c r="C346" i="8"/>
  <c r="C314" i="8"/>
  <c r="C282" i="8"/>
  <c r="C250" i="8"/>
  <c r="C218" i="8"/>
  <c r="C186" i="8"/>
  <c r="C154" i="8"/>
  <c r="C122" i="8"/>
  <c r="C90" i="8"/>
  <c r="C58" i="8"/>
  <c r="C26" i="8"/>
  <c r="H364" i="8"/>
  <c r="H356" i="8"/>
  <c r="H348" i="8"/>
  <c r="H340" i="8"/>
  <c r="H332" i="8"/>
  <c r="H324" i="8"/>
  <c r="H316" i="8"/>
  <c r="H308" i="8"/>
  <c r="H300" i="8"/>
  <c r="H292" i="8"/>
  <c r="H284" i="8"/>
  <c r="H276" i="8"/>
  <c r="H268" i="8"/>
  <c r="H260" i="8"/>
  <c r="H252" i="8"/>
  <c r="H244" i="8"/>
  <c r="H236" i="8"/>
  <c r="H228" i="8"/>
  <c r="H220" i="8"/>
  <c r="H212" i="8"/>
  <c r="H204" i="8"/>
  <c r="H196" i="8"/>
  <c r="H188" i="8"/>
  <c r="H180" i="8"/>
  <c r="H172" i="8"/>
  <c r="H164" i="8"/>
  <c r="H156" i="8"/>
  <c r="H148" i="8"/>
  <c r="H140" i="8"/>
  <c r="H132" i="8"/>
  <c r="H124" i="8"/>
  <c r="H116" i="8"/>
  <c r="H108" i="8"/>
  <c r="H100" i="8"/>
  <c r="H92" i="8"/>
  <c r="H84" i="8"/>
  <c r="H76" i="8"/>
  <c r="H68" i="8"/>
  <c r="H60" i="8"/>
  <c r="H52" i="8"/>
  <c r="H44" i="8"/>
  <c r="H36" i="8"/>
  <c r="H28" i="8"/>
  <c r="H20" i="8"/>
  <c r="H12" i="8"/>
  <c r="H4" i="8"/>
  <c r="C537" i="8"/>
  <c r="C505" i="8"/>
  <c r="C473" i="8"/>
  <c r="C441" i="8"/>
  <c r="C409" i="8"/>
  <c r="C377" i="8"/>
  <c r="C345" i="8"/>
  <c r="C313" i="8"/>
  <c r="C281" i="8"/>
  <c r="C249" i="8"/>
  <c r="C217" i="8"/>
  <c r="C185" i="8"/>
  <c r="C153" i="8"/>
  <c r="C121" i="8"/>
  <c r="C89" i="8"/>
  <c r="C57" i="8"/>
  <c r="C25" i="8"/>
  <c r="H363" i="8"/>
  <c r="H355" i="8"/>
  <c r="H347" i="8"/>
  <c r="H339" i="8"/>
  <c r="H331" i="8"/>
  <c r="H323" i="8"/>
  <c r="H315" i="8"/>
  <c r="H307" i="8"/>
  <c r="H299" i="8"/>
  <c r="H291" i="8"/>
  <c r="H283" i="8"/>
  <c r="H275" i="8"/>
  <c r="H267" i="8"/>
  <c r="H259" i="8"/>
  <c r="H251" i="8"/>
  <c r="H243" i="8"/>
  <c r="H235" i="8"/>
  <c r="H227" i="8"/>
  <c r="H219" i="8"/>
  <c r="H211" i="8"/>
  <c r="H203" i="8"/>
  <c r="H195" i="8"/>
  <c r="H187" i="8"/>
  <c r="H179" i="8"/>
  <c r="H171" i="8"/>
  <c r="H163" i="8"/>
  <c r="H155" i="8"/>
  <c r="H147" i="8"/>
  <c r="H139" i="8"/>
  <c r="H131" i="8"/>
  <c r="H123" i="8"/>
  <c r="H115" i="8"/>
  <c r="H107" i="8"/>
  <c r="H99" i="8"/>
  <c r="H91" i="8"/>
  <c r="H83" i="8"/>
  <c r="H75" i="8"/>
  <c r="H67" i="8"/>
  <c r="H59" i="8"/>
  <c r="H51" i="8"/>
  <c r="H43" i="8"/>
  <c r="H35" i="8"/>
  <c r="H27" i="8"/>
  <c r="H19" i="8"/>
  <c r="H11" i="8"/>
  <c r="H3" i="8"/>
  <c r="I110" i="8"/>
  <c r="J110" i="8" s="1"/>
  <c r="C560" i="8"/>
  <c r="C552" i="8"/>
  <c r="C544" i="8"/>
  <c r="C536" i="8"/>
  <c r="C528" i="8"/>
  <c r="C520" i="8"/>
  <c r="C512" i="8"/>
  <c r="C504" i="8"/>
  <c r="C496" i="8"/>
  <c r="C488" i="8"/>
  <c r="C480" i="8"/>
  <c r="C472" i="8"/>
  <c r="C464" i="8"/>
  <c r="C456" i="8"/>
  <c r="C448" i="8"/>
  <c r="C440" i="8"/>
  <c r="C432" i="8"/>
  <c r="C424" i="8"/>
  <c r="C416" i="8"/>
  <c r="C408" i="8"/>
  <c r="C400" i="8"/>
  <c r="C392" i="8"/>
  <c r="C384" i="8"/>
  <c r="C376" i="8"/>
  <c r="C368" i="8"/>
  <c r="C360" i="8"/>
  <c r="C352" i="8"/>
  <c r="C344" i="8"/>
  <c r="C336" i="8"/>
  <c r="C328" i="8"/>
  <c r="C320" i="8"/>
  <c r="C312" i="8"/>
  <c r="C304" i="8"/>
  <c r="C296" i="8"/>
  <c r="C288" i="8"/>
  <c r="C280" i="8"/>
  <c r="C272" i="8"/>
  <c r="C264" i="8"/>
  <c r="C256" i="8"/>
  <c r="C248" i="8"/>
  <c r="C240" i="8"/>
  <c r="C232" i="8"/>
  <c r="C224" i="8"/>
  <c r="C216" i="8"/>
  <c r="C208" i="8"/>
  <c r="C200" i="8"/>
  <c r="C192" i="8"/>
  <c r="C184" i="8"/>
  <c r="C176" i="8"/>
  <c r="C168" i="8"/>
  <c r="C160" i="8"/>
  <c r="C152" i="8"/>
  <c r="C144" i="8"/>
  <c r="C136" i="8"/>
  <c r="C128" i="8"/>
  <c r="C120" i="8"/>
  <c r="C112" i="8"/>
  <c r="C104" i="8"/>
  <c r="C96" i="8"/>
  <c r="C88" i="8"/>
  <c r="C80" i="8"/>
  <c r="C72" i="8"/>
  <c r="C64" i="8"/>
  <c r="C56" i="8"/>
  <c r="C48" i="8"/>
  <c r="C40" i="8"/>
  <c r="C32" i="8"/>
  <c r="C24" i="8"/>
  <c r="C16" i="8"/>
  <c r="C8" i="8"/>
  <c r="C2" i="8"/>
  <c r="C559" i="8"/>
  <c r="C551" i="8"/>
  <c r="C543" i="8"/>
  <c r="C535" i="8"/>
  <c r="C527" i="8"/>
  <c r="C519" i="8"/>
  <c r="C511" i="8"/>
  <c r="C503" i="8"/>
  <c r="C495" i="8"/>
  <c r="C487" i="8"/>
  <c r="C479" i="8"/>
  <c r="C471" i="8"/>
  <c r="C463" i="8"/>
  <c r="C455" i="8"/>
  <c r="C447" i="8"/>
  <c r="C439" i="8"/>
  <c r="C431" i="8"/>
  <c r="C423" i="8"/>
  <c r="C415" i="8"/>
  <c r="C407" i="8"/>
  <c r="C399" i="8"/>
  <c r="C391" i="8"/>
  <c r="C383" i="8"/>
  <c r="C375" i="8"/>
  <c r="C367" i="8"/>
  <c r="C359" i="8"/>
  <c r="C351" i="8"/>
  <c r="C343" i="8"/>
  <c r="C335" i="8"/>
  <c r="C327" i="8"/>
  <c r="C319" i="8"/>
  <c r="C311" i="8"/>
  <c r="C303" i="8"/>
  <c r="C295" i="8"/>
  <c r="C287" i="8"/>
  <c r="C279" i="8"/>
  <c r="C271" i="8"/>
  <c r="C263" i="8"/>
  <c r="C255" i="8"/>
  <c r="C247" i="8"/>
  <c r="C239" i="8"/>
  <c r="C231" i="8"/>
  <c r="C223" i="8"/>
  <c r="C215" i="8"/>
  <c r="C207" i="8"/>
  <c r="C199" i="8"/>
  <c r="C191" i="8"/>
  <c r="C183" i="8"/>
  <c r="C175" i="8"/>
  <c r="C167" i="8"/>
  <c r="C159" i="8"/>
  <c r="C151" i="8"/>
  <c r="C143" i="8"/>
  <c r="C135" i="8"/>
  <c r="C127" i="8"/>
  <c r="C119" i="8"/>
  <c r="C111" i="8"/>
  <c r="C103" i="8"/>
  <c r="C95" i="8"/>
  <c r="C87" i="8"/>
  <c r="C79" i="8"/>
  <c r="C71" i="8"/>
  <c r="C63" i="8"/>
  <c r="C55" i="8"/>
  <c r="C47" i="8"/>
  <c r="C39" i="8"/>
  <c r="C31" i="8"/>
  <c r="C23" i="8"/>
  <c r="C15" i="8"/>
  <c r="C7" i="8"/>
  <c r="I325" i="8"/>
  <c r="J325" i="8" s="1"/>
  <c r="C566" i="8"/>
  <c r="C558" i="8"/>
  <c r="C550" i="8"/>
  <c r="C542" i="8"/>
  <c r="C534" i="8"/>
  <c r="C526" i="8"/>
  <c r="C518" i="8"/>
  <c r="C510" i="8"/>
  <c r="C502" i="8"/>
  <c r="C494" i="8"/>
  <c r="C486" i="8"/>
  <c r="C478" i="8"/>
  <c r="C470" i="8"/>
  <c r="C462" i="8"/>
  <c r="C454" i="8"/>
  <c r="C446" i="8"/>
  <c r="C438" i="8"/>
  <c r="C430" i="8"/>
  <c r="C422" i="8"/>
  <c r="C414" i="8"/>
  <c r="C406" i="8"/>
  <c r="C398" i="8"/>
  <c r="C390" i="8"/>
  <c r="C382" i="8"/>
  <c r="C374" i="8"/>
  <c r="C366" i="8"/>
  <c r="C358" i="8"/>
  <c r="C350" i="8"/>
  <c r="C342" i="8"/>
  <c r="C334" i="8"/>
  <c r="C326" i="8"/>
  <c r="C318" i="8"/>
  <c r="C310" i="8"/>
  <c r="C302" i="8"/>
  <c r="C294" i="8"/>
  <c r="C286" i="8"/>
  <c r="C278" i="8"/>
  <c r="C270" i="8"/>
  <c r="C262" i="8"/>
  <c r="C254" i="8"/>
  <c r="C246" i="8"/>
  <c r="C238" i="8"/>
  <c r="C230" i="8"/>
  <c r="C222" i="8"/>
  <c r="C214" i="8"/>
  <c r="C206" i="8"/>
  <c r="C198" i="8"/>
  <c r="C190" i="8"/>
  <c r="C182" i="8"/>
  <c r="C174" i="8"/>
  <c r="C166" i="8"/>
  <c r="C158" i="8"/>
  <c r="C150" i="8"/>
  <c r="C142" i="8"/>
  <c r="C134" i="8"/>
  <c r="C126" i="8"/>
  <c r="C118" i="8"/>
  <c r="C110" i="8"/>
  <c r="C102" i="8"/>
  <c r="C94" i="8"/>
  <c r="C86" i="8"/>
  <c r="C78" i="8"/>
  <c r="C70" i="8"/>
  <c r="C62" i="8"/>
  <c r="C54" i="8"/>
  <c r="C46" i="8"/>
  <c r="C38" i="8"/>
  <c r="C30" i="8"/>
  <c r="C22" i="8"/>
  <c r="C14" i="8"/>
  <c r="C6" i="8"/>
  <c r="C565" i="8"/>
  <c r="C557" i="8"/>
  <c r="C549" i="8"/>
  <c r="C541" i="8"/>
  <c r="C533" i="8"/>
  <c r="C525" i="8"/>
  <c r="C517" i="8"/>
  <c r="C509" i="8"/>
  <c r="C501" i="8"/>
  <c r="C493" i="8"/>
  <c r="C485" i="8"/>
  <c r="C477" i="8"/>
  <c r="C469" i="8"/>
  <c r="C461" i="8"/>
  <c r="C453" i="8"/>
  <c r="C445" i="8"/>
  <c r="C437" i="8"/>
  <c r="C429" i="8"/>
  <c r="C421" i="8"/>
  <c r="C413" i="8"/>
  <c r="C405" i="8"/>
  <c r="C397" i="8"/>
  <c r="C389" i="8"/>
  <c r="C381" i="8"/>
  <c r="C373" i="8"/>
  <c r="C365" i="8"/>
  <c r="C357" i="8"/>
  <c r="C349" i="8"/>
  <c r="C341" i="8"/>
  <c r="C333" i="8"/>
  <c r="C325" i="8"/>
  <c r="C317" i="8"/>
  <c r="C309" i="8"/>
  <c r="C301" i="8"/>
  <c r="C293" i="8"/>
  <c r="C285" i="8"/>
  <c r="C277" i="8"/>
  <c r="C269" i="8"/>
  <c r="C261" i="8"/>
  <c r="C253" i="8"/>
  <c r="C245" i="8"/>
  <c r="C237" i="8"/>
  <c r="C229" i="8"/>
  <c r="C221" i="8"/>
  <c r="C213" i="8"/>
  <c r="C205" i="8"/>
  <c r="C197" i="8"/>
  <c r="C189" i="8"/>
  <c r="C181" i="8"/>
  <c r="C173" i="8"/>
  <c r="C165" i="8"/>
  <c r="C157" i="8"/>
  <c r="C149" i="8"/>
  <c r="C141" i="8"/>
  <c r="C133" i="8"/>
  <c r="C125" i="8"/>
  <c r="C117" i="8"/>
  <c r="C109" i="8"/>
  <c r="C101" i="8"/>
  <c r="C93" i="8"/>
  <c r="C85" i="8"/>
  <c r="C77" i="8"/>
  <c r="C69" i="8"/>
  <c r="C61" i="8"/>
  <c r="C53" i="8"/>
  <c r="C45" i="8"/>
  <c r="C37" i="8"/>
  <c r="C29" i="8"/>
  <c r="C21" i="8"/>
  <c r="C13" i="8"/>
  <c r="C5" i="8"/>
  <c r="C564" i="8"/>
  <c r="C556" i="8"/>
  <c r="C548" i="8"/>
  <c r="C540" i="8"/>
  <c r="C532" i="8"/>
  <c r="C524" i="8"/>
  <c r="C516" i="8"/>
  <c r="C508" i="8"/>
  <c r="C500" i="8"/>
  <c r="C492" i="8"/>
  <c r="C484" i="8"/>
  <c r="C476" i="8"/>
  <c r="C468" i="8"/>
  <c r="C460" i="8"/>
  <c r="C452" i="8"/>
  <c r="C444" i="8"/>
  <c r="C436" i="8"/>
  <c r="C428" i="8"/>
  <c r="C420" i="8"/>
  <c r="C412" i="8"/>
  <c r="C404" i="8"/>
  <c r="C396" i="8"/>
  <c r="C388" i="8"/>
  <c r="C380" i="8"/>
  <c r="C372" i="8"/>
  <c r="C364" i="8"/>
  <c r="C356" i="8"/>
  <c r="C348" i="8"/>
  <c r="C340" i="8"/>
  <c r="C332" i="8"/>
  <c r="C324" i="8"/>
  <c r="C316" i="8"/>
  <c r="C308" i="8"/>
  <c r="C300" i="8"/>
  <c r="C292" i="8"/>
  <c r="C284" i="8"/>
  <c r="C276" i="8"/>
  <c r="C268" i="8"/>
  <c r="C260" i="8"/>
  <c r="C252" i="8"/>
  <c r="C244" i="8"/>
  <c r="C236" i="8"/>
  <c r="C228" i="8"/>
  <c r="C220" i="8"/>
  <c r="C212" i="8"/>
  <c r="C204" i="8"/>
  <c r="C196" i="8"/>
  <c r="C188" i="8"/>
  <c r="C180" i="8"/>
  <c r="C172" i="8"/>
  <c r="C164" i="8"/>
  <c r="C156" i="8"/>
  <c r="C148" i="8"/>
  <c r="C140" i="8"/>
  <c r="C132" i="8"/>
  <c r="C124" i="8"/>
  <c r="C116" i="8"/>
  <c r="C108" i="8"/>
  <c r="C100" i="8"/>
  <c r="C92" i="8"/>
  <c r="C84" i="8"/>
  <c r="C76" i="8"/>
  <c r="C68" i="8"/>
  <c r="C60" i="8"/>
  <c r="C52" i="8"/>
  <c r="C44" i="8"/>
  <c r="C36" i="8"/>
  <c r="C28" i="8"/>
  <c r="C20" i="8"/>
  <c r="C12" i="8"/>
  <c r="C4" i="8"/>
  <c r="C563" i="8"/>
  <c r="C555" i="8"/>
  <c r="C547" i="8"/>
  <c r="C539" i="8"/>
  <c r="C531" i="8"/>
  <c r="C523" i="8"/>
  <c r="C515" i="8"/>
  <c r="C507" i="8"/>
  <c r="C499" i="8"/>
  <c r="C491" i="8"/>
  <c r="C483" i="8"/>
  <c r="C475" i="8"/>
  <c r="C467" i="8"/>
  <c r="C459" i="8"/>
  <c r="C451" i="8"/>
  <c r="C443" i="8"/>
  <c r="C435" i="8"/>
  <c r="C427" i="8"/>
  <c r="C419" i="8"/>
  <c r="C411" i="8"/>
  <c r="C403" i="8"/>
  <c r="C395" i="8"/>
  <c r="C387" i="8"/>
  <c r="C379" i="8"/>
  <c r="C371" i="8"/>
  <c r="C363" i="8"/>
  <c r="C355" i="8"/>
  <c r="C347" i="8"/>
  <c r="C339" i="8"/>
  <c r="C331" i="8"/>
  <c r="C323" i="8"/>
  <c r="C315" i="8"/>
  <c r="C307" i="8"/>
  <c r="C299" i="8"/>
  <c r="C291" i="8"/>
  <c r="C283" i="8"/>
  <c r="C275" i="8"/>
  <c r="C267" i="8"/>
  <c r="C259" i="8"/>
  <c r="C251" i="8"/>
  <c r="C243" i="8"/>
  <c r="C235" i="8"/>
  <c r="C227" i="8"/>
  <c r="C219" i="8"/>
  <c r="C211" i="8"/>
  <c r="C203" i="8"/>
  <c r="C195" i="8"/>
  <c r="C187" i="8"/>
  <c r="C179" i="8"/>
  <c r="C171" i="8"/>
  <c r="C163" i="8"/>
  <c r="C155" i="8"/>
  <c r="C147" i="8"/>
  <c r="C139" i="8"/>
  <c r="C131" i="8"/>
  <c r="C123" i="8"/>
  <c r="C115" i="8"/>
  <c r="C107" i="8"/>
  <c r="C99" i="8"/>
  <c r="C91" i="8"/>
  <c r="C83" i="8"/>
  <c r="C75" i="8"/>
  <c r="C67" i="8"/>
  <c r="C59" i="8"/>
  <c r="C51" i="8"/>
  <c r="C43" i="8"/>
  <c r="C35" i="8"/>
  <c r="C27" i="8"/>
  <c r="C19" i="8"/>
  <c r="C11" i="8"/>
  <c r="I233" i="8"/>
  <c r="J233" i="8" s="1"/>
  <c r="I209" i="8"/>
  <c r="J209" i="8" s="1"/>
  <c r="I333" i="8"/>
  <c r="J333" i="8" s="1"/>
  <c r="I246" i="8"/>
  <c r="J246" i="8" s="1"/>
  <c r="I126" i="8"/>
  <c r="J126" i="8" s="1"/>
  <c r="I327" i="8"/>
  <c r="J327" i="8" s="1"/>
  <c r="I237" i="8"/>
  <c r="J237" i="8" s="1"/>
  <c r="I113" i="8"/>
  <c r="J113" i="8" s="1"/>
  <c r="I81" i="8"/>
  <c r="J81" i="8" s="1"/>
  <c r="I365" i="8"/>
  <c r="J365" i="8" s="1"/>
  <c r="I297" i="8"/>
  <c r="J297" i="8" s="1"/>
  <c r="I190" i="8"/>
  <c r="J190" i="8" s="1"/>
  <c r="I62" i="8"/>
  <c r="J62" i="8" s="1"/>
  <c r="I359" i="8"/>
  <c r="J359" i="8" s="1"/>
  <c r="I287" i="8"/>
  <c r="J287" i="8" s="1"/>
  <c r="I177" i="8"/>
  <c r="J177" i="8" s="1"/>
  <c r="I49" i="8"/>
  <c r="J49" i="8" s="1"/>
  <c r="I310" i="8"/>
  <c r="J310" i="8" s="1"/>
  <c r="I357" i="8"/>
  <c r="J357" i="8" s="1"/>
  <c r="I285" i="8"/>
  <c r="J285" i="8" s="1"/>
  <c r="I174" i="8"/>
  <c r="J174" i="8" s="1"/>
  <c r="I46" i="8"/>
  <c r="J46" i="8" s="1"/>
  <c r="I343" i="8"/>
  <c r="J343" i="8" s="1"/>
  <c r="I262" i="8"/>
  <c r="J262" i="8" s="1"/>
  <c r="I145" i="8"/>
  <c r="J145" i="8" s="1"/>
  <c r="I17" i="8"/>
  <c r="J17" i="8" s="1"/>
  <c r="I351" i="8"/>
  <c r="J351" i="8" s="1"/>
  <c r="I319" i="8"/>
  <c r="J319" i="8" s="1"/>
  <c r="I274" i="8"/>
  <c r="J274" i="8" s="1"/>
  <c r="I223" i="8"/>
  <c r="J223" i="8" s="1"/>
  <c r="I161" i="8"/>
  <c r="J161" i="8" s="1"/>
  <c r="I97" i="8"/>
  <c r="J97" i="8" s="1"/>
  <c r="I33" i="8"/>
  <c r="J33" i="8" s="1"/>
  <c r="I349" i="8"/>
  <c r="J349" i="8" s="1"/>
  <c r="I317" i="8"/>
  <c r="J317" i="8" s="1"/>
  <c r="I271" i="8"/>
  <c r="J271" i="8" s="1"/>
  <c r="I221" i="8"/>
  <c r="J221" i="8" s="1"/>
  <c r="I158" i="8"/>
  <c r="J158" i="8" s="1"/>
  <c r="I94" i="8"/>
  <c r="J94" i="8" s="1"/>
  <c r="I30" i="8"/>
  <c r="J30" i="8" s="1"/>
  <c r="I341" i="8"/>
  <c r="J341" i="8" s="1"/>
  <c r="I307" i="8"/>
  <c r="J307" i="8" s="1"/>
  <c r="I258" i="8"/>
  <c r="J258" i="8" s="1"/>
  <c r="I206" i="8"/>
  <c r="J206" i="8" s="1"/>
  <c r="I142" i="8"/>
  <c r="J142" i="8" s="1"/>
  <c r="I78" i="8"/>
  <c r="J78" i="8" s="1"/>
  <c r="I14" i="8"/>
  <c r="J14" i="8" s="1"/>
  <c r="I335" i="8"/>
  <c r="J335" i="8" s="1"/>
  <c r="I301" i="8"/>
  <c r="J301" i="8" s="1"/>
  <c r="I249" i="8"/>
  <c r="J249" i="8" s="1"/>
  <c r="I193" i="8"/>
  <c r="J193" i="8" s="1"/>
  <c r="I129" i="8"/>
  <c r="J129" i="8" s="1"/>
  <c r="I65" i="8"/>
  <c r="J65" i="8" s="1"/>
  <c r="I2" i="8"/>
  <c r="J2" i="8" s="1"/>
  <c r="I358" i="8"/>
  <c r="J358" i="8" s="1"/>
  <c r="I350" i="8"/>
  <c r="J350" i="8" s="1"/>
  <c r="I342" i="8"/>
  <c r="J342" i="8" s="1"/>
  <c r="I334" i="8"/>
  <c r="J334" i="8" s="1"/>
  <c r="I326" i="8"/>
  <c r="J326" i="8" s="1"/>
  <c r="I318" i="8"/>
  <c r="J318" i="8" s="1"/>
  <c r="I309" i="8"/>
  <c r="J309" i="8" s="1"/>
  <c r="I298" i="8"/>
  <c r="J298" i="8" s="1"/>
  <c r="I286" i="8"/>
  <c r="J286" i="8" s="1"/>
  <c r="I273" i="8"/>
  <c r="J273" i="8" s="1"/>
  <c r="I261" i="8"/>
  <c r="J261" i="8" s="1"/>
  <c r="I247" i="8"/>
  <c r="J247" i="8" s="1"/>
  <c r="I234" i="8"/>
  <c r="J234" i="8" s="1"/>
  <c r="I222" i="8"/>
  <c r="J222" i="8" s="1"/>
  <c r="I207" i="8"/>
  <c r="J207" i="8" s="1"/>
  <c r="I191" i="8"/>
  <c r="J191" i="8" s="1"/>
  <c r="I175" i="8"/>
  <c r="J175" i="8" s="1"/>
  <c r="I159" i="8"/>
  <c r="J159" i="8" s="1"/>
  <c r="I143" i="8"/>
  <c r="J143" i="8" s="1"/>
  <c r="I127" i="8"/>
  <c r="J127" i="8" s="1"/>
  <c r="I111" i="8"/>
  <c r="J111" i="8" s="1"/>
  <c r="I95" i="8"/>
  <c r="J95" i="8" s="1"/>
  <c r="I79" i="8"/>
  <c r="J79" i="8" s="1"/>
  <c r="I63" i="8"/>
  <c r="J63" i="8" s="1"/>
  <c r="I47" i="8"/>
  <c r="J47" i="8" s="1"/>
  <c r="I31" i="8"/>
  <c r="J31" i="8" s="1"/>
  <c r="I15" i="8"/>
  <c r="J15" i="8" s="1"/>
  <c r="I364" i="8"/>
  <c r="J364" i="8" s="1"/>
  <c r="I356" i="8"/>
  <c r="J356" i="8" s="1"/>
  <c r="I348" i="8"/>
  <c r="J348" i="8" s="1"/>
  <c r="I340" i="8"/>
  <c r="J340" i="8" s="1"/>
  <c r="I332" i="8"/>
  <c r="J332" i="8" s="1"/>
  <c r="I324" i="8"/>
  <c r="J324" i="8" s="1"/>
  <c r="I315" i="8"/>
  <c r="J315" i="8" s="1"/>
  <c r="I306" i="8"/>
  <c r="J306" i="8" s="1"/>
  <c r="I295" i="8"/>
  <c r="J295" i="8" s="1"/>
  <c r="I282" i="8"/>
  <c r="J282" i="8" s="1"/>
  <c r="I270" i="8"/>
  <c r="J270" i="8" s="1"/>
  <c r="I257" i="8"/>
  <c r="J257" i="8" s="1"/>
  <c r="I245" i="8"/>
  <c r="J245" i="8" s="1"/>
  <c r="I231" i="8"/>
  <c r="J231" i="8" s="1"/>
  <c r="I218" i="8"/>
  <c r="J218" i="8" s="1"/>
  <c r="I205" i="8"/>
  <c r="J205" i="8" s="1"/>
  <c r="I189" i="8"/>
  <c r="J189" i="8" s="1"/>
  <c r="I173" i="8"/>
  <c r="J173" i="8" s="1"/>
  <c r="I157" i="8"/>
  <c r="J157" i="8" s="1"/>
  <c r="I141" i="8"/>
  <c r="J141" i="8" s="1"/>
  <c r="I125" i="8"/>
  <c r="J125" i="8" s="1"/>
  <c r="I109" i="8"/>
  <c r="J109" i="8" s="1"/>
  <c r="I93" i="8"/>
  <c r="J93" i="8" s="1"/>
  <c r="I77" i="8"/>
  <c r="J77" i="8" s="1"/>
  <c r="I61" i="8"/>
  <c r="J61" i="8" s="1"/>
  <c r="I45" i="8"/>
  <c r="J45" i="8" s="1"/>
  <c r="I29" i="8"/>
  <c r="J29" i="8" s="1"/>
  <c r="I13" i="8"/>
  <c r="J13" i="8" s="1"/>
  <c r="I363" i="8"/>
  <c r="J363" i="8" s="1"/>
  <c r="I355" i="8"/>
  <c r="J355" i="8" s="1"/>
  <c r="I347" i="8"/>
  <c r="J347" i="8" s="1"/>
  <c r="I339" i="8"/>
  <c r="J339" i="8" s="1"/>
  <c r="I331" i="8"/>
  <c r="J331" i="8" s="1"/>
  <c r="I323" i="8"/>
  <c r="J323" i="8" s="1"/>
  <c r="I314" i="8"/>
  <c r="J314" i="8" s="1"/>
  <c r="I305" i="8"/>
  <c r="J305" i="8" s="1"/>
  <c r="I294" i="8"/>
  <c r="J294" i="8" s="1"/>
  <c r="I281" i="8"/>
  <c r="J281" i="8" s="1"/>
  <c r="I269" i="8"/>
  <c r="J269" i="8" s="1"/>
  <c r="I255" i="8"/>
  <c r="J255" i="8" s="1"/>
  <c r="I242" i="8"/>
  <c r="J242" i="8" s="1"/>
  <c r="I230" i="8"/>
  <c r="J230" i="8" s="1"/>
  <c r="I217" i="8"/>
  <c r="J217" i="8" s="1"/>
  <c r="I201" i="8"/>
  <c r="J201" i="8" s="1"/>
  <c r="I185" i="8"/>
  <c r="J185" i="8" s="1"/>
  <c r="I169" i="8"/>
  <c r="J169" i="8" s="1"/>
  <c r="I153" i="8"/>
  <c r="J153" i="8" s="1"/>
  <c r="I137" i="8"/>
  <c r="J137" i="8" s="1"/>
  <c r="I121" i="8"/>
  <c r="J121" i="8" s="1"/>
  <c r="I105" i="8"/>
  <c r="J105" i="8" s="1"/>
  <c r="I89" i="8"/>
  <c r="J89" i="8" s="1"/>
  <c r="I73" i="8"/>
  <c r="J73" i="8" s="1"/>
  <c r="I57" i="8"/>
  <c r="J57" i="8" s="1"/>
  <c r="I41" i="8"/>
  <c r="J41" i="8" s="1"/>
  <c r="I25" i="8"/>
  <c r="J25" i="8" s="1"/>
  <c r="I9" i="8"/>
  <c r="J9" i="8" s="1"/>
  <c r="I362" i="8"/>
  <c r="J362" i="8" s="1"/>
  <c r="I354" i="8"/>
  <c r="J354" i="8" s="1"/>
  <c r="I346" i="8"/>
  <c r="J346" i="8" s="1"/>
  <c r="I338" i="8"/>
  <c r="J338" i="8" s="1"/>
  <c r="I330" i="8"/>
  <c r="J330" i="8" s="1"/>
  <c r="I322" i="8"/>
  <c r="J322" i="8" s="1"/>
  <c r="I313" i="8"/>
  <c r="J313" i="8" s="1"/>
  <c r="I304" i="8"/>
  <c r="J304" i="8" s="1"/>
  <c r="I293" i="8"/>
  <c r="J293" i="8" s="1"/>
  <c r="I279" i="8"/>
  <c r="J279" i="8" s="1"/>
  <c r="I266" i="8"/>
  <c r="J266" i="8" s="1"/>
  <c r="I254" i="8"/>
  <c r="J254" i="8" s="1"/>
  <c r="I241" i="8"/>
  <c r="J241" i="8" s="1"/>
  <c r="I229" i="8"/>
  <c r="J229" i="8" s="1"/>
  <c r="I215" i="8"/>
  <c r="J215" i="8" s="1"/>
  <c r="I199" i="8"/>
  <c r="J199" i="8" s="1"/>
  <c r="I183" i="8"/>
  <c r="J183" i="8" s="1"/>
  <c r="I167" i="8"/>
  <c r="J167" i="8" s="1"/>
  <c r="I151" i="8"/>
  <c r="J151" i="8" s="1"/>
  <c r="I135" i="8"/>
  <c r="J135" i="8" s="1"/>
  <c r="I119" i="8"/>
  <c r="J119" i="8" s="1"/>
  <c r="I103" i="8"/>
  <c r="J103" i="8" s="1"/>
  <c r="I87" i="8"/>
  <c r="J87" i="8" s="1"/>
  <c r="I71" i="8"/>
  <c r="J71" i="8" s="1"/>
  <c r="I55" i="8"/>
  <c r="J55" i="8" s="1"/>
  <c r="I39" i="8"/>
  <c r="J39" i="8" s="1"/>
  <c r="I23" i="8"/>
  <c r="J23" i="8" s="1"/>
  <c r="I8" i="8"/>
  <c r="J8" i="8" s="1"/>
  <c r="I16" i="8"/>
  <c r="J16" i="8" s="1"/>
  <c r="I24" i="8"/>
  <c r="J24" i="8" s="1"/>
  <c r="I32" i="8"/>
  <c r="J32" i="8" s="1"/>
  <c r="I40" i="8"/>
  <c r="J40" i="8" s="1"/>
  <c r="I48" i="8"/>
  <c r="J48" i="8" s="1"/>
  <c r="I56" i="8"/>
  <c r="J56" i="8" s="1"/>
  <c r="I64" i="8"/>
  <c r="J64" i="8" s="1"/>
  <c r="I72" i="8"/>
  <c r="J72" i="8" s="1"/>
  <c r="I80" i="8"/>
  <c r="J80" i="8" s="1"/>
  <c r="I88" i="8"/>
  <c r="J88" i="8" s="1"/>
  <c r="I96" i="8"/>
  <c r="J96" i="8" s="1"/>
  <c r="I104" i="8"/>
  <c r="J104" i="8" s="1"/>
  <c r="I112" i="8"/>
  <c r="J112" i="8" s="1"/>
  <c r="I120" i="8"/>
  <c r="J120" i="8" s="1"/>
  <c r="I128" i="8"/>
  <c r="J128" i="8" s="1"/>
  <c r="I136" i="8"/>
  <c r="J136" i="8" s="1"/>
  <c r="I144" i="8"/>
  <c r="J144" i="8" s="1"/>
  <c r="I152" i="8"/>
  <c r="J152" i="8" s="1"/>
  <c r="I160" i="8"/>
  <c r="J160" i="8" s="1"/>
  <c r="I168" i="8"/>
  <c r="J168" i="8" s="1"/>
  <c r="I176" i="8"/>
  <c r="J176" i="8" s="1"/>
  <c r="I184" i="8"/>
  <c r="J184" i="8" s="1"/>
  <c r="I192" i="8"/>
  <c r="J192" i="8" s="1"/>
  <c r="I200" i="8"/>
  <c r="J200" i="8" s="1"/>
  <c r="I208" i="8"/>
  <c r="J208" i="8" s="1"/>
  <c r="I216" i="8"/>
  <c r="J216" i="8" s="1"/>
  <c r="I224" i="8"/>
  <c r="J224" i="8" s="1"/>
  <c r="I232" i="8"/>
  <c r="J232" i="8" s="1"/>
  <c r="I240" i="8"/>
  <c r="J240" i="8" s="1"/>
  <c r="I248" i="8"/>
  <c r="J248" i="8" s="1"/>
  <c r="I256" i="8"/>
  <c r="J256" i="8" s="1"/>
  <c r="I264" i="8"/>
  <c r="J264" i="8" s="1"/>
  <c r="I272" i="8"/>
  <c r="J272" i="8" s="1"/>
  <c r="I280" i="8"/>
  <c r="J280" i="8" s="1"/>
  <c r="I288" i="8"/>
  <c r="J288" i="8" s="1"/>
  <c r="I296" i="8"/>
  <c r="J296" i="8" s="1"/>
  <c r="I10" i="8"/>
  <c r="J10" i="8" s="1"/>
  <c r="I18" i="8"/>
  <c r="J18" i="8" s="1"/>
  <c r="I26" i="8"/>
  <c r="J26" i="8" s="1"/>
  <c r="I34" i="8"/>
  <c r="J34" i="8" s="1"/>
  <c r="I42" i="8"/>
  <c r="J42" i="8" s="1"/>
  <c r="I50" i="8"/>
  <c r="J50" i="8" s="1"/>
  <c r="I58" i="8"/>
  <c r="J58" i="8" s="1"/>
  <c r="I66" i="8"/>
  <c r="J66" i="8" s="1"/>
  <c r="I74" i="8"/>
  <c r="J74" i="8" s="1"/>
  <c r="I82" i="8"/>
  <c r="J82" i="8" s="1"/>
  <c r="I90" i="8"/>
  <c r="J90" i="8" s="1"/>
  <c r="I98" i="8"/>
  <c r="J98" i="8" s="1"/>
  <c r="I106" i="8"/>
  <c r="J106" i="8" s="1"/>
  <c r="I114" i="8"/>
  <c r="J114" i="8" s="1"/>
  <c r="I122" i="8"/>
  <c r="J122" i="8" s="1"/>
  <c r="I130" i="8"/>
  <c r="J130" i="8" s="1"/>
  <c r="I138" i="8"/>
  <c r="J138" i="8" s="1"/>
  <c r="I146" i="8"/>
  <c r="J146" i="8" s="1"/>
  <c r="I154" i="8"/>
  <c r="J154" i="8" s="1"/>
  <c r="I162" i="8"/>
  <c r="J162" i="8" s="1"/>
  <c r="I170" i="8"/>
  <c r="J170" i="8" s="1"/>
  <c r="I178" i="8"/>
  <c r="J178" i="8" s="1"/>
  <c r="I186" i="8"/>
  <c r="J186" i="8" s="1"/>
  <c r="I194" i="8"/>
  <c r="J194" i="8" s="1"/>
  <c r="I202" i="8"/>
  <c r="J202" i="8" s="1"/>
  <c r="I210" i="8"/>
  <c r="J210" i="8" s="1"/>
  <c r="I3" i="8"/>
  <c r="J3" i="8" s="1"/>
  <c r="I11" i="8"/>
  <c r="J11" i="8" s="1"/>
  <c r="I19" i="8"/>
  <c r="J19" i="8" s="1"/>
  <c r="I27" i="8"/>
  <c r="J27" i="8" s="1"/>
  <c r="I35" i="8"/>
  <c r="J35" i="8" s="1"/>
  <c r="I43" i="8"/>
  <c r="J43" i="8" s="1"/>
  <c r="I51" i="8"/>
  <c r="J51" i="8" s="1"/>
  <c r="I59" i="8"/>
  <c r="J59" i="8" s="1"/>
  <c r="I67" i="8"/>
  <c r="J67" i="8" s="1"/>
  <c r="I75" i="8"/>
  <c r="J75" i="8" s="1"/>
  <c r="I83" i="8"/>
  <c r="J83" i="8" s="1"/>
  <c r="I91" i="8"/>
  <c r="J91" i="8" s="1"/>
  <c r="I99" i="8"/>
  <c r="J99" i="8" s="1"/>
  <c r="I107" i="8"/>
  <c r="J107" i="8" s="1"/>
  <c r="I115" i="8"/>
  <c r="J115" i="8" s="1"/>
  <c r="I123" i="8"/>
  <c r="J123" i="8" s="1"/>
  <c r="I131" i="8"/>
  <c r="J131" i="8" s="1"/>
  <c r="I139" i="8"/>
  <c r="J139" i="8" s="1"/>
  <c r="I147" i="8"/>
  <c r="J147" i="8" s="1"/>
  <c r="I155" i="8"/>
  <c r="J155" i="8" s="1"/>
  <c r="I163" i="8"/>
  <c r="J163" i="8" s="1"/>
  <c r="I171" i="8"/>
  <c r="J171" i="8" s="1"/>
  <c r="I179" i="8"/>
  <c r="J179" i="8" s="1"/>
  <c r="I187" i="8"/>
  <c r="J187" i="8" s="1"/>
  <c r="I195" i="8"/>
  <c r="J195" i="8" s="1"/>
  <c r="I203" i="8"/>
  <c r="J203" i="8" s="1"/>
  <c r="I211" i="8"/>
  <c r="J211" i="8" s="1"/>
  <c r="I219" i="8"/>
  <c r="J219" i="8" s="1"/>
  <c r="I227" i="8"/>
  <c r="J227" i="8" s="1"/>
  <c r="I235" i="8"/>
  <c r="J235" i="8" s="1"/>
  <c r="I243" i="8"/>
  <c r="J243" i="8" s="1"/>
  <c r="I251" i="8"/>
  <c r="J251" i="8" s="1"/>
  <c r="I259" i="8"/>
  <c r="J259" i="8" s="1"/>
  <c r="I267" i="8"/>
  <c r="J267" i="8" s="1"/>
  <c r="I275" i="8"/>
  <c r="J275" i="8" s="1"/>
  <c r="I283" i="8"/>
  <c r="J283" i="8" s="1"/>
  <c r="I291" i="8"/>
  <c r="J291" i="8" s="1"/>
  <c r="I299" i="8"/>
  <c r="J299" i="8" s="1"/>
  <c r="I4" i="8"/>
  <c r="J4" i="8" s="1"/>
  <c r="I12" i="8"/>
  <c r="J12" i="8" s="1"/>
  <c r="I20" i="8"/>
  <c r="J20" i="8" s="1"/>
  <c r="I28" i="8"/>
  <c r="J28" i="8" s="1"/>
  <c r="I36" i="8"/>
  <c r="J36" i="8" s="1"/>
  <c r="I44" i="8"/>
  <c r="J44" i="8" s="1"/>
  <c r="I52" i="8"/>
  <c r="J52" i="8" s="1"/>
  <c r="I60" i="8"/>
  <c r="J60" i="8" s="1"/>
  <c r="I68" i="8"/>
  <c r="J68" i="8" s="1"/>
  <c r="I76" i="8"/>
  <c r="J76" i="8" s="1"/>
  <c r="I84" i="8"/>
  <c r="J84" i="8" s="1"/>
  <c r="I92" i="8"/>
  <c r="J92" i="8" s="1"/>
  <c r="I100" i="8"/>
  <c r="J100" i="8" s="1"/>
  <c r="I108" i="8"/>
  <c r="J108" i="8" s="1"/>
  <c r="I116" i="8"/>
  <c r="J116" i="8" s="1"/>
  <c r="I124" i="8"/>
  <c r="J124" i="8" s="1"/>
  <c r="I132" i="8"/>
  <c r="J132" i="8" s="1"/>
  <c r="I140" i="8"/>
  <c r="J140" i="8" s="1"/>
  <c r="I148" i="8"/>
  <c r="J148" i="8" s="1"/>
  <c r="I156" i="8"/>
  <c r="J156" i="8" s="1"/>
  <c r="I164" i="8"/>
  <c r="J164" i="8" s="1"/>
  <c r="I172" i="8"/>
  <c r="J172" i="8" s="1"/>
  <c r="I180" i="8"/>
  <c r="J180" i="8" s="1"/>
  <c r="I188" i="8"/>
  <c r="J188" i="8" s="1"/>
  <c r="I196" i="8"/>
  <c r="J196" i="8" s="1"/>
  <c r="I204" i="8"/>
  <c r="J204" i="8" s="1"/>
  <c r="I212" i="8"/>
  <c r="J212" i="8" s="1"/>
  <c r="I220" i="8"/>
  <c r="J220" i="8" s="1"/>
  <c r="I228" i="8"/>
  <c r="J228" i="8" s="1"/>
  <c r="I236" i="8"/>
  <c r="J236" i="8" s="1"/>
  <c r="I244" i="8"/>
  <c r="J244" i="8" s="1"/>
  <c r="I252" i="8"/>
  <c r="J252" i="8" s="1"/>
  <c r="I260" i="8"/>
  <c r="J260" i="8" s="1"/>
  <c r="I268" i="8"/>
  <c r="J268" i="8" s="1"/>
  <c r="I276" i="8"/>
  <c r="J276" i="8" s="1"/>
  <c r="I284" i="8"/>
  <c r="J284" i="8" s="1"/>
  <c r="I292" i="8"/>
  <c r="J292" i="8" s="1"/>
  <c r="I300" i="8"/>
  <c r="J300" i="8" s="1"/>
  <c r="I308" i="8"/>
  <c r="J308" i="8" s="1"/>
  <c r="I316" i="8"/>
  <c r="J316" i="8" s="1"/>
  <c r="I361" i="8"/>
  <c r="J361" i="8" s="1"/>
  <c r="I353" i="8"/>
  <c r="J353" i="8" s="1"/>
  <c r="I345" i="8"/>
  <c r="J345" i="8" s="1"/>
  <c r="I337" i="8"/>
  <c r="J337" i="8" s="1"/>
  <c r="I329" i="8"/>
  <c r="J329" i="8" s="1"/>
  <c r="I321" i="8"/>
  <c r="J321" i="8" s="1"/>
  <c r="I312" i="8"/>
  <c r="J312" i="8" s="1"/>
  <c r="I303" i="8"/>
  <c r="J303" i="8" s="1"/>
  <c r="I290" i="8"/>
  <c r="J290" i="8" s="1"/>
  <c r="I278" i="8"/>
  <c r="J278" i="8" s="1"/>
  <c r="I265" i="8"/>
  <c r="J265" i="8" s="1"/>
  <c r="I253" i="8"/>
  <c r="J253" i="8" s="1"/>
  <c r="I239" i="8"/>
  <c r="J239" i="8" s="1"/>
  <c r="I226" i="8"/>
  <c r="J226" i="8" s="1"/>
  <c r="I214" i="8"/>
  <c r="J214" i="8" s="1"/>
  <c r="I198" i="8"/>
  <c r="J198" i="8" s="1"/>
  <c r="I182" i="8"/>
  <c r="J182" i="8" s="1"/>
  <c r="I166" i="8"/>
  <c r="J166" i="8" s="1"/>
  <c r="I150" i="8"/>
  <c r="J150" i="8" s="1"/>
  <c r="I134" i="8"/>
  <c r="J134" i="8" s="1"/>
  <c r="I118" i="8"/>
  <c r="J118" i="8" s="1"/>
  <c r="I102" i="8"/>
  <c r="J102" i="8" s="1"/>
  <c r="I86" i="8"/>
  <c r="J86" i="8" s="1"/>
  <c r="I70" i="8"/>
  <c r="J70" i="8" s="1"/>
  <c r="I54" i="8"/>
  <c r="J54" i="8" s="1"/>
  <c r="I38" i="8"/>
  <c r="J38" i="8" s="1"/>
  <c r="I22" i="8"/>
  <c r="J22" i="8" s="1"/>
  <c r="I6" i="8"/>
  <c r="J6" i="8" s="1"/>
  <c r="I360" i="8"/>
  <c r="J360" i="8" s="1"/>
  <c r="I352" i="8"/>
  <c r="J352" i="8" s="1"/>
  <c r="I344" i="8"/>
  <c r="J344" i="8" s="1"/>
  <c r="I336" i="8"/>
  <c r="J336" i="8" s="1"/>
  <c r="I328" i="8"/>
  <c r="J328" i="8" s="1"/>
  <c r="I320" i="8"/>
  <c r="J320" i="8" s="1"/>
  <c r="I311" i="8"/>
  <c r="J311" i="8" s="1"/>
  <c r="I302" i="8"/>
  <c r="J302" i="8" s="1"/>
  <c r="I289" i="8"/>
  <c r="J289" i="8" s="1"/>
  <c r="I277" i="8"/>
  <c r="J277" i="8" s="1"/>
  <c r="I263" i="8"/>
  <c r="J263" i="8" s="1"/>
  <c r="I250" i="8"/>
  <c r="J250" i="8" s="1"/>
  <c r="I238" i="8"/>
  <c r="J238" i="8" s="1"/>
  <c r="I225" i="8"/>
  <c r="J225" i="8" s="1"/>
  <c r="I213" i="8"/>
  <c r="J213" i="8" s="1"/>
  <c r="I197" i="8"/>
  <c r="J197" i="8" s="1"/>
  <c r="I181" i="8"/>
  <c r="J181" i="8" s="1"/>
  <c r="I165" i="8"/>
  <c r="J165" i="8" s="1"/>
  <c r="I149" i="8"/>
  <c r="J149" i="8" s="1"/>
  <c r="I133" i="8"/>
  <c r="J133" i="8" s="1"/>
  <c r="I117" i="8"/>
  <c r="J117" i="8" s="1"/>
  <c r="I101" i="8"/>
  <c r="J101" i="8" s="1"/>
  <c r="I85" i="8"/>
  <c r="J85" i="8" s="1"/>
  <c r="I69" i="8"/>
  <c r="J69" i="8" s="1"/>
  <c r="I53" i="8"/>
  <c r="J53" i="8" s="1"/>
  <c r="I37" i="8"/>
  <c r="J37" i="8" s="1"/>
  <c r="I21" i="8"/>
  <c r="J21" i="8" s="1"/>
  <c r="I5" i="8"/>
  <c r="J5" i="8" s="1"/>
  <c r="D26" i="8"/>
  <c r="E26" i="8" s="1"/>
  <c r="D314" i="8"/>
  <c r="E314" i="8" s="1"/>
  <c r="D550" i="8"/>
  <c r="E550" i="8" s="1"/>
  <c r="D422" i="8"/>
  <c r="E422" i="8" s="1"/>
  <c r="D58" i="8"/>
  <c r="E58" i="8" s="1"/>
  <c r="D546" i="8"/>
  <c r="E546" i="8" s="1"/>
  <c r="D526" i="8"/>
  <c r="E526" i="8" s="1"/>
  <c r="D505" i="8"/>
  <c r="E505" i="8" s="1"/>
  <c r="D482" i="8"/>
  <c r="E482" i="8" s="1"/>
  <c r="D462" i="8"/>
  <c r="E462" i="8" s="1"/>
  <c r="D441" i="8"/>
  <c r="E441" i="8" s="1"/>
  <c r="D418" i="8"/>
  <c r="E418" i="8" s="1"/>
  <c r="D398" i="8"/>
  <c r="E398" i="8" s="1"/>
  <c r="D377" i="8"/>
  <c r="E377" i="8" s="1"/>
  <c r="D354" i="8"/>
  <c r="E354" i="8" s="1"/>
  <c r="D334" i="8"/>
  <c r="E334" i="8" s="1"/>
  <c r="D313" i="8"/>
  <c r="E313" i="8" s="1"/>
  <c r="D290" i="8"/>
  <c r="E290" i="8" s="1"/>
  <c r="D270" i="8"/>
  <c r="E270" i="8" s="1"/>
  <c r="D249" i="8"/>
  <c r="E249" i="8" s="1"/>
  <c r="D226" i="8"/>
  <c r="E226" i="8" s="1"/>
  <c r="D206" i="8"/>
  <c r="E206" i="8" s="1"/>
  <c r="D185" i="8"/>
  <c r="E185" i="8" s="1"/>
  <c r="D162" i="8"/>
  <c r="E162" i="8" s="1"/>
  <c r="D142" i="8"/>
  <c r="E142" i="8" s="1"/>
  <c r="D114" i="8"/>
  <c r="E114" i="8" s="1"/>
  <c r="D50" i="8"/>
  <c r="E50" i="8" s="1"/>
  <c r="D566" i="8"/>
  <c r="E566" i="8" s="1"/>
  <c r="D545" i="8"/>
  <c r="E545" i="8" s="1"/>
  <c r="D522" i="8"/>
  <c r="E522" i="8" s="1"/>
  <c r="D502" i="8"/>
  <c r="E502" i="8" s="1"/>
  <c r="D481" i="8"/>
  <c r="E481" i="8" s="1"/>
  <c r="D458" i="8"/>
  <c r="E458" i="8" s="1"/>
  <c r="D438" i="8"/>
  <c r="E438" i="8" s="1"/>
  <c r="D417" i="8"/>
  <c r="E417" i="8" s="1"/>
  <c r="D394" i="8"/>
  <c r="E394" i="8" s="1"/>
  <c r="D374" i="8"/>
  <c r="E374" i="8" s="1"/>
  <c r="D353" i="8"/>
  <c r="E353" i="8" s="1"/>
  <c r="D330" i="8"/>
  <c r="E330" i="8" s="1"/>
  <c r="D310" i="8"/>
  <c r="E310" i="8" s="1"/>
  <c r="D289" i="8"/>
  <c r="E289" i="8" s="1"/>
  <c r="D266" i="8"/>
  <c r="E266" i="8" s="1"/>
  <c r="D246" i="8"/>
  <c r="E246" i="8" s="1"/>
  <c r="D225" i="8"/>
  <c r="E225" i="8" s="1"/>
  <c r="D202" i="8"/>
  <c r="E202" i="8" s="1"/>
  <c r="D182" i="8"/>
  <c r="E182" i="8" s="1"/>
  <c r="D161" i="8"/>
  <c r="E161" i="8" s="1"/>
  <c r="D138" i="8"/>
  <c r="E138" i="8" s="1"/>
  <c r="D106" i="8"/>
  <c r="E106" i="8" s="1"/>
  <c r="D42" i="8"/>
  <c r="E42" i="8" s="1"/>
  <c r="D562" i="8"/>
  <c r="E562" i="8" s="1"/>
  <c r="D542" i="8"/>
  <c r="E542" i="8" s="1"/>
  <c r="D521" i="8"/>
  <c r="E521" i="8" s="1"/>
  <c r="D498" i="8"/>
  <c r="E498" i="8" s="1"/>
  <c r="D478" i="8"/>
  <c r="E478" i="8" s="1"/>
  <c r="D457" i="8"/>
  <c r="E457" i="8" s="1"/>
  <c r="D434" i="8"/>
  <c r="E434" i="8" s="1"/>
  <c r="D414" i="8"/>
  <c r="E414" i="8" s="1"/>
  <c r="D393" i="8"/>
  <c r="E393" i="8" s="1"/>
  <c r="D370" i="8"/>
  <c r="E370" i="8" s="1"/>
  <c r="D350" i="8"/>
  <c r="E350" i="8" s="1"/>
  <c r="D329" i="8"/>
  <c r="E329" i="8" s="1"/>
  <c r="D306" i="8"/>
  <c r="E306" i="8" s="1"/>
  <c r="D286" i="8"/>
  <c r="E286" i="8" s="1"/>
  <c r="D265" i="8"/>
  <c r="E265" i="8" s="1"/>
  <c r="D242" i="8"/>
  <c r="E242" i="8" s="1"/>
  <c r="D222" i="8"/>
  <c r="E222" i="8" s="1"/>
  <c r="D201" i="8"/>
  <c r="E201" i="8" s="1"/>
  <c r="D178" i="8"/>
  <c r="E178" i="8" s="1"/>
  <c r="D158" i="8"/>
  <c r="E158" i="8" s="1"/>
  <c r="D98" i="8"/>
  <c r="E98" i="8" s="1"/>
  <c r="D34" i="8"/>
  <c r="E34" i="8" s="1"/>
  <c r="D186" i="8"/>
  <c r="E186" i="8" s="1"/>
  <c r="D137" i="8"/>
  <c r="E137" i="8" s="1"/>
  <c r="D561" i="8"/>
  <c r="E561" i="8" s="1"/>
  <c r="D538" i="8"/>
  <c r="E538" i="8" s="1"/>
  <c r="D518" i="8"/>
  <c r="E518" i="8" s="1"/>
  <c r="D497" i="8"/>
  <c r="E497" i="8" s="1"/>
  <c r="D474" i="8"/>
  <c r="E474" i="8" s="1"/>
  <c r="D454" i="8"/>
  <c r="E454" i="8" s="1"/>
  <c r="D433" i="8"/>
  <c r="E433" i="8" s="1"/>
  <c r="D410" i="8"/>
  <c r="E410" i="8" s="1"/>
  <c r="D390" i="8"/>
  <c r="E390" i="8" s="1"/>
  <c r="D369" i="8"/>
  <c r="E369" i="8" s="1"/>
  <c r="D346" i="8"/>
  <c r="E346" i="8" s="1"/>
  <c r="D326" i="8"/>
  <c r="E326" i="8" s="1"/>
  <c r="D305" i="8"/>
  <c r="E305" i="8" s="1"/>
  <c r="D282" i="8"/>
  <c r="E282" i="8" s="1"/>
  <c r="D262" i="8"/>
  <c r="E262" i="8" s="1"/>
  <c r="D241" i="8"/>
  <c r="E241" i="8" s="1"/>
  <c r="D218" i="8"/>
  <c r="E218" i="8" s="1"/>
  <c r="D198" i="8"/>
  <c r="E198" i="8" s="1"/>
  <c r="D177" i="8"/>
  <c r="E177" i="8" s="1"/>
  <c r="D154" i="8"/>
  <c r="E154" i="8" s="1"/>
  <c r="D134" i="8"/>
  <c r="E134" i="8" s="1"/>
  <c r="D90" i="8"/>
  <c r="E90" i="8" s="1"/>
  <c r="D3" i="8"/>
  <c r="E3" i="8" s="1"/>
  <c r="D11" i="8"/>
  <c r="E11" i="8" s="1"/>
  <c r="D19" i="8"/>
  <c r="E19" i="8" s="1"/>
  <c r="D27" i="8"/>
  <c r="E27" i="8" s="1"/>
  <c r="D35" i="8"/>
  <c r="E35" i="8" s="1"/>
  <c r="D43" i="8"/>
  <c r="E43" i="8" s="1"/>
  <c r="D51" i="8"/>
  <c r="E51" i="8" s="1"/>
  <c r="D59" i="8"/>
  <c r="E59" i="8" s="1"/>
  <c r="D67" i="8"/>
  <c r="E67" i="8" s="1"/>
  <c r="D75" i="8"/>
  <c r="E75" i="8" s="1"/>
  <c r="D83" i="8"/>
  <c r="E83" i="8" s="1"/>
  <c r="D91" i="8"/>
  <c r="E91" i="8" s="1"/>
  <c r="D99" i="8"/>
  <c r="E99" i="8" s="1"/>
  <c r="D107" i="8"/>
  <c r="E107" i="8" s="1"/>
  <c r="D115" i="8"/>
  <c r="E115" i="8" s="1"/>
  <c r="D123" i="8"/>
  <c r="E123" i="8" s="1"/>
  <c r="D131" i="8"/>
  <c r="E131" i="8" s="1"/>
  <c r="D139" i="8"/>
  <c r="E139" i="8" s="1"/>
  <c r="D147" i="8"/>
  <c r="E147" i="8" s="1"/>
  <c r="D155" i="8"/>
  <c r="E155" i="8" s="1"/>
  <c r="D163" i="8"/>
  <c r="E163" i="8" s="1"/>
  <c r="D171" i="8"/>
  <c r="E171" i="8" s="1"/>
  <c r="D179" i="8"/>
  <c r="E179" i="8" s="1"/>
  <c r="D187" i="8"/>
  <c r="E187" i="8" s="1"/>
  <c r="D195" i="8"/>
  <c r="E195" i="8" s="1"/>
  <c r="D203" i="8"/>
  <c r="E203" i="8" s="1"/>
  <c r="D211" i="8"/>
  <c r="E211" i="8" s="1"/>
  <c r="D219" i="8"/>
  <c r="E219" i="8" s="1"/>
  <c r="D227" i="8"/>
  <c r="E227" i="8" s="1"/>
  <c r="D235" i="8"/>
  <c r="E235" i="8" s="1"/>
  <c r="D243" i="8"/>
  <c r="E243" i="8" s="1"/>
  <c r="D251" i="8"/>
  <c r="E251" i="8" s="1"/>
  <c r="D259" i="8"/>
  <c r="E259" i="8" s="1"/>
  <c r="D267" i="8"/>
  <c r="E267" i="8" s="1"/>
  <c r="D275" i="8"/>
  <c r="E275" i="8" s="1"/>
  <c r="D283" i="8"/>
  <c r="E283" i="8" s="1"/>
  <c r="D291" i="8"/>
  <c r="E291" i="8" s="1"/>
  <c r="D299" i="8"/>
  <c r="E299" i="8" s="1"/>
  <c r="D307" i="8"/>
  <c r="E307" i="8" s="1"/>
  <c r="D315" i="8"/>
  <c r="E315" i="8" s="1"/>
  <c r="D323" i="8"/>
  <c r="E323" i="8" s="1"/>
  <c r="D331" i="8"/>
  <c r="E331" i="8" s="1"/>
  <c r="D339" i="8"/>
  <c r="E339" i="8" s="1"/>
  <c r="D347" i="8"/>
  <c r="E347" i="8" s="1"/>
  <c r="D355" i="8"/>
  <c r="E355" i="8" s="1"/>
  <c r="D363" i="8"/>
  <c r="E363" i="8" s="1"/>
  <c r="D371" i="8"/>
  <c r="E371" i="8" s="1"/>
  <c r="D379" i="8"/>
  <c r="E379" i="8" s="1"/>
  <c r="D387" i="8"/>
  <c r="E387" i="8" s="1"/>
  <c r="D395" i="8"/>
  <c r="E395" i="8" s="1"/>
  <c r="D403" i="8"/>
  <c r="E403" i="8" s="1"/>
  <c r="D411" i="8"/>
  <c r="E411" i="8" s="1"/>
  <c r="D419" i="8"/>
  <c r="E419" i="8" s="1"/>
  <c r="D427" i="8"/>
  <c r="E427" i="8" s="1"/>
  <c r="D435" i="8"/>
  <c r="E435" i="8" s="1"/>
  <c r="D443" i="8"/>
  <c r="E443" i="8" s="1"/>
  <c r="D451" i="8"/>
  <c r="E451" i="8" s="1"/>
  <c r="D459" i="8"/>
  <c r="E459" i="8" s="1"/>
  <c r="D467" i="8"/>
  <c r="E467" i="8" s="1"/>
  <c r="D475" i="8"/>
  <c r="E475" i="8" s="1"/>
  <c r="D483" i="8"/>
  <c r="E483" i="8" s="1"/>
  <c r="D491" i="8"/>
  <c r="E491" i="8" s="1"/>
  <c r="D499" i="8"/>
  <c r="E499" i="8" s="1"/>
  <c r="D507" i="8"/>
  <c r="E507" i="8" s="1"/>
  <c r="D515" i="8"/>
  <c r="E515" i="8" s="1"/>
  <c r="D523" i="8"/>
  <c r="E523" i="8" s="1"/>
  <c r="D531" i="8"/>
  <c r="E531" i="8" s="1"/>
  <c r="D539" i="8"/>
  <c r="E539" i="8" s="1"/>
  <c r="D547" i="8"/>
  <c r="E547" i="8" s="1"/>
  <c r="D555" i="8"/>
  <c r="E555" i="8" s="1"/>
  <c r="D563" i="8"/>
  <c r="E563" i="8" s="1"/>
  <c r="D4" i="8"/>
  <c r="E4" i="8" s="1"/>
  <c r="D12" i="8"/>
  <c r="E12" i="8" s="1"/>
  <c r="D20" i="8"/>
  <c r="E20" i="8" s="1"/>
  <c r="D28" i="8"/>
  <c r="E28" i="8" s="1"/>
  <c r="D36" i="8"/>
  <c r="E36" i="8" s="1"/>
  <c r="D44" i="8"/>
  <c r="E44" i="8" s="1"/>
  <c r="D52" i="8"/>
  <c r="E52" i="8" s="1"/>
  <c r="D60" i="8"/>
  <c r="E60" i="8" s="1"/>
  <c r="D68" i="8"/>
  <c r="E68" i="8" s="1"/>
  <c r="D76" i="8"/>
  <c r="E76" i="8" s="1"/>
  <c r="D84" i="8"/>
  <c r="E84" i="8" s="1"/>
  <c r="D92" i="8"/>
  <c r="E92" i="8" s="1"/>
  <c r="D100" i="8"/>
  <c r="E100" i="8" s="1"/>
  <c r="D108" i="8"/>
  <c r="E108" i="8" s="1"/>
  <c r="D116" i="8"/>
  <c r="E116" i="8" s="1"/>
  <c r="D124" i="8"/>
  <c r="E124" i="8" s="1"/>
  <c r="D132" i="8"/>
  <c r="E132" i="8" s="1"/>
  <c r="D140" i="8"/>
  <c r="E140" i="8" s="1"/>
  <c r="D148" i="8"/>
  <c r="E148" i="8" s="1"/>
  <c r="D156" i="8"/>
  <c r="E156" i="8" s="1"/>
  <c r="D164" i="8"/>
  <c r="E164" i="8" s="1"/>
  <c r="D172" i="8"/>
  <c r="E172" i="8" s="1"/>
  <c r="D180" i="8"/>
  <c r="E180" i="8" s="1"/>
  <c r="D188" i="8"/>
  <c r="E188" i="8" s="1"/>
  <c r="D196" i="8"/>
  <c r="E196" i="8" s="1"/>
  <c r="D204" i="8"/>
  <c r="E204" i="8" s="1"/>
  <c r="D212" i="8"/>
  <c r="E212" i="8" s="1"/>
  <c r="D220" i="8"/>
  <c r="E220" i="8" s="1"/>
  <c r="D228" i="8"/>
  <c r="E228" i="8" s="1"/>
  <c r="D236" i="8"/>
  <c r="E236" i="8" s="1"/>
  <c r="D244" i="8"/>
  <c r="E244" i="8" s="1"/>
  <c r="D252" i="8"/>
  <c r="E252" i="8" s="1"/>
  <c r="D260" i="8"/>
  <c r="E260" i="8" s="1"/>
  <c r="D268" i="8"/>
  <c r="E268" i="8" s="1"/>
  <c r="D276" i="8"/>
  <c r="E276" i="8" s="1"/>
  <c r="D284" i="8"/>
  <c r="E284" i="8" s="1"/>
  <c r="D292" i="8"/>
  <c r="E292" i="8" s="1"/>
  <c r="D300" i="8"/>
  <c r="E300" i="8" s="1"/>
  <c r="D308" i="8"/>
  <c r="E308" i="8" s="1"/>
  <c r="D316" i="8"/>
  <c r="E316" i="8" s="1"/>
  <c r="D324" i="8"/>
  <c r="E324" i="8" s="1"/>
  <c r="D332" i="8"/>
  <c r="E332" i="8" s="1"/>
  <c r="D340" i="8"/>
  <c r="E340" i="8" s="1"/>
  <c r="D348" i="8"/>
  <c r="E348" i="8" s="1"/>
  <c r="D356" i="8"/>
  <c r="E356" i="8" s="1"/>
  <c r="D364" i="8"/>
  <c r="E364" i="8" s="1"/>
  <c r="D372" i="8"/>
  <c r="E372" i="8" s="1"/>
  <c r="D380" i="8"/>
  <c r="E380" i="8" s="1"/>
  <c r="D388" i="8"/>
  <c r="E388" i="8" s="1"/>
  <c r="D396" i="8"/>
  <c r="E396" i="8" s="1"/>
  <c r="D404" i="8"/>
  <c r="E404" i="8" s="1"/>
  <c r="D412" i="8"/>
  <c r="E412" i="8" s="1"/>
  <c r="D420" i="8"/>
  <c r="E420" i="8" s="1"/>
  <c r="D428" i="8"/>
  <c r="E428" i="8" s="1"/>
  <c r="D436" i="8"/>
  <c r="E436" i="8" s="1"/>
  <c r="D444" i="8"/>
  <c r="E444" i="8" s="1"/>
  <c r="D452" i="8"/>
  <c r="E452" i="8" s="1"/>
  <c r="D460" i="8"/>
  <c r="E460" i="8" s="1"/>
  <c r="D468" i="8"/>
  <c r="E468" i="8" s="1"/>
  <c r="D476" i="8"/>
  <c r="E476" i="8" s="1"/>
  <c r="D484" i="8"/>
  <c r="E484" i="8" s="1"/>
  <c r="D492" i="8"/>
  <c r="E492" i="8" s="1"/>
  <c r="D500" i="8"/>
  <c r="E500" i="8" s="1"/>
  <c r="D508" i="8"/>
  <c r="E508" i="8" s="1"/>
  <c r="D516" i="8"/>
  <c r="E516" i="8" s="1"/>
  <c r="D524" i="8"/>
  <c r="E524" i="8" s="1"/>
  <c r="D532" i="8"/>
  <c r="E532" i="8" s="1"/>
  <c r="D540" i="8"/>
  <c r="E540" i="8" s="1"/>
  <c r="D548" i="8"/>
  <c r="E548" i="8" s="1"/>
  <c r="D556" i="8"/>
  <c r="E556" i="8" s="1"/>
  <c r="D564" i="8"/>
  <c r="E564" i="8" s="1"/>
  <c r="D14" i="8"/>
  <c r="E14" i="8" s="1"/>
  <c r="D30" i="8"/>
  <c r="E30" i="8" s="1"/>
  <c r="D46" i="8"/>
  <c r="E46" i="8" s="1"/>
  <c r="D62" i="8"/>
  <c r="E62" i="8" s="1"/>
  <c r="D78" i="8"/>
  <c r="E78" i="8" s="1"/>
  <c r="D94" i="8"/>
  <c r="E94" i="8" s="1"/>
  <c r="D110" i="8"/>
  <c r="E110" i="8" s="1"/>
  <c r="D118" i="8"/>
  <c r="E118" i="8" s="1"/>
  <c r="D5" i="8"/>
  <c r="E5" i="8" s="1"/>
  <c r="D13" i="8"/>
  <c r="E13" i="8" s="1"/>
  <c r="D21" i="8"/>
  <c r="E21" i="8" s="1"/>
  <c r="D29" i="8"/>
  <c r="E29" i="8" s="1"/>
  <c r="D37" i="8"/>
  <c r="E37" i="8" s="1"/>
  <c r="D45" i="8"/>
  <c r="E45" i="8" s="1"/>
  <c r="D53" i="8"/>
  <c r="E53" i="8" s="1"/>
  <c r="D61" i="8"/>
  <c r="E61" i="8" s="1"/>
  <c r="D69" i="8"/>
  <c r="E69" i="8" s="1"/>
  <c r="D77" i="8"/>
  <c r="E77" i="8" s="1"/>
  <c r="D85" i="8"/>
  <c r="E85" i="8" s="1"/>
  <c r="D93" i="8"/>
  <c r="E93" i="8" s="1"/>
  <c r="D101" i="8"/>
  <c r="E101" i="8" s="1"/>
  <c r="D109" i="8"/>
  <c r="E109" i="8" s="1"/>
  <c r="D117" i="8"/>
  <c r="E117" i="8" s="1"/>
  <c r="D125" i="8"/>
  <c r="E125" i="8" s="1"/>
  <c r="D133" i="8"/>
  <c r="E133" i="8" s="1"/>
  <c r="D141" i="8"/>
  <c r="E141" i="8" s="1"/>
  <c r="D149" i="8"/>
  <c r="E149" i="8" s="1"/>
  <c r="D157" i="8"/>
  <c r="E157" i="8" s="1"/>
  <c r="D165" i="8"/>
  <c r="E165" i="8" s="1"/>
  <c r="D173" i="8"/>
  <c r="E173" i="8" s="1"/>
  <c r="D181" i="8"/>
  <c r="E181" i="8" s="1"/>
  <c r="D189" i="8"/>
  <c r="E189" i="8" s="1"/>
  <c r="D197" i="8"/>
  <c r="E197" i="8" s="1"/>
  <c r="D205" i="8"/>
  <c r="E205" i="8" s="1"/>
  <c r="D213" i="8"/>
  <c r="E213" i="8" s="1"/>
  <c r="D221" i="8"/>
  <c r="E221" i="8" s="1"/>
  <c r="D229" i="8"/>
  <c r="E229" i="8" s="1"/>
  <c r="D237" i="8"/>
  <c r="E237" i="8" s="1"/>
  <c r="D245" i="8"/>
  <c r="E245" i="8" s="1"/>
  <c r="D253" i="8"/>
  <c r="E253" i="8" s="1"/>
  <c r="D261" i="8"/>
  <c r="E261" i="8" s="1"/>
  <c r="D269" i="8"/>
  <c r="E269" i="8" s="1"/>
  <c r="D277" i="8"/>
  <c r="E277" i="8" s="1"/>
  <c r="D285" i="8"/>
  <c r="E285" i="8" s="1"/>
  <c r="D293" i="8"/>
  <c r="E293" i="8" s="1"/>
  <c r="D301" i="8"/>
  <c r="E301" i="8" s="1"/>
  <c r="D309" i="8"/>
  <c r="E309" i="8" s="1"/>
  <c r="D317" i="8"/>
  <c r="E317" i="8" s="1"/>
  <c r="D325" i="8"/>
  <c r="E325" i="8" s="1"/>
  <c r="D333" i="8"/>
  <c r="E333" i="8" s="1"/>
  <c r="D341" i="8"/>
  <c r="E341" i="8" s="1"/>
  <c r="D349" i="8"/>
  <c r="E349" i="8" s="1"/>
  <c r="D357" i="8"/>
  <c r="E357" i="8" s="1"/>
  <c r="D365" i="8"/>
  <c r="E365" i="8" s="1"/>
  <c r="D373" i="8"/>
  <c r="E373" i="8" s="1"/>
  <c r="D381" i="8"/>
  <c r="E381" i="8" s="1"/>
  <c r="D389" i="8"/>
  <c r="E389" i="8" s="1"/>
  <c r="D397" i="8"/>
  <c r="E397" i="8" s="1"/>
  <c r="D405" i="8"/>
  <c r="E405" i="8" s="1"/>
  <c r="D413" i="8"/>
  <c r="E413" i="8" s="1"/>
  <c r="D421" i="8"/>
  <c r="E421" i="8" s="1"/>
  <c r="D429" i="8"/>
  <c r="E429" i="8" s="1"/>
  <c r="D437" i="8"/>
  <c r="E437" i="8" s="1"/>
  <c r="D445" i="8"/>
  <c r="E445" i="8" s="1"/>
  <c r="D453" i="8"/>
  <c r="E453" i="8" s="1"/>
  <c r="D461" i="8"/>
  <c r="E461" i="8" s="1"/>
  <c r="D469" i="8"/>
  <c r="E469" i="8" s="1"/>
  <c r="D477" i="8"/>
  <c r="E477" i="8" s="1"/>
  <c r="D485" i="8"/>
  <c r="E485" i="8" s="1"/>
  <c r="D493" i="8"/>
  <c r="E493" i="8" s="1"/>
  <c r="D501" i="8"/>
  <c r="E501" i="8" s="1"/>
  <c r="D509" i="8"/>
  <c r="E509" i="8" s="1"/>
  <c r="D517" i="8"/>
  <c r="E517" i="8" s="1"/>
  <c r="D525" i="8"/>
  <c r="E525" i="8" s="1"/>
  <c r="D533" i="8"/>
  <c r="E533" i="8" s="1"/>
  <c r="D541" i="8"/>
  <c r="E541" i="8" s="1"/>
  <c r="D549" i="8"/>
  <c r="E549" i="8" s="1"/>
  <c r="D557" i="8"/>
  <c r="E557" i="8" s="1"/>
  <c r="D565" i="8"/>
  <c r="E565" i="8" s="1"/>
  <c r="D6" i="8"/>
  <c r="E6" i="8" s="1"/>
  <c r="D38" i="8"/>
  <c r="E38" i="8" s="1"/>
  <c r="D54" i="8"/>
  <c r="E54" i="8" s="1"/>
  <c r="D70" i="8"/>
  <c r="E70" i="8" s="1"/>
  <c r="D86" i="8"/>
  <c r="E86" i="8" s="1"/>
  <c r="D102" i="8"/>
  <c r="E102" i="8" s="1"/>
  <c r="D7" i="8"/>
  <c r="E7" i="8" s="1"/>
  <c r="D15" i="8"/>
  <c r="E15" i="8" s="1"/>
  <c r="D23" i="8"/>
  <c r="E23" i="8" s="1"/>
  <c r="D31" i="8"/>
  <c r="E31" i="8" s="1"/>
  <c r="D39" i="8"/>
  <c r="E39" i="8" s="1"/>
  <c r="D47" i="8"/>
  <c r="E47" i="8" s="1"/>
  <c r="D55" i="8"/>
  <c r="E55" i="8" s="1"/>
  <c r="D63" i="8"/>
  <c r="E63" i="8" s="1"/>
  <c r="D71" i="8"/>
  <c r="E71" i="8" s="1"/>
  <c r="D79" i="8"/>
  <c r="E79" i="8" s="1"/>
  <c r="D87" i="8"/>
  <c r="E87" i="8" s="1"/>
  <c r="D95" i="8"/>
  <c r="E95" i="8" s="1"/>
  <c r="D103" i="8"/>
  <c r="E103" i="8" s="1"/>
  <c r="D111" i="8"/>
  <c r="E111" i="8" s="1"/>
  <c r="D119" i="8"/>
  <c r="E119" i="8" s="1"/>
  <c r="D127" i="8"/>
  <c r="E127" i="8" s="1"/>
  <c r="D135" i="8"/>
  <c r="E135" i="8" s="1"/>
  <c r="D143" i="8"/>
  <c r="E143" i="8" s="1"/>
  <c r="D151" i="8"/>
  <c r="E151" i="8" s="1"/>
  <c r="D159" i="8"/>
  <c r="E159" i="8" s="1"/>
  <c r="D167" i="8"/>
  <c r="E167" i="8" s="1"/>
  <c r="D175" i="8"/>
  <c r="E175" i="8" s="1"/>
  <c r="D183" i="8"/>
  <c r="E183" i="8" s="1"/>
  <c r="D191" i="8"/>
  <c r="E191" i="8" s="1"/>
  <c r="D199" i="8"/>
  <c r="E199" i="8" s="1"/>
  <c r="D207" i="8"/>
  <c r="E207" i="8" s="1"/>
  <c r="D215" i="8"/>
  <c r="E215" i="8" s="1"/>
  <c r="D223" i="8"/>
  <c r="E223" i="8" s="1"/>
  <c r="D231" i="8"/>
  <c r="E231" i="8" s="1"/>
  <c r="D239" i="8"/>
  <c r="E239" i="8" s="1"/>
  <c r="D247" i="8"/>
  <c r="E247" i="8" s="1"/>
  <c r="D255" i="8"/>
  <c r="E255" i="8" s="1"/>
  <c r="D263" i="8"/>
  <c r="E263" i="8" s="1"/>
  <c r="D271" i="8"/>
  <c r="E271" i="8" s="1"/>
  <c r="D279" i="8"/>
  <c r="E279" i="8" s="1"/>
  <c r="D287" i="8"/>
  <c r="E287" i="8" s="1"/>
  <c r="D295" i="8"/>
  <c r="E295" i="8" s="1"/>
  <c r="D303" i="8"/>
  <c r="E303" i="8" s="1"/>
  <c r="D311" i="8"/>
  <c r="E311" i="8" s="1"/>
  <c r="D319" i="8"/>
  <c r="E319" i="8" s="1"/>
  <c r="D327" i="8"/>
  <c r="E327" i="8" s="1"/>
  <c r="D335" i="8"/>
  <c r="E335" i="8" s="1"/>
  <c r="D343" i="8"/>
  <c r="E343" i="8" s="1"/>
  <c r="D351" i="8"/>
  <c r="E351" i="8" s="1"/>
  <c r="D359" i="8"/>
  <c r="E359" i="8" s="1"/>
  <c r="D367" i="8"/>
  <c r="E367" i="8" s="1"/>
  <c r="D375" i="8"/>
  <c r="E375" i="8" s="1"/>
  <c r="D383" i="8"/>
  <c r="E383" i="8" s="1"/>
  <c r="D391" i="8"/>
  <c r="E391" i="8" s="1"/>
  <c r="D399" i="8"/>
  <c r="E399" i="8" s="1"/>
  <c r="D407" i="8"/>
  <c r="E407" i="8" s="1"/>
  <c r="D415" i="8"/>
  <c r="E415" i="8" s="1"/>
  <c r="D423" i="8"/>
  <c r="E423" i="8" s="1"/>
  <c r="D431" i="8"/>
  <c r="E431" i="8" s="1"/>
  <c r="D439" i="8"/>
  <c r="E439" i="8" s="1"/>
  <c r="D447" i="8"/>
  <c r="E447" i="8" s="1"/>
  <c r="D455" i="8"/>
  <c r="E455" i="8" s="1"/>
  <c r="D463" i="8"/>
  <c r="E463" i="8" s="1"/>
  <c r="D471" i="8"/>
  <c r="E471" i="8" s="1"/>
  <c r="D479" i="8"/>
  <c r="E479" i="8" s="1"/>
  <c r="D487" i="8"/>
  <c r="E487" i="8" s="1"/>
  <c r="D495" i="8"/>
  <c r="E495" i="8" s="1"/>
  <c r="D503" i="8"/>
  <c r="E503" i="8" s="1"/>
  <c r="D511" i="8"/>
  <c r="E511" i="8" s="1"/>
  <c r="D519" i="8"/>
  <c r="E519" i="8" s="1"/>
  <c r="D527" i="8"/>
  <c r="E527" i="8" s="1"/>
  <c r="D535" i="8"/>
  <c r="E535" i="8" s="1"/>
  <c r="D543" i="8"/>
  <c r="E543" i="8" s="1"/>
  <c r="D551" i="8"/>
  <c r="E551" i="8" s="1"/>
  <c r="D559" i="8"/>
  <c r="E559" i="8" s="1"/>
  <c r="D2" i="8"/>
  <c r="E2" i="8" s="1"/>
  <c r="D8" i="8"/>
  <c r="E8" i="8" s="1"/>
  <c r="D16" i="8"/>
  <c r="E16" i="8" s="1"/>
  <c r="D24" i="8"/>
  <c r="E24" i="8" s="1"/>
  <c r="D32" i="8"/>
  <c r="E32" i="8" s="1"/>
  <c r="D40" i="8"/>
  <c r="E40" i="8" s="1"/>
  <c r="D48" i="8"/>
  <c r="E48" i="8" s="1"/>
  <c r="D56" i="8"/>
  <c r="E56" i="8" s="1"/>
  <c r="D64" i="8"/>
  <c r="E64" i="8" s="1"/>
  <c r="D72" i="8"/>
  <c r="E72" i="8" s="1"/>
  <c r="D80" i="8"/>
  <c r="E80" i="8" s="1"/>
  <c r="D88" i="8"/>
  <c r="E88" i="8" s="1"/>
  <c r="D96" i="8"/>
  <c r="E96" i="8" s="1"/>
  <c r="D104" i="8"/>
  <c r="E104" i="8" s="1"/>
  <c r="D112" i="8"/>
  <c r="E112" i="8" s="1"/>
  <c r="D120" i="8"/>
  <c r="E120" i="8" s="1"/>
  <c r="D128" i="8"/>
  <c r="E128" i="8" s="1"/>
  <c r="D136" i="8"/>
  <c r="E136" i="8" s="1"/>
  <c r="D144" i="8"/>
  <c r="E144" i="8" s="1"/>
  <c r="D152" i="8"/>
  <c r="E152" i="8" s="1"/>
  <c r="D160" i="8"/>
  <c r="E160" i="8" s="1"/>
  <c r="D168" i="8"/>
  <c r="E168" i="8" s="1"/>
  <c r="D176" i="8"/>
  <c r="E176" i="8" s="1"/>
  <c r="D184" i="8"/>
  <c r="E184" i="8" s="1"/>
  <c r="D192" i="8"/>
  <c r="E192" i="8" s="1"/>
  <c r="D200" i="8"/>
  <c r="E200" i="8" s="1"/>
  <c r="D208" i="8"/>
  <c r="E208" i="8" s="1"/>
  <c r="D216" i="8"/>
  <c r="E216" i="8" s="1"/>
  <c r="D224" i="8"/>
  <c r="E224" i="8" s="1"/>
  <c r="D232" i="8"/>
  <c r="E232" i="8" s="1"/>
  <c r="D240" i="8"/>
  <c r="E240" i="8" s="1"/>
  <c r="D248" i="8"/>
  <c r="E248" i="8" s="1"/>
  <c r="D256" i="8"/>
  <c r="E256" i="8" s="1"/>
  <c r="D264" i="8"/>
  <c r="E264" i="8" s="1"/>
  <c r="D272" i="8"/>
  <c r="E272" i="8" s="1"/>
  <c r="D280" i="8"/>
  <c r="E280" i="8" s="1"/>
  <c r="D288" i="8"/>
  <c r="E288" i="8" s="1"/>
  <c r="D296" i="8"/>
  <c r="E296" i="8" s="1"/>
  <c r="D304" i="8"/>
  <c r="E304" i="8" s="1"/>
  <c r="D312" i="8"/>
  <c r="E312" i="8" s="1"/>
  <c r="D320" i="8"/>
  <c r="E320" i="8" s="1"/>
  <c r="D328" i="8"/>
  <c r="E328" i="8" s="1"/>
  <c r="D336" i="8"/>
  <c r="E336" i="8" s="1"/>
  <c r="D344" i="8"/>
  <c r="E344" i="8" s="1"/>
  <c r="D352" i="8"/>
  <c r="E352" i="8" s="1"/>
  <c r="D360" i="8"/>
  <c r="E360" i="8" s="1"/>
  <c r="D368" i="8"/>
  <c r="E368" i="8" s="1"/>
  <c r="D376" i="8"/>
  <c r="E376" i="8" s="1"/>
  <c r="D384" i="8"/>
  <c r="E384" i="8" s="1"/>
  <c r="D392" i="8"/>
  <c r="E392" i="8" s="1"/>
  <c r="D400" i="8"/>
  <c r="E400" i="8" s="1"/>
  <c r="D408" i="8"/>
  <c r="E408" i="8" s="1"/>
  <c r="D416" i="8"/>
  <c r="E416" i="8" s="1"/>
  <c r="D424" i="8"/>
  <c r="E424" i="8" s="1"/>
  <c r="D432" i="8"/>
  <c r="E432" i="8" s="1"/>
  <c r="D440" i="8"/>
  <c r="E440" i="8" s="1"/>
  <c r="D448" i="8"/>
  <c r="E448" i="8" s="1"/>
  <c r="D456" i="8"/>
  <c r="E456" i="8" s="1"/>
  <c r="D464" i="8"/>
  <c r="E464" i="8" s="1"/>
  <c r="D472" i="8"/>
  <c r="E472" i="8" s="1"/>
  <c r="D480" i="8"/>
  <c r="E480" i="8" s="1"/>
  <c r="D488" i="8"/>
  <c r="E488" i="8" s="1"/>
  <c r="D496" i="8"/>
  <c r="E496" i="8" s="1"/>
  <c r="D504" i="8"/>
  <c r="E504" i="8" s="1"/>
  <c r="D512" i="8"/>
  <c r="E512" i="8" s="1"/>
  <c r="D520" i="8"/>
  <c r="E520" i="8" s="1"/>
  <c r="D528" i="8"/>
  <c r="E528" i="8" s="1"/>
  <c r="D536" i="8"/>
  <c r="E536" i="8" s="1"/>
  <c r="D544" i="8"/>
  <c r="E544" i="8" s="1"/>
  <c r="D552" i="8"/>
  <c r="E552" i="8" s="1"/>
  <c r="D560" i="8"/>
  <c r="E560" i="8" s="1"/>
  <c r="D9" i="8"/>
  <c r="E9" i="8" s="1"/>
  <c r="D17" i="8"/>
  <c r="E17" i="8" s="1"/>
  <c r="D25" i="8"/>
  <c r="E25" i="8" s="1"/>
  <c r="D33" i="8"/>
  <c r="E33" i="8" s="1"/>
  <c r="D41" i="8"/>
  <c r="E41" i="8" s="1"/>
  <c r="D49" i="8"/>
  <c r="E49" i="8" s="1"/>
  <c r="D57" i="8"/>
  <c r="E57" i="8" s="1"/>
  <c r="D65" i="8"/>
  <c r="E65" i="8" s="1"/>
  <c r="D73" i="8"/>
  <c r="E73" i="8" s="1"/>
  <c r="D81" i="8"/>
  <c r="E81" i="8" s="1"/>
  <c r="D89" i="8"/>
  <c r="E89" i="8" s="1"/>
  <c r="D97" i="8"/>
  <c r="E97" i="8" s="1"/>
  <c r="D105" i="8"/>
  <c r="E105" i="8" s="1"/>
  <c r="D113" i="8"/>
  <c r="E113" i="8" s="1"/>
  <c r="D121" i="8"/>
  <c r="E121" i="8" s="1"/>
  <c r="D506" i="8"/>
  <c r="E506" i="8" s="1"/>
  <c r="D442" i="8"/>
  <c r="E442" i="8" s="1"/>
  <c r="D378" i="8"/>
  <c r="E378" i="8" s="1"/>
  <c r="D294" i="8"/>
  <c r="E294" i="8" s="1"/>
  <c r="D230" i="8"/>
  <c r="E230" i="8" s="1"/>
  <c r="D145" i="8"/>
  <c r="E145" i="8" s="1"/>
  <c r="D558" i="8"/>
  <c r="E558" i="8" s="1"/>
  <c r="D537" i="8"/>
  <c r="E537" i="8" s="1"/>
  <c r="D514" i="8"/>
  <c r="E514" i="8" s="1"/>
  <c r="D494" i="8"/>
  <c r="E494" i="8" s="1"/>
  <c r="D473" i="8"/>
  <c r="E473" i="8" s="1"/>
  <c r="D450" i="8"/>
  <c r="E450" i="8" s="1"/>
  <c r="D430" i="8"/>
  <c r="E430" i="8" s="1"/>
  <c r="D409" i="8"/>
  <c r="E409" i="8" s="1"/>
  <c r="D386" i="8"/>
  <c r="E386" i="8" s="1"/>
  <c r="D366" i="8"/>
  <c r="E366" i="8" s="1"/>
  <c r="D345" i="8"/>
  <c r="E345" i="8" s="1"/>
  <c r="D322" i="8"/>
  <c r="E322" i="8" s="1"/>
  <c r="D302" i="8"/>
  <c r="E302" i="8" s="1"/>
  <c r="D281" i="8"/>
  <c r="E281" i="8" s="1"/>
  <c r="D258" i="8"/>
  <c r="E258" i="8" s="1"/>
  <c r="D238" i="8"/>
  <c r="E238" i="8" s="1"/>
  <c r="D217" i="8"/>
  <c r="E217" i="8" s="1"/>
  <c r="D194" i="8"/>
  <c r="E194" i="8" s="1"/>
  <c r="D174" i="8"/>
  <c r="E174" i="8" s="1"/>
  <c r="D153" i="8"/>
  <c r="E153" i="8" s="1"/>
  <c r="D130" i="8"/>
  <c r="E130" i="8" s="1"/>
  <c r="D82" i="8"/>
  <c r="E82" i="8" s="1"/>
  <c r="D22" i="8"/>
  <c r="E22" i="8" s="1"/>
  <c r="D465" i="8"/>
  <c r="E465" i="8" s="1"/>
  <c r="D358" i="8"/>
  <c r="E358" i="8" s="1"/>
  <c r="D273" i="8"/>
  <c r="E273" i="8" s="1"/>
  <c r="D209" i="8"/>
  <c r="E209" i="8" s="1"/>
  <c r="D166" i="8"/>
  <c r="E166" i="8" s="1"/>
  <c r="D554" i="8"/>
  <c r="E554" i="8" s="1"/>
  <c r="D534" i="8"/>
  <c r="E534" i="8" s="1"/>
  <c r="D513" i="8"/>
  <c r="E513" i="8" s="1"/>
  <c r="D490" i="8"/>
  <c r="E490" i="8" s="1"/>
  <c r="D470" i="8"/>
  <c r="E470" i="8" s="1"/>
  <c r="D449" i="8"/>
  <c r="E449" i="8" s="1"/>
  <c r="D426" i="8"/>
  <c r="E426" i="8" s="1"/>
  <c r="D406" i="8"/>
  <c r="E406" i="8" s="1"/>
  <c r="D385" i="8"/>
  <c r="E385" i="8" s="1"/>
  <c r="D362" i="8"/>
  <c r="E362" i="8" s="1"/>
  <c r="D342" i="8"/>
  <c r="E342" i="8" s="1"/>
  <c r="D321" i="8"/>
  <c r="E321" i="8" s="1"/>
  <c r="D298" i="8"/>
  <c r="E298" i="8" s="1"/>
  <c r="D278" i="8"/>
  <c r="E278" i="8" s="1"/>
  <c r="D257" i="8"/>
  <c r="E257" i="8" s="1"/>
  <c r="D234" i="8"/>
  <c r="E234" i="8" s="1"/>
  <c r="D214" i="8"/>
  <c r="E214" i="8" s="1"/>
  <c r="D193" i="8"/>
  <c r="E193" i="8" s="1"/>
  <c r="D170" i="8"/>
  <c r="E170" i="8" s="1"/>
  <c r="D150" i="8"/>
  <c r="E150" i="8" s="1"/>
  <c r="D129" i="8"/>
  <c r="E129" i="8" s="1"/>
  <c r="D74" i="8"/>
  <c r="E74" i="8" s="1"/>
  <c r="D529" i="8"/>
  <c r="E529" i="8" s="1"/>
  <c r="D486" i="8"/>
  <c r="E486" i="8" s="1"/>
  <c r="D401" i="8"/>
  <c r="E401" i="8" s="1"/>
  <c r="D337" i="8"/>
  <c r="E337" i="8" s="1"/>
  <c r="D250" i="8"/>
  <c r="E250" i="8" s="1"/>
  <c r="D122" i="8"/>
  <c r="E122" i="8" s="1"/>
  <c r="D18" i="8"/>
  <c r="E18" i="8" s="1"/>
  <c r="D553" i="8"/>
  <c r="E553" i="8" s="1"/>
  <c r="D530" i="8"/>
  <c r="E530" i="8" s="1"/>
  <c r="D510" i="8"/>
  <c r="E510" i="8" s="1"/>
  <c r="D489" i="8"/>
  <c r="E489" i="8" s="1"/>
  <c r="D466" i="8"/>
  <c r="E466" i="8" s="1"/>
  <c r="D446" i="8"/>
  <c r="E446" i="8" s="1"/>
  <c r="D425" i="8"/>
  <c r="E425" i="8" s="1"/>
  <c r="D402" i="8"/>
  <c r="E402" i="8" s="1"/>
  <c r="D382" i="8"/>
  <c r="E382" i="8" s="1"/>
  <c r="D361" i="8"/>
  <c r="E361" i="8" s="1"/>
  <c r="D338" i="8"/>
  <c r="E338" i="8" s="1"/>
  <c r="D318" i="8"/>
  <c r="E318" i="8" s="1"/>
  <c r="D297" i="8"/>
  <c r="E297" i="8" s="1"/>
  <c r="D274" i="8"/>
  <c r="E274" i="8" s="1"/>
  <c r="D254" i="8"/>
  <c r="E254" i="8" s="1"/>
  <c r="D233" i="8"/>
  <c r="E233" i="8" s="1"/>
  <c r="D210" i="8"/>
  <c r="E210" i="8" s="1"/>
  <c r="D190" i="8"/>
  <c r="E190" i="8" s="1"/>
  <c r="D169" i="8"/>
  <c r="E169" i="8" s="1"/>
  <c r="D146" i="8"/>
  <c r="E146" i="8" s="1"/>
  <c r="D126" i="8"/>
  <c r="E126" i="8" s="1"/>
  <c r="D66" i="8"/>
  <c r="E66" i="8" s="1"/>
  <c r="D10" i="8"/>
  <c r="E10" i="8" s="1"/>
  <c r="M5" i="8" l="1"/>
  <c r="S14" i="8" s="1"/>
  <c r="M4" i="8"/>
  <c r="S13" i="8" s="1"/>
</calcChain>
</file>

<file path=xl/sharedStrings.xml><?xml version="1.0" encoding="utf-8"?>
<sst xmlns="http://schemas.openxmlformats.org/spreadsheetml/2006/main" count="7073" uniqueCount="2121">
  <si>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</si>
  <si>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</si>
  <si>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</si>
  <si>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</si>
  <si>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</si>
  <si>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</si>
  <si>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</si>
  <si>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</si>
  <si>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</si>
  <si>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</si>
  <si>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</si>
  <si>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</si>
  <si>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</si>
  <si>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</si>
  <si>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</si>
  <si>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</si>
  <si>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</si>
  <si>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</si>
  <si>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</si>
  <si>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</si>
  <si>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</si>
  <si>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</si>
  <si>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</si>
  <si>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</si>
  <si>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</si>
  <si>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</si>
  <si>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</si>
  <si>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</si>
  <si>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</si>
  <si>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</si>
  <si>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</si>
  <si>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</si>
  <si>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</si>
  <si>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</si>
  <si>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</si>
  <si>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</si>
  <si>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</si>
  <si>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</si>
  <si>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</si>
  <si>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</si>
  <si>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</si>
  <si>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</si>
  <si>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</si>
  <si>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</si>
  <si>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</si>
  <si>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</si>
  <si>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</si>
  <si>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</si>
  <si>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</si>
  <si>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</si>
  <si>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</si>
  <si>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</si>
  <si>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</si>
  <si>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</si>
  <si>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</si>
  <si>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</si>
  <si>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</si>
  <si>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</si>
  <si>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</si>
  <si>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</si>
  <si>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</si>
  <si>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</si>
  <si>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</si>
  <si>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</si>
  <si>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</si>
  <si>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</si>
  <si>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</si>
  <si>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</si>
  <si>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</si>
  <si>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</si>
  <si>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</si>
  <si>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</si>
  <si>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</si>
  <si>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</si>
  <si>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</si>
  <si>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</si>
  <si>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</si>
  <si>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</si>
  <si>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</si>
  <si>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</si>
  <si>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</si>
  <si>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</si>
  <si>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</si>
  <si>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</si>
  <si>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</si>
  <si>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</si>
  <si>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</si>
  <si>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</si>
  <si>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</si>
  <si>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</si>
  <si>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</si>
  <si>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</si>
  <si>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</si>
  <si>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</si>
  <si>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</si>
  <si>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</si>
  <si>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</si>
  <si>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</si>
  <si>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</si>
  <si>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</si>
  <si>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</si>
  <si>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</si>
  <si>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</si>
  <si>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</si>
  <si>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</si>
  <si>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</si>
  <si>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</si>
  <si>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</si>
  <si>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</si>
  <si>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</si>
  <si>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</si>
  <si>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</si>
  <si>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</si>
  <si>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</si>
  <si>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</si>
  <si>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</si>
  <si>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</si>
  <si>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</si>
  <si>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</si>
  <si>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</si>
  <si>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</si>
  <si>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</si>
  <si>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</si>
  <si>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</si>
  <si>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</si>
  <si>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</si>
  <si>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</si>
  <si>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</si>
  <si>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</si>
  <si>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</si>
  <si>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</si>
  <si>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</si>
  <si>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</si>
  <si>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</si>
  <si>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</si>
  <si>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</si>
  <si>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</si>
  <si>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</si>
  <si>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</si>
  <si>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</si>
  <si>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</si>
  <si>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</si>
  <si>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</si>
  <si>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</si>
  <si>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</si>
  <si>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</si>
  <si>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</si>
  <si>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</si>
  <si>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</si>
  <si>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</si>
  <si>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</si>
  <si>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</si>
  <si>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</si>
  <si>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</si>
  <si>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</si>
  <si>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</si>
  <si>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</si>
  <si>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</si>
  <si>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</si>
  <si>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</si>
  <si>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</si>
  <si>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</si>
  <si>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</si>
  <si>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</si>
  <si>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</si>
  <si>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</si>
  <si>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</si>
  <si>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</si>
  <si>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</si>
  <si>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</si>
  <si>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</si>
  <si>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</si>
  <si>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</si>
  <si>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</si>
  <si>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</si>
  <si>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</si>
  <si>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</si>
  <si>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</si>
  <si>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</si>
  <si>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</si>
  <si>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</si>
  <si>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</si>
  <si>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</si>
  <si>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</si>
  <si>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</si>
  <si>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</si>
  <si>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</si>
  <si>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</si>
  <si>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</si>
  <si>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</si>
  <si>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</si>
  <si>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</si>
  <si>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</si>
  <si>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</si>
  <si>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</si>
  <si>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</si>
  <si>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</si>
  <si>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</si>
  <si>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</si>
  <si>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</si>
  <si>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</si>
  <si>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</si>
  <si>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</si>
  <si>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</si>
  <si>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</si>
  <si>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</si>
  <si>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</si>
  <si>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</si>
  <si>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</si>
  <si>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</si>
  <si>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</si>
  <si>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</si>
  <si>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</si>
  <si>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</si>
  <si>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</si>
  <si>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</si>
  <si>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</si>
  <si>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</si>
  <si>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</si>
  <si>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</si>
  <si>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</si>
  <si>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</si>
  <si>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</si>
  <si>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</si>
  <si>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</si>
  <si>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</si>
  <si>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</si>
  <si>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</si>
  <si>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</si>
  <si>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</si>
  <si>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</si>
  <si>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</si>
  <si>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</si>
  <si>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</si>
  <si>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</si>
  <si>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</si>
  <si>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</si>
  <si>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</si>
  <si>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</si>
  <si>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</si>
  <si>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</si>
  <si>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</si>
  <si>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</si>
  <si>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</si>
  <si>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</si>
  <si>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</si>
  <si>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</si>
  <si>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</si>
  <si>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</si>
  <si>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</si>
  <si>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</si>
  <si>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</si>
  <si>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</si>
  <si>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</si>
  <si>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</si>
  <si>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</si>
  <si>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</si>
  <si>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</si>
  <si>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</si>
  <si>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</si>
  <si>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</si>
  <si>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</si>
  <si>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</si>
  <si>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</si>
  <si>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</si>
  <si>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</si>
  <si>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</si>
  <si>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</si>
  <si>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</si>
  <si>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</si>
  <si>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</si>
  <si>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</si>
  <si>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</si>
  <si>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</si>
  <si>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</si>
  <si>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</si>
  <si>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</si>
  <si>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</si>
  <si>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</si>
  <si>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</si>
  <si>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</si>
  <si>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</si>
  <si>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</si>
  <si>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</si>
  <si>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</si>
  <si>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</si>
  <si>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</si>
  <si>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</si>
  <si>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</si>
  <si>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</si>
  <si>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</si>
  <si>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</si>
  <si>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</si>
  <si>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</si>
  <si>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</si>
  <si>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</si>
  <si>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</si>
  <si>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</si>
  <si>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</si>
  <si>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</si>
  <si>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</si>
  <si>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</si>
  <si>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</si>
  <si>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</si>
  <si>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</si>
  <si>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</si>
  <si>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</si>
  <si>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</si>
  <si>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</si>
  <si>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</si>
  <si>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</si>
  <si>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</si>
  <si>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</si>
  <si>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</si>
  <si>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</si>
  <si>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</si>
  <si>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</si>
  <si>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</si>
  <si>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</si>
  <si>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</si>
  <si>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</si>
  <si>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</si>
  <si>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</si>
  <si>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</si>
  <si>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</si>
  <si>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</si>
  <si>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</si>
  <si>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</si>
  <si>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</si>
  <si>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</si>
  <si>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</si>
  <si>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</si>
  <si>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</si>
  <si>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</si>
  <si>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</si>
  <si>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</si>
  <si>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</si>
  <si>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</si>
  <si>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</si>
  <si>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</si>
  <si>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</si>
  <si>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</si>
  <si>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</si>
  <si>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</si>
  <si>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</si>
  <si>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</si>
  <si>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</si>
  <si>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</si>
  <si>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</si>
  <si>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</si>
  <si>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</si>
  <si>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</si>
  <si>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</si>
  <si>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</si>
  <si>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</si>
  <si>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</si>
  <si>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</si>
  <si>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</si>
  <si>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</si>
  <si>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</si>
  <si>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</si>
  <si>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</si>
  <si>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</si>
  <si>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</si>
  <si>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</si>
  <si>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</si>
  <si>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</si>
  <si>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</si>
  <si>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</si>
  <si>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</si>
  <si>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</si>
  <si>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</si>
  <si>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</si>
  <si>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</si>
  <si>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</si>
  <si>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</si>
  <si>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</si>
  <si>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</si>
  <si>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</si>
  <si>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</si>
  <si>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</si>
  <si>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</si>
  <si>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</si>
  <si>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</si>
  <si>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</si>
  <si>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</si>
  <si>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</si>
  <si>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</si>
  <si>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</si>
  <si>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</si>
  <si>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</si>
  <si>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</si>
  <si>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</si>
  <si>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</si>
  <si>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</si>
  <si>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</si>
  <si>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</si>
  <si>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</si>
  <si>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</si>
  <si>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</si>
  <si>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</si>
  <si>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</si>
  <si>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</si>
  <si>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</si>
  <si>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</si>
  <si>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</si>
  <si>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</si>
  <si>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</si>
  <si>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</si>
  <si>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</si>
  <si>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</si>
  <si>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</si>
  <si>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</si>
  <si>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</si>
  <si>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</si>
  <si>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</si>
  <si>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</si>
  <si>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</si>
  <si>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</si>
  <si>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</si>
  <si>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</si>
  <si>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</si>
  <si>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</si>
  <si>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</si>
  <si>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</si>
  <si>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</si>
  <si>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</si>
  <si>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</si>
  <si>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</si>
  <si>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</si>
  <si>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</si>
  <si>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</si>
  <si>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</si>
  <si>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</si>
  <si>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</si>
  <si>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</si>
  <si>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</si>
  <si>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</si>
  <si>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</si>
  <si>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</si>
  <si>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</si>
  <si>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</si>
  <si>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</si>
  <si>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</si>
  <si>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</si>
  <si>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</si>
  <si>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</si>
  <si>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</si>
  <si>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</si>
  <si>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</si>
  <si>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</si>
  <si>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</si>
  <si>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</si>
  <si>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</si>
  <si>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</si>
  <si>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</si>
  <si>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</si>
  <si>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</si>
  <si>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</si>
  <si>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</si>
  <si>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</si>
  <si>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</si>
  <si>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</si>
  <si>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</si>
  <si>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</si>
  <si>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</si>
  <si>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</si>
  <si>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</si>
  <si>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</si>
  <si>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</si>
  <si>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</si>
  <si>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</si>
  <si>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</si>
  <si>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</si>
  <si>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</si>
  <si>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</si>
  <si>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</si>
  <si>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</si>
  <si>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</si>
  <si>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</si>
  <si>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</si>
  <si>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</si>
  <si>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</si>
  <si>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</si>
  <si>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</si>
  <si>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</si>
  <si>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</si>
  <si>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</si>
  <si>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</si>
  <si>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</si>
  <si>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</si>
  <si>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</si>
  <si>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</si>
  <si>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</si>
  <si>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</si>
  <si>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</si>
  <si>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</si>
  <si>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</si>
  <si>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</si>
  <si>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</si>
  <si>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</si>
  <si>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</si>
  <si>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</si>
  <si>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</si>
  <si>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</si>
  <si>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</si>
  <si>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</si>
  <si>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</si>
  <si>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</si>
  <si>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</si>
  <si>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</si>
  <si>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</si>
  <si>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</si>
  <si>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</si>
  <si>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</si>
  <si>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</si>
  <si>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</si>
  <si>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</si>
  <si>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</si>
  <si>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</si>
  <si>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</si>
  <si>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</si>
  <si>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</si>
  <si>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</si>
  <si>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</si>
  <si>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</si>
  <si>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</si>
  <si>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</si>
  <si>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</si>
  <si>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</si>
  <si>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</si>
  <si>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</si>
  <si>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</si>
  <si>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</si>
  <si>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</si>
  <si>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</si>
  <si>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</si>
  <si>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</si>
  <si>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</si>
  <si>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</si>
  <si>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</si>
  <si>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</si>
  <si>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</si>
  <si>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</si>
  <si>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</si>
  <si>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</si>
  <si>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</si>
  <si>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</si>
  <si>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</si>
  <si>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</si>
  <si>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</si>
  <si>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</si>
  <si>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</si>
  <si>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</si>
  <si>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</si>
  <si>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</si>
  <si>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</si>
  <si>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</si>
  <si>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</si>
  <si>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</si>
  <si>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</si>
  <si>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</si>
  <si>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</si>
  <si>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</si>
  <si>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</si>
  <si>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</si>
  <si>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</si>
  <si>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</si>
  <si>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</si>
  <si>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</si>
  <si>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</si>
  <si>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</si>
  <si>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</si>
  <si>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</si>
  <si>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</si>
  <si>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</si>
  <si>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</si>
  <si>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</si>
  <si>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</si>
  <si>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</si>
  <si>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</si>
  <si>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</si>
  <si>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</si>
  <si>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</si>
  <si>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</si>
  <si>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</si>
  <si>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</si>
  <si>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</si>
  <si>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</si>
  <si>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</si>
  <si>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</si>
  <si>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</si>
  <si>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</si>
  <si>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</si>
  <si>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</si>
  <si>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</si>
  <si>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</si>
  <si>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</si>
  <si>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</si>
  <si>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</si>
  <si>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</si>
  <si>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</si>
  <si>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</si>
  <si>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</si>
  <si>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</si>
  <si>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</si>
  <si>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</si>
  <si>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</si>
  <si>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</si>
  <si>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</si>
  <si>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</si>
  <si>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</si>
  <si>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</si>
  <si>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</si>
  <si>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</si>
  <si>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</si>
  <si>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</si>
  <si>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</si>
  <si>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</si>
  <si>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</si>
  <si>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</si>
  <si>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</si>
  <si>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</si>
  <si>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</si>
  <si>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</si>
  <si>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</si>
  <si>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</si>
  <si>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</si>
  <si>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</si>
  <si>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</si>
  <si>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</si>
  <si>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</si>
  <si>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</si>
  <si>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</si>
  <si>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</si>
  <si>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</si>
  <si>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</si>
  <si>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</si>
  <si>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</si>
  <si>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</si>
  <si>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</si>
  <si>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</si>
  <si>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</si>
  <si>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</si>
  <si>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</si>
  <si>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</si>
  <si>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</si>
  <si>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</si>
  <si>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</si>
  <si>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</si>
  <si>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</si>
  <si>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</si>
  <si>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</si>
  <si>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</si>
  <si>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</si>
  <si>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</si>
  <si>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</si>
  <si>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</si>
  <si>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</si>
  <si>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</si>
  <si>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</si>
  <si>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</si>
  <si>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</si>
  <si>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</si>
  <si>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</si>
  <si>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</si>
  <si>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</si>
  <si>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</si>
  <si>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</si>
  <si>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</si>
  <si>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</si>
  <si>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</si>
  <si>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</si>
  <si>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</si>
  <si>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</si>
  <si>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</si>
  <si>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</si>
  <si>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</si>
  <si>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</si>
  <si>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</si>
  <si>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</si>
  <si>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</si>
  <si>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</si>
  <si>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</si>
  <si>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</si>
  <si>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</si>
  <si>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</si>
  <si>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</si>
  <si>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</si>
  <si>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</si>
  <si>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</si>
  <si>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</si>
  <si>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</si>
  <si>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</si>
  <si>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</si>
  <si>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</si>
  <si>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</si>
  <si>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</si>
  <si>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</si>
  <si>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</si>
  <si>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</si>
  <si>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</si>
  <si>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</si>
  <si>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</si>
  <si>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</si>
  <si>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</si>
  <si>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</si>
  <si>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</si>
  <si>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</si>
  <si>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</si>
  <si>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</si>
  <si>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</si>
  <si>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</si>
  <si>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</si>
  <si>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</si>
  <si>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</si>
  <si>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</si>
  <si>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</si>
  <si>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</si>
  <si>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</si>
  <si>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</si>
  <si>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</si>
  <si>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</si>
  <si>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</si>
  <si>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</si>
  <si>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</si>
  <si>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</si>
  <si>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</si>
  <si>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</si>
  <si>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</si>
  <si>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</si>
  <si>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</si>
  <si>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</si>
  <si>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</si>
  <si>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</si>
  <si>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</si>
  <si>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</si>
  <si>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</si>
  <si>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</si>
  <si>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</si>
  <si>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</si>
  <si>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</si>
  <si>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</si>
  <si>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</si>
  <si>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</si>
  <si>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</si>
  <si>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</si>
  <si>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</si>
  <si>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</si>
  <si>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</si>
  <si>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</si>
  <si>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</si>
  <si>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</si>
  <si>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</si>
  <si>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</si>
  <si>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</si>
  <si>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</si>
  <si>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</si>
  <si>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</si>
  <si>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</si>
  <si>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</si>
  <si>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</si>
  <si>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</si>
  <si>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</si>
  <si>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</si>
  <si>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</si>
  <si>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</si>
  <si>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</si>
  <si>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</si>
  <si>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</si>
  <si>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</si>
  <si>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</si>
  <si>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</si>
  <si>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</si>
  <si>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</si>
  <si>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</si>
  <si>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</si>
  <si>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</si>
  <si>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</si>
  <si>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</si>
  <si>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</si>
  <si>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</si>
  <si>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</si>
  <si>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</si>
  <si>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</si>
  <si>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</si>
  <si>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</si>
  <si>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</si>
  <si>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</si>
  <si>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</si>
  <si>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</si>
  <si>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</si>
  <si>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</si>
  <si>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</si>
  <si>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</si>
  <si>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</si>
  <si>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</si>
  <si>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</si>
  <si>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</si>
  <si>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</si>
  <si>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</si>
  <si>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</si>
  <si>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</si>
  <si>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</si>
  <si>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</si>
  <si>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</si>
  <si>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</si>
  <si>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</si>
  <si>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</si>
  <si>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</si>
  <si>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</si>
  <si>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</si>
  <si>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</si>
  <si>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</si>
  <si>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</si>
  <si>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</si>
  <si>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</si>
  <si>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</si>
  <si>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</si>
  <si>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</si>
  <si>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</si>
  <si>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</si>
  <si>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</si>
  <si>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</si>
  <si>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</si>
  <si>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</si>
  <si>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</si>
  <si>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</si>
  <si>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</si>
  <si>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</si>
  <si>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</si>
  <si>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</si>
  <si>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</si>
  <si>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</si>
  <si>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</si>
  <si>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</si>
  <si>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</si>
  <si>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</si>
  <si>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</si>
  <si>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</si>
  <si>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</si>
  <si>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</si>
  <si>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</si>
  <si>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</si>
  <si>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</si>
  <si>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</si>
  <si>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</si>
  <si>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</si>
  <si>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</si>
  <si>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</si>
  <si>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</si>
  <si>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</si>
  <si>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</si>
  <si>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</si>
  <si>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</si>
  <si>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</si>
  <si>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</si>
  <si>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</si>
  <si>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</si>
  <si>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</si>
  <si>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</si>
  <si>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</si>
  <si>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</si>
  <si>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</si>
  <si>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</si>
  <si>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</si>
  <si>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</si>
  <si>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</si>
  <si>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</si>
  <si>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</si>
  <si>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</si>
  <si>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</si>
  <si>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</si>
  <si>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</si>
  <si>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</si>
  <si>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</si>
  <si>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</si>
  <si>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</si>
  <si>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</si>
  <si>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</si>
  <si>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</si>
  <si>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</si>
  <si>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</si>
  <si>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</si>
  <si>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</si>
  <si>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</si>
  <si>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</si>
  <si>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</si>
  <si>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</si>
  <si>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</si>
  <si>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</si>
  <si>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</si>
  <si>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</si>
  <si>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</si>
  <si>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</si>
  <si>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</si>
  <si>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</si>
  <si>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</si>
  <si>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</si>
  <si>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</si>
  <si>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</si>
  <si>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</si>
  <si>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</si>
  <si>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</si>
  <si>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</si>
  <si>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</si>
  <si>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</si>
  <si>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</si>
  <si>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</si>
  <si>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</si>
  <si>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</si>
  <si>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</si>
  <si>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</si>
  <si>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</si>
  <si>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</si>
  <si>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</si>
  <si>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</si>
  <si>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</si>
  <si>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</si>
  <si>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</si>
  <si>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</si>
  <si>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</si>
  <si>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</si>
  <si>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</si>
  <si>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</si>
  <si>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</si>
  <si>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</si>
  <si>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</si>
  <si>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</si>
  <si>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</si>
  <si>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</si>
  <si>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</si>
  <si>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</si>
  <si>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</si>
  <si>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</si>
  <si>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</si>
  <si>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</si>
  <si>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</si>
  <si>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</si>
  <si>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</si>
  <si>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</si>
  <si>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</si>
  <si>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</si>
  <si>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</si>
  <si>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</si>
  <si>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</si>
  <si>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</si>
  <si>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</si>
  <si>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</si>
  <si>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</si>
  <si>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</si>
  <si>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</si>
  <si>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</si>
  <si>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</si>
  <si>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</si>
  <si>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</si>
  <si>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</si>
  <si>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</si>
  <si>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</si>
  <si>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</si>
  <si>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</si>
  <si>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</si>
  <si>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</si>
  <si>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</si>
  <si>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</si>
  <si>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</si>
  <si>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</si>
  <si>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</si>
  <si>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</si>
  <si>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</si>
  <si>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</si>
  <si>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</si>
  <si>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</si>
  <si>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</si>
  <si>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</si>
  <si>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</si>
  <si>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</si>
  <si>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</si>
  <si>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</si>
  <si>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</si>
  <si>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</si>
  <si>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</si>
  <si>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</si>
  <si>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</si>
  <si>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</si>
  <si>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</si>
  <si>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</si>
  <si>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</si>
  <si>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</si>
  <si>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</si>
  <si>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</si>
  <si>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</si>
  <si>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</si>
  <si>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</si>
  <si>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</si>
  <si>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</si>
  <si>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</si>
  <si>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</si>
  <si>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</si>
  <si>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</si>
  <si>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</si>
  <si>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</si>
  <si>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</si>
  <si>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</si>
  <si>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</si>
  <si>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</si>
  <si>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</si>
  <si>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</si>
  <si>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</si>
  <si>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</si>
  <si>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</si>
  <si>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</si>
  <si>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</si>
  <si>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</si>
  <si>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</si>
  <si>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</si>
  <si>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</si>
  <si>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</si>
  <si>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</si>
  <si>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</si>
  <si>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</si>
  <si>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</si>
  <si>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</si>
  <si>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</si>
  <si>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</si>
  <si>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</si>
  <si>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</si>
  <si>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</si>
  <si>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</si>
  <si>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</si>
  <si>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</si>
  <si>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</si>
  <si>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</si>
  <si>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</si>
  <si>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</si>
  <si>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</si>
  <si>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</si>
  <si>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</si>
  <si>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</si>
  <si>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</si>
  <si>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</si>
  <si>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</si>
  <si>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</si>
  <si>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</si>
  <si>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</si>
  <si>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</si>
  <si>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</si>
  <si>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</si>
  <si>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</si>
  <si>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</si>
  <si>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</si>
  <si>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</si>
  <si>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</si>
  <si>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</si>
  <si>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</si>
  <si>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</si>
  <si>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</si>
  <si>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</si>
  <si>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</si>
  <si>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</si>
  <si>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</si>
  <si>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</si>
  <si>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</si>
  <si>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</si>
  <si>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</si>
  <si>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</si>
  <si>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</si>
  <si>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</si>
  <si>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</si>
  <si>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</si>
  <si>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</si>
  <si>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</si>
  <si>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</si>
  <si>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</si>
  <si>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</si>
  <si>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</si>
  <si>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</si>
  <si>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</si>
  <si>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</si>
  <si>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</si>
  <si>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</si>
  <si>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</si>
  <si>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</si>
  <si>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</si>
  <si>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</si>
  <si>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</si>
  <si>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</si>
  <si>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</si>
  <si>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</si>
  <si>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</si>
  <si>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</si>
  <si>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</si>
  <si>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</si>
  <si>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</si>
  <si>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</si>
  <si>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</si>
  <si>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</si>
  <si>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</si>
  <si>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</si>
  <si>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</si>
  <si>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</si>
  <si>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</si>
  <si>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</si>
  <si>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</si>
  <si>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</si>
  <si>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</si>
  <si>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</si>
  <si>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</si>
  <si>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</si>
  <si>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</si>
  <si>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</si>
  <si>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</si>
  <si>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</si>
  <si>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</si>
  <si>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</si>
  <si>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</si>
  <si>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</si>
  <si>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</si>
  <si>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</si>
  <si>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</si>
  <si>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</si>
  <si>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</si>
  <si>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</si>
  <si>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</si>
  <si>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</si>
  <si>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</si>
  <si>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</si>
  <si>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</si>
  <si>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</si>
  <si>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</si>
  <si>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</si>
  <si>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</si>
  <si>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</si>
  <si>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</si>
  <si>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</si>
  <si>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</si>
  <si>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</si>
  <si>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</si>
  <si>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</si>
  <si>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</si>
  <si>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</si>
  <si>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</si>
  <si>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</si>
  <si>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</si>
  <si>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</si>
  <si>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</si>
  <si>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</si>
  <si>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</si>
  <si>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</si>
  <si>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</si>
  <si>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</si>
  <si>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</si>
  <si>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</si>
  <si>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</si>
  <si>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</si>
  <si>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</si>
  <si>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</si>
  <si>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</si>
  <si>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</si>
  <si>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</si>
  <si>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</si>
  <si>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</si>
  <si>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</si>
  <si>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</si>
  <si>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</si>
  <si>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</si>
  <si>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</si>
  <si>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</si>
  <si>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</si>
  <si>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</si>
  <si>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</si>
  <si>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</si>
  <si>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</si>
  <si>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</si>
  <si>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</si>
  <si>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</si>
  <si>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</si>
  <si>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</si>
  <si>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</si>
  <si>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</si>
  <si>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</si>
  <si>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</si>
  <si>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</si>
  <si>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</si>
  <si>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</si>
  <si>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</si>
  <si>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</si>
  <si>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</si>
  <si>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</si>
  <si>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</si>
  <si>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</si>
  <si>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</si>
  <si>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</si>
  <si>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</si>
  <si>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</si>
  <si>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</si>
  <si>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</si>
  <si>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</si>
  <si>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</si>
  <si>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</si>
  <si>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</si>
  <si>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</si>
  <si>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</si>
  <si>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</si>
  <si>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</si>
  <si>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</si>
  <si>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</si>
  <si>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</si>
  <si>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</si>
  <si>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</si>
  <si>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</si>
  <si>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</si>
  <si>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</si>
  <si>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</si>
  <si>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</si>
  <si>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</si>
  <si>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</si>
  <si>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</si>
  <si>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</si>
  <si>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</si>
  <si>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</si>
  <si>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</si>
  <si>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</si>
  <si>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</si>
  <si>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</si>
  <si>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</si>
  <si>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</si>
  <si>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</si>
  <si>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</si>
  <si>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</si>
  <si>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</si>
  <si>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</si>
  <si>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</si>
  <si>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</si>
  <si>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</si>
  <si>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</si>
  <si>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</si>
  <si>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</si>
  <si>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</si>
  <si>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</si>
  <si>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</si>
  <si>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</si>
  <si>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</si>
  <si>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</si>
  <si>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</si>
  <si>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</si>
  <si>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</si>
  <si>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</si>
  <si>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</si>
  <si>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</si>
  <si>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</si>
  <si>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</si>
  <si>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</si>
  <si>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</si>
  <si>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</si>
  <si>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</si>
  <si>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</si>
  <si>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</si>
  <si>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</si>
  <si>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</si>
  <si>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</si>
  <si>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</si>
  <si>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</si>
  <si>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</si>
  <si>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</si>
  <si>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</si>
  <si>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</si>
  <si>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</si>
  <si>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</si>
  <si>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</si>
  <si>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</si>
  <si>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</si>
  <si>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</si>
  <si>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</si>
  <si>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</si>
  <si>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</si>
  <si>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</si>
  <si>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</si>
  <si>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</si>
  <si>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</si>
  <si>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</si>
  <si>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</si>
  <si>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</si>
  <si>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</si>
  <si>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</si>
  <si>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</si>
  <si>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</si>
  <si>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</si>
  <si>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</si>
  <si>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</si>
  <si>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</si>
  <si>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</si>
  <si>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</si>
  <si>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</si>
  <si>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</si>
  <si>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</si>
  <si>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</si>
  <si>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</si>
  <si>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</si>
  <si>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</si>
  <si>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</si>
  <si>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</si>
  <si>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</si>
  <si>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</si>
  <si>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</si>
  <si>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</si>
  <si>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</si>
  <si>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</si>
  <si>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</si>
  <si>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</si>
  <si>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</si>
  <si>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</si>
  <si>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</si>
  <si>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</si>
  <si>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</si>
  <si>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</si>
  <si>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</si>
  <si>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</si>
  <si>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</si>
  <si>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</si>
  <si>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</si>
  <si>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</si>
  <si>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</si>
  <si>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</si>
  <si>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</si>
  <si>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</si>
  <si>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</si>
  <si>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</si>
  <si>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</si>
  <si>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</si>
  <si>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</si>
  <si>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</si>
  <si>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</si>
  <si>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</si>
  <si>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</si>
  <si>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</si>
  <si>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</si>
  <si>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</si>
  <si>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</si>
  <si>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</si>
  <si>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</si>
  <si>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</si>
  <si>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</si>
  <si>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</si>
  <si>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</si>
  <si>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</si>
  <si>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</si>
  <si>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</si>
  <si>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</si>
  <si>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</si>
  <si>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</si>
  <si>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</si>
  <si>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</si>
  <si>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</si>
  <si>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</si>
  <si>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</si>
  <si>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</si>
  <si>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</si>
  <si>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</si>
  <si>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</si>
  <si>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</si>
  <si>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</si>
  <si>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</si>
  <si>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</si>
  <si>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</si>
  <si>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</si>
  <si>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</si>
  <si>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</si>
  <si>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</si>
  <si>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</si>
  <si>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</si>
  <si>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</si>
  <si>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</si>
  <si>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</si>
  <si>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</si>
  <si>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</si>
  <si>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</si>
  <si>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</si>
  <si>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</si>
  <si>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</si>
  <si>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</si>
  <si>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</si>
  <si>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</si>
  <si>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</si>
  <si>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</si>
  <si>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</si>
  <si>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</si>
  <si>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</si>
  <si>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</si>
  <si>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</si>
  <si>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</si>
  <si>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</si>
  <si>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</si>
  <si>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</si>
  <si>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</si>
  <si>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</si>
  <si>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</si>
  <si>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</si>
  <si>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</si>
  <si>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</si>
  <si>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</si>
  <si>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</si>
  <si>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</si>
  <si>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</si>
  <si>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</si>
  <si>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</si>
  <si>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</si>
  <si>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</si>
  <si>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</si>
  <si>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</si>
  <si>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</si>
  <si>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</si>
  <si>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</si>
  <si>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</si>
  <si>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</si>
  <si>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</si>
  <si>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</si>
  <si>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</si>
  <si>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</si>
  <si>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</si>
  <si>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</si>
  <si>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</si>
  <si>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</si>
  <si>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</si>
  <si>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</si>
  <si>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</si>
  <si>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</si>
  <si>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</si>
  <si>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</si>
  <si>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</si>
  <si>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</si>
  <si>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</si>
  <si>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</si>
  <si>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</si>
  <si>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</si>
  <si>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</si>
  <si>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</si>
  <si>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</si>
  <si>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</si>
  <si>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</si>
  <si>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</si>
  <si>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</si>
  <si>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</si>
  <si>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</si>
  <si>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</si>
  <si>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</si>
  <si>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</si>
  <si>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</si>
  <si>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</si>
  <si>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</si>
  <si>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</si>
  <si>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</si>
  <si>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</si>
  <si>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</si>
  <si>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</si>
  <si>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</si>
  <si>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</si>
  <si>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</si>
  <si>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</si>
  <si>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</si>
  <si>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</si>
  <si>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</si>
  <si>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</si>
  <si>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</si>
  <si>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</si>
  <si>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</si>
  <si>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</si>
  <si>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</si>
  <si>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</si>
  <si>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</si>
  <si>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</si>
  <si>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</si>
  <si>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</si>
  <si>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</si>
  <si>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</si>
  <si>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</si>
  <si>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</si>
  <si>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</si>
  <si>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</si>
  <si>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</si>
  <si>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</si>
  <si>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</si>
  <si>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</si>
  <si>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</si>
  <si>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</si>
  <si>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</si>
  <si>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</si>
  <si>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</si>
  <si>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</si>
  <si>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</si>
  <si>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</si>
  <si>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</si>
  <si>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</si>
  <si>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</si>
  <si>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</si>
  <si>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</si>
  <si>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</si>
  <si>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</si>
  <si>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</si>
  <si>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</si>
  <si>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</si>
  <si>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</si>
  <si>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</si>
  <si>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</si>
  <si>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</si>
  <si>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</si>
  <si>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</si>
  <si>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</si>
  <si>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</si>
  <si>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</si>
  <si>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</si>
  <si>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</si>
  <si>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</si>
  <si>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</si>
  <si>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</si>
  <si>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</si>
  <si>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</si>
  <si>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</si>
  <si>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</si>
  <si>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</si>
  <si>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</si>
  <si>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</si>
  <si>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</si>
  <si>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</si>
  <si>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</si>
  <si>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</si>
  <si>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</si>
  <si>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</si>
  <si>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</si>
  <si>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</si>
  <si>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</si>
  <si>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</si>
  <si>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</si>
  <si>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</si>
  <si>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</si>
  <si>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</si>
  <si>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</si>
  <si>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</si>
  <si>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</si>
  <si>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</si>
  <si>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</si>
  <si>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</si>
  <si>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</si>
  <si>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</si>
  <si>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</si>
  <si>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</si>
  <si>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</si>
  <si>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</si>
  <si>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</si>
  <si>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</si>
  <si>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</si>
  <si>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</si>
  <si>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</si>
  <si>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</si>
  <si>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</si>
  <si>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</si>
  <si>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</si>
  <si>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</si>
  <si>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</si>
  <si>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</si>
  <si>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</si>
  <si>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</si>
  <si>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</si>
  <si>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</si>
  <si>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</si>
  <si>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</si>
  <si>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</si>
  <si>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</si>
  <si>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</si>
  <si>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</si>
  <si>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</si>
  <si>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</si>
  <si>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</si>
  <si>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</si>
  <si>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</si>
  <si>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</si>
  <si>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</si>
  <si>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</si>
  <si>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</si>
  <si>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</si>
  <si>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</si>
  <si>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</si>
  <si>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</si>
  <si>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</si>
  <si>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</si>
  <si>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</si>
  <si>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</si>
  <si>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</si>
  <si>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</si>
  <si>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</si>
  <si>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</si>
  <si>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</si>
  <si>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</si>
  <si>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</si>
  <si>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</si>
  <si>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</si>
  <si>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</si>
  <si>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</si>
  <si>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</si>
  <si>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</si>
  <si>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</si>
  <si>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</si>
  <si>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</si>
  <si>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</si>
  <si>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</si>
  <si>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</si>
  <si>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</si>
  <si>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</si>
  <si>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</si>
  <si>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</si>
  <si>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</si>
  <si>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</si>
  <si>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</si>
  <si>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</si>
  <si>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</si>
  <si>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</si>
  <si>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</si>
  <si>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</si>
  <si>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</si>
  <si>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</si>
  <si>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</si>
  <si>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</si>
  <si>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</si>
  <si>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</si>
  <si>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</si>
  <si>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</si>
  <si>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</si>
  <si>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</si>
  <si>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</si>
  <si>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</si>
  <si>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</si>
  <si>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</si>
  <si>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</si>
  <si>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</si>
  <si>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</si>
  <si>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</si>
  <si>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</si>
  <si>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</si>
  <si>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</si>
  <si>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</si>
  <si>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</si>
  <si>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</si>
  <si>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</si>
  <si>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</si>
  <si>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</si>
  <si>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</si>
  <si>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</si>
  <si>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</si>
  <si>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</si>
  <si>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</si>
  <si>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</si>
  <si>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</si>
  <si>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</si>
  <si>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</si>
  <si>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</si>
  <si>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</si>
  <si>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</si>
  <si>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</si>
  <si>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</si>
  <si>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</si>
  <si>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</si>
  <si>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</si>
  <si>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</si>
  <si>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</si>
  <si>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</si>
  <si>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</si>
  <si>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</si>
  <si>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</si>
  <si>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</si>
  <si>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</si>
  <si>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</si>
  <si>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</si>
  <si>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</si>
  <si>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</si>
  <si>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</si>
  <si>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</si>
  <si>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</si>
  <si>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</si>
  <si>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</si>
  <si>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</si>
  <si>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</si>
  <si>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</si>
  <si>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</si>
  <si>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</si>
  <si>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</si>
  <si>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</si>
  <si>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</si>
  <si>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</si>
  <si>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</si>
  <si>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</si>
  <si>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</si>
  <si>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</si>
  <si>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</si>
  <si>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</si>
  <si>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</si>
  <si>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</si>
  <si>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</si>
  <si>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</si>
  <si>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</si>
  <si>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</si>
  <si>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</si>
  <si>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</si>
  <si>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</si>
  <si>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</si>
  <si>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</si>
  <si>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</si>
  <si>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</si>
  <si>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</si>
  <si>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</si>
  <si>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</si>
  <si>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</si>
  <si>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</si>
  <si>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</si>
  <si>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</si>
  <si>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</si>
  <si>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</si>
  <si>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</si>
  <si>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</si>
  <si>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</si>
  <si>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</si>
  <si>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</si>
  <si>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</si>
  <si>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</si>
  <si>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</si>
  <si>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</si>
  <si>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</si>
  <si>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</si>
  <si>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</si>
  <si>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</si>
  <si>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</si>
  <si>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</si>
  <si>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</si>
  <si>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</si>
  <si>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</si>
  <si>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</si>
  <si>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</si>
  <si>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</si>
  <si>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</si>
  <si>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</si>
  <si>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</si>
  <si>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</si>
  <si>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</si>
  <si>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</si>
  <si>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</si>
  <si>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</si>
  <si>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</si>
  <si>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</si>
  <si>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</si>
  <si>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</si>
  <si>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</si>
  <si>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</si>
  <si>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</si>
  <si>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</si>
  <si>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</si>
  <si>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</si>
  <si>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</si>
  <si>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</si>
  <si>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</si>
  <si>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</si>
  <si>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</si>
  <si>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</si>
  <si>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</si>
  <si>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</si>
  <si>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</si>
  <si>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</si>
  <si>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</si>
  <si>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</si>
  <si>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</si>
  <si>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</si>
  <si>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</si>
  <si>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</si>
  <si>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</si>
  <si>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</si>
  <si>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</si>
  <si>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</si>
  <si>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</si>
  <si>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</si>
  <si>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</si>
  <si>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</si>
  <si>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</si>
  <si>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</si>
  <si>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</si>
  <si>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</si>
  <si>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</si>
  <si>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</si>
  <si>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</si>
  <si>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</si>
  <si>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</si>
  <si>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</si>
  <si>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</si>
  <si>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</si>
  <si>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</si>
  <si>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</si>
  <si>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</si>
  <si>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</si>
  <si>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</si>
  <si>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</si>
  <si>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</si>
  <si>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</si>
  <si>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</si>
  <si>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</si>
  <si>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</si>
  <si>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</si>
  <si>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</si>
  <si>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</si>
  <si>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</si>
  <si>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</si>
  <si>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</si>
  <si>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</si>
  <si>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</si>
  <si>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</si>
  <si>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</si>
  <si>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</si>
  <si>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</si>
  <si>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</si>
  <si>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</si>
  <si>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</si>
  <si>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</si>
  <si>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</si>
  <si>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</si>
  <si>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</si>
  <si>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</si>
  <si>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</si>
  <si>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</si>
  <si>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</si>
  <si>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</si>
  <si>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</si>
  <si>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</si>
  <si>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</si>
  <si>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</si>
  <si>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</si>
  <si>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</si>
  <si>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</si>
  <si>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</si>
  <si>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</si>
  <si>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</si>
  <si>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</si>
  <si>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</si>
  <si>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</si>
  <si>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</si>
  <si>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</si>
  <si>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</si>
  <si>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</si>
  <si>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</si>
  <si>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</si>
  <si>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</si>
  <si>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</si>
  <si>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</si>
  <si>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</si>
  <si>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</si>
  <si>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</si>
  <si>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</si>
  <si>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</si>
  <si>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</si>
  <si>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</si>
  <si>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</si>
  <si>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</si>
  <si>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</si>
  <si>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</si>
  <si>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</si>
  <si>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</si>
  <si>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</si>
  <si>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</si>
  <si>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</si>
  <si>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</si>
  <si>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</si>
  <si>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</si>
  <si>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</si>
  <si>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</si>
  <si>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</si>
  <si>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</si>
  <si>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</si>
  <si>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</si>
  <si>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</si>
  <si>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</si>
  <si>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</si>
  <si>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</si>
  <si>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</si>
  <si>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</si>
  <si>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</si>
  <si>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</si>
  <si>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</si>
  <si>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</si>
  <si>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</si>
  <si>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</si>
  <si>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</si>
  <si>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</si>
  <si>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</si>
  <si>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</si>
  <si>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</si>
  <si>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</si>
  <si>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</si>
  <si>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</si>
  <si>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</si>
  <si>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</si>
  <si>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</si>
  <si>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</si>
  <si>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</si>
  <si>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</si>
  <si>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</si>
  <si>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</si>
  <si>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</si>
  <si>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</si>
  <si>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</si>
  <si>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</si>
  <si>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</si>
  <si>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</si>
  <si>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</si>
  <si>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</si>
  <si>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</si>
  <si>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</si>
  <si>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</si>
  <si>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</si>
  <si>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</si>
  <si>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</si>
  <si>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</si>
  <si>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</si>
  <si>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</si>
  <si>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</si>
  <si>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</si>
  <si>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</si>
  <si>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</si>
  <si>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</si>
  <si>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</si>
  <si>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</si>
  <si>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</si>
  <si>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</si>
  <si>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</si>
  <si>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</si>
  <si>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</si>
  <si>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</si>
  <si>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</si>
  <si>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</si>
  <si>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</si>
  <si>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</si>
  <si>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</si>
  <si>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</si>
  <si>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</si>
  <si>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</si>
  <si>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</si>
  <si>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</si>
  <si>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</si>
  <si>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</si>
  <si>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</si>
  <si>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</si>
  <si>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</si>
  <si>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</si>
  <si>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</si>
  <si>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</si>
  <si>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</si>
  <si>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</si>
  <si>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</si>
  <si>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</si>
  <si>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</si>
  <si>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</si>
  <si>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</si>
  <si>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</si>
  <si>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</si>
  <si>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</si>
  <si>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</si>
  <si>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</si>
  <si>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</si>
  <si>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</si>
  <si>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</si>
  <si>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</si>
  <si>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</si>
  <si>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</si>
  <si>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</si>
  <si>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</si>
  <si>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</si>
  <si>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</si>
  <si>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</si>
  <si>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</si>
  <si>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</si>
  <si>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</si>
  <si>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</si>
  <si>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</si>
  <si>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</si>
  <si>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</si>
  <si>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</si>
  <si>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</si>
  <si>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</si>
  <si>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</si>
  <si>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</si>
  <si>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</si>
  <si>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</si>
  <si>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</si>
  <si>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</si>
  <si>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</si>
  <si>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</si>
  <si>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</si>
  <si>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</si>
  <si>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</si>
  <si>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</si>
  <si>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</si>
  <si>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</si>
  <si>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</si>
  <si>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</si>
  <si>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</si>
  <si>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</si>
  <si>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</si>
  <si>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</si>
  <si>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</si>
  <si>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</si>
  <si>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</si>
  <si>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</si>
  <si>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</si>
  <si>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</si>
  <si>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</si>
  <si>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</si>
  <si>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</si>
  <si>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</si>
  <si>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</si>
  <si>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</si>
  <si>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</si>
  <si>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</si>
  <si>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</si>
  <si>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</si>
  <si>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</si>
  <si>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</si>
  <si>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</si>
  <si>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</si>
  <si>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</si>
  <si>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</si>
  <si>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</si>
  <si>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</si>
  <si>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</si>
  <si>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</si>
  <si>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</si>
  <si>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</si>
  <si>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</si>
  <si>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</si>
  <si>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</si>
  <si>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</si>
  <si>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</si>
  <si>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</si>
  <si>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</si>
  <si>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</si>
  <si>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</si>
  <si>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</si>
  <si>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</si>
  <si>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</si>
  <si>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</si>
  <si>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</si>
  <si>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</si>
  <si>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</si>
  <si>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</si>
  <si>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</si>
  <si>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</si>
  <si>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</si>
  <si>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</si>
  <si>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</si>
  <si>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</si>
  <si>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</si>
  <si>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</si>
  <si>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</si>
  <si>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</si>
  <si>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</si>
  <si>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</si>
  <si>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</si>
  <si>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</si>
  <si>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</si>
  <si>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</si>
  <si>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</si>
  <si>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</si>
  <si>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</si>
  <si>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</si>
  <si>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</si>
  <si>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</si>
  <si>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</si>
  <si>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</si>
  <si>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</si>
  <si>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</si>
  <si>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</si>
  <si>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</si>
  <si>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</si>
  <si>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</si>
  <si>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</si>
  <si>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</si>
  <si>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</si>
  <si>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</si>
  <si>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</si>
  <si>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</si>
  <si>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</si>
  <si>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</si>
  <si>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</si>
  <si>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</si>
  <si>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</si>
  <si>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</si>
  <si>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</si>
  <si>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</si>
  <si>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</si>
  <si>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</si>
  <si>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</si>
  <si>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</si>
  <si>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</si>
  <si>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</si>
  <si>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 xml:space="preserve">45000 to 49999 </t>
  </si>
  <si>
    <t>Greater than or equal to 50000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</si>
  <si>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</si>
  <si>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</si>
  <si>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</si>
  <si>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</si>
  <si>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</si>
  <si>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</si>
  <si>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</si>
  <si>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Outcomes</t>
  </si>
  <si>
    <t>Successful</t>
  </si>
  <si>
    <t>Failed</t>
  </si>
  <si>
    <t>Mean</t>
  </si>
  <si>
    <t>Median</t>
  </si>
  <si>
    <t>Minimum</t>
  </si>
  <si>
    <t>Maximum</t>
  </si>
  <si>
    <t>Variance</t>
  </si>
  <si>
    <t>Standard deviation</t>
  </si>
  <si>
    <t>Outcome</t>
  </si>
  <si>
    <t>Data(x) -Mean</t>
  </si>
  <si>
    <t>Square of (X-Mean)</t>
  </si>
  <si>
    <t xml:space="preserve">Total number </t>
  </si>
  <si>
    <t>sum of square x-mean</t>
  </si>
  <si>
    <t>Z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</si>
</sst>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16" fillId="0" borderId="0" xfId="0" applyFon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theme="1"/>
      </font>
      <fill>
        <patternFill>
          <bgColor rgb="FFF88774"/>
        </patternFill>
      </fill>
    </dxf>
    <dxf>
      <font>
        <color theme="1"/>
      </font>
      <fill>
        <patternFill>
          <bgColor rgb="FFA9F85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A868E"/>
        </patternFill>
      </fill>
    </dxf>
    <dxf>
      <font>
        <color theme="1"/>
      </font>
      <fill>
        <patternFill>
          <bgColor rgb="FF9AC87A"/>
        </patternFill>
      </fill>
    </dxf>
    <dxf>
      <font>
        <color theme="1"/>
      </font>
      <fill>
        <patternFill>
          <bgColor rgb="FF70A8DA"/>
        </patternFill>
      </fill>
    </dxf>
    <dxf>
      <font>
        <color theme="1"/>
      </font>
      <fill>
        <patternFill>
          <bgColor rgb="FFFFFF25"/>
        </patternFill>
      </fill>
    </dxf>
  </dxfs>
  <tableStyles count="0" defaultTableStyle="TableStyleMedium2" defaultPivotStyle="PivotStyleLight16"/>
  <colors>
    <mruColors>
      <color rgb="FFF88774"/>
      <color rgb="FFA9F852"/>
      <color rgb="FF29FB38"/>
      <color rgb="FFF75357"/>
      <color rgb="FF4472C4"/>
      <color rgb="FF7EBA56"/>
      <color rgb="FFFFFF25"/>
      <color rgb="FF70A8DA"/>
      <color rgb="FF9AC87A"/>
      <color rgb="FFFA86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tables!PivotTable1</c:name>
    <c:fmtId val="12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tables'!$A$5:$A$14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D-48A1-8D0B-D5A662D5A244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D-48A1-8D0B-D5A662D5A244}"/>
            </c:ext>
          </c:extLst>
        </c:ser>
        <c:ser>
          <c:idx val="2"/>
          <c:order val="2"/>
          <c:tx>
            <c:strRef>
              <c:f>'Pivot tables'!$D$3:$D$4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5D-48A1-8D0B-D5A662D5A244}"/>
            </c:ext>
          </c:extLst>
        </c:ser>
        <c:ser>
          <c:idx val="3"/>
          <c:order val="3"/>
          <c:tx>
            <c:strRef>
              <c:f>'Pivot tables'!$E$3:$E$4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5D-48A1-8D0B-D5A662D5A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4745151"/>
        <c:axId val="2074741407"/>
      </c:barChart>
      <c:catAx>
        <c:axId val="207474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41407"/>
        <c:crosses val="autoZero"/>
        <c:auto val="1"/>
        <c:lblAlgn val="ctr"/>
        <c:lblOffset val="100"/>
        <c:noMultiLvlLbl val="0"/>
      </c:catAx>
      <c:valAx>
        <c:axId val="207474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4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9-41E1-92C1-30DB4F5382E2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9-41E1-92C1-30DB4F5382E2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A9-41E1-92C1-30DB4F5382E2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A9-41E1-92C1-30DB4F538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3454703"/>
        <c:axId val="373453039"/>
      </c:barChart>
      <c:catAx>
        <c:axId val="37345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53039"/>
        <c:crosses val="autoZero"/>
        <c:auto val="1"/>
        <c:lblAlgn val="ctr"/>
        <c:lblOffset val="100"/>
        <c:noMultiLvlLbl val="0"/>
      </c:catAx>
      <c:valAx>
        <c:axId val="37345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5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3!PivotTable6</c:name>
    <c:fmtId val="1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75357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F75357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4472C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rgbClr val="4472C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F-46C4-A2D2-6157BF01D32F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7535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75357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F-46C4-A2D2-6157BF01D32F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4472C4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9F-46C4-A2D2-6157BF01D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746399"/>
        <c:axId val="2074743071"/>
      </c:lineChart>
      <c:catAx>
        <c:axId val="207474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43071"/>
        <c:crosses val="autoZero"/>
        <c:auto val="1"/>
        <c:lblAlgn val="ctr"/>
        <c:lblOffset val="100"/>
        <c:noMultiLvlLbl val="0"/>
      </c:catAx>
      <c:valAx>
        <c:axId val="20747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4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7-4362-8A8F-91FD6B2DBD18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7-4362-8A8F-91FD6B2DBD18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7-4362-8A8F-91FD6B2DB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98799"/>
        <c:axId val="182900463"/>
      </c:lineChart>
      <c:catAx>
        <c:axId val="1828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0463"/>
        <c:crosses val="autoZero"/>
        <c:auto val="1"/>
        <c:lblAlgn val="ctr"/>
        <c:lblOffset val="100"/>
        <c:noMultiLvlLbl val="0"/>
      </c:catAx>
      <c:valAx>
        <c:axId val="18290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87630</xdr:colOff>
      <xdr:row>0</xdr:row>
      <xdr:rowOff>144780</xdr:rowOff>
    </xdr:from>
    <xdr:to>
      <xdr:col>14</xdr:col>
      <xdr:colOff>220980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4B3A0F-0835-2284-AB72-3890929C0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337931</xdr:colOff>
      <xdr:row>4</xdr:row>
      <xdr:rowOff>6627</xdr:rowOff>
    </xdr:from>
    <xdr:to>
      <xdr:col>17</xdr:col>
      <xdr:colOff>66261</xdr:colOff>
      <xdr:row>25</xdr:row>
      <xdr:rowOff>192158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84C58-F8DD-4B90-568F-617C5B25D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445770</xdr:colOff>
      <xdr:row>3</xdr:row>
      <xdr:rowOff>60960</xdr:rowOff>
    </xdr:from>
    <xdr:to>
      <xdr:col>15</xdr:col>
      <xdr:colOff>365760</xdr:colOff>
      <xdr:row>21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B72095-7536-B74F-B2D8-C5A9D050B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1855470</xdr:colOff>
      <xdr:row>13</xdr:row>
      <xdr:rowOff>60960</xdr:rowOff>
    </xdr:from>
    <xdr:to>
      <xdr:col>6</xdr:col>
      <xdr:colOff>1516380</xdr:colOff>
      <xdr:row>24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D50DB-5781-3E6B-28D2-5F90CEE95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dik Gehlot" refreshedDate="44927.697660532409" createdVersion="8" refreshedVersion="8" minRefreshableVersion="3" recordCount="1000" xr:uid="{607A10C6-DC65-4868-BFA8-AD223D9C7298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dik Gehlot" refreshedDate="44927.733935300923" createdVersion="8" refreshedVersion="8" minRefreshableVersion="3" recordCount="1000" xr:uid="{D2389F8E-82F6-4639-B5CF-B3A58B77208A}">
  <cacheSource type="worksheet">
    <worksheetSource ref="C1:T1001" sheet="Crowdfunding"/>
  </cacheSource>
  <cacheFields count="20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9" base="11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1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E2D60-A75F-4D96-AD9E-5FB31E81169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9780D3-A455-42D1-94CE-81EE8A4C544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B9879-37AE-471E-A648-6EF3FF6D2977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2" colPageCount="1"/>
  <pivotFields count="20"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4">
    <i>
      <x/>
    </i>
    <i>
      <x v="1"/>
    </i>
    <i>
      <x v="3"/>
    </i>
    <i t="grand">
      <x/>
    </i>
  </colItems>
  <pageFields count="2">
    <pageField fld="16" hier="-1"/>
    <pageField fld="19" hier="-1"/>
  </pageFields>
  <dataFields count="1">
    <dataField name="Count of outcome" fld="4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Q1" sqref="Q1"/>
    </sheetView>
  </sheetViews>
  <sheetFormatPr defaultColWidth="11.19921875" defaultRowHeight="15.6" x14ac:dyDescent="0.3"/>
  <cols>
    <col min="1" max="1" width="7.09765625" customWidth="1"/>
    <col min="2" max="2" width="30.69921875" bestFit="1" customWidth="1"/>
    <col min="3" max="3" width="34.09765625" style="3" customWidth="1"/>
    <col min="5" max="5" width="11.296875" customWidth="1"/>
    <col min="6" max="6" width="14.8984375" customWidth="1"/>
    <col min="8" max="8" width="13" bestFit="1" customWidth="1"/>
    <col min="9" max="9" width="19.796875" customWidth="1"/>
    <col min="12" max="13" width="11.19921875" bestFit="1" customWidth="1"/>
    <col min="14" max="15" width="27.19921875" style="9" customWidth="1"/>
    <col min="18" max="18" width="28" bestFit="1" customWidth="1"/>
    <col min="19" max="19" width="23.69921875" customWidth="1"/>
    <col min="20" max="20" width="15.5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8" t="s">
        <v>2071</v>
      </c>
      <c r="O1" s="8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4"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1">(((L3/60)/60)/24)+DATE(1970,1,1)</f>
        <v>41870.208333333336</v>
      </c>
      <c r="O3" s="9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LEFT(R3,SEARCH("/",R3)-1)</f>
        <v>music</v>
      </c>
      <c r="T3" t="str">
        <f t="shared" ref="T3:T66" si="4">RIGHT(R3,LEN(R3)-SEARCH("/",R3))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ref="I4:I67" si="5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1"/>
        <v>41595.25</v>
      </c>
      <c r="O4" s="9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1"/>
        <v>43688.208333333328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1"/>
        <v>43485.25</v>
      </c>
      <c r="O6" s="9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1"/>
        <v>41149.208333333336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1"/>
        <v>42991.208333333328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1"/>
        <v>42229.208333333328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1"/>
        <v>40399.208333333336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1"/>
        <v>41536.208333333336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1"/>
        <v>40404.208333333336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1"/>
        <v>40442.208333333336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1"/>
        <v>43760.208333333328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1"/>
        <v>42532.208333333328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1"/>
        <v>40974.25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1"/>
        <v>43809.25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1"/>
        <v>41661.25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1"/>
        <v>40555.25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1"/>
        <v>43351.208333333328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1"/>
        <v>43528.25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1"/>
        <v>41848.208333333336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1"/>
        <v>40770.208333333336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1"/>
        <v>43193.208333333328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1"/>
        <v>43510.25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1"/>
        <v>41811.208333333336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1"/>
        <v>40681.208333333336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1"/>
        <v>43312.208333333328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1"/>
        <v>42280.208333333328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1"/>
        <v>40218.25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1"/>
        <v>43301.208333333328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1"/>
        <v>43609.208333333328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1"/>
        <v>42374.25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1"/>
        <v>43110.25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1"/>
        <v>41917.208333333336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1"/>
        <v>42817.208333333328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1"/>
        <v>43484.25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1"/>
        <v>40600.25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1"/>
        <v>43744.208333333328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1"/>
        <v>40469.208333333336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1"/>
        <v>41330.25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1"/>
        <v>40334.208333333336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1"/>
        <v>41156.208333333336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1"/>
        <v>40728.208333333336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1"/>
        <v>41844.208333333336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1"/>
        <v>43541.208333333328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1"/>
        <v>42676.208333333328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1"/>
        <v>40367.208333333336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1"/>
        <v>41727.208333333336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1"/>
        <v>42180.208333333328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1"/>
        <v>43758.208333333328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1"/>
        <v>41487.208333333336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1"/>
        <v>40995.208333333336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1"/>
        <v>40436.208333333336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1"/>
        <v>41779.208333333336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1"/>
        <v>43170.25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1"/>
        <v>43311.208333333328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1"/>
        <v>42014.25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1"/>
        <v>42979.208333333328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1"/>
        <v>42268.208333333328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1"/>
        <v>42898.208333333328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1"/>
        <v>41107.208333333336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1"/>
        <v>40595.25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1"/>
        <v>42160.208333333328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1"/>
        <v>42853.208333333328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1"/>
        <v>43283.208333333328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(E67/D67)*100</f>
        <v>236.14754098360655</v>
      </c>
      <c r="G67" t="s">
        <v>20</v>
      </c>
      <c r="H67">
        <v>236</v>
      </c>
      <c r="I67" s="4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7">(((L67/60)/60)/24)+DATE(1970,1,1)</f>
        <v>40570.25</v>
      </c>
      <c r="O67" s="9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LEFT(R67,SEARCH("/",R67)-1)</f>
        <v>theater</v>
      </c>
      <c r="T67" t="str">
        <f t="shared" ref="T67:T130" si="10">RIGHT(R67,LEN(R67)-SEARCH("/",R67))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7"/>
        <v>42102.208333333328</v>
      </c>
      <c r="O68" s="9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7"/>
        <v>40203.25</v>
      </c>
      <c r="O69" s="9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7"/>
        <v>42943.208333333328</v>
      </c>
      <c r="O70" s="9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7"/>
        <v>40531.25</v>
      </c>
      <c r="O71" s="9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7"/>
        <v>40484.208333333336</v>
      </c>
      <c r="O72" s="9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7"/>
        <v>43799.25</v>
      </c>
      <c r="O73" s="9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7"/>
        <v>42186.208333333328</v>
      </c>
      <c r="O74" s="9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7"/>
        <v>42701.25</v>
      </c>
      <c r="O75" s="9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7"/>
        <v>42456.208333333328</v>
      </c>
      <c r="O76" s="9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7"/>
        <v>43296.208333333328</v>
      </c>
      <c r="O77" s="9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7"/>
        <v>42027.25</v>
      </c>
      <c r="O78" s="9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7"/>
        <v>40448.208333333336</v>
      </c>
      <c r="O79" s="9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7"/>
        <v>43206.208333333328</v>
      </c>
      <c r="O80" s="9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7"/>
        <v>43267.208333333328</v>
      </c>
      <c r="O81" s="9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7"/>
        <v>42976.208333333328</v>
      </c>
      <c r="O82" s="9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7"/>
        <v>43062.25</v>
      </c>
      <c r="O83" s="9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7"/>
        <v>43482.25</v>
      </c>
      <c r="O84" s="9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7"/>
        <v>42579.208333333328</v>
      </c>
      <c r="O85" s="9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7"/>
        <v>41118.208333333336</v>
      </c>
      <c r="O86" s="9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7"/>
        <v>40797.208333333336</v>
      </c>
      <c r="O87" s="9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7"/>
        <v>42128.208333333328</v>
      </c>
      <c r="O88" s="9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7"/>
        <v>40610.25</v>
      </c>
      <c r="O89" s="9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7"/>
        <v>42110.208333333328</v>
      </c>
      <c r="O90" s="9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7"/>
        <v>40283.208333333336</v>
      </c>
      <c r="O91" s="9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7"/>
        <v>42425.25</v>
      </c>
      <c r="O92" s="9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7"/>
        <v>42588.208333333328</v>
      </c>
      <c r="O93" s="9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7"/>
        <v>40352.208333333336</v>
      </c>
      <c r="O94" s="9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7"/>
        <v>41202.208333333336</v>
      </c>
      <c r="O95" s="9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7"/>
        <v>43562.208333333328</v>
      </c>
      <c r="O96" s="9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7"/>
        <v>43752.208333333328</v>
      </c>
      <c r="O97" s="9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7"/>
        <v>40612.25</v>
      </c>
      <c r="O98" s="9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7"/>
        <v>42180.208333333328</v>
      </c>
      <c r="O99" s="9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7"/>
        <v>42212.208333333328</v>
      </c>
      <c r="O100" s="9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7"/>
        <v>41968.25</v>
      </c>
      <c r="O101" s="9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7"/>
        <v>40835.208333333336</v>
      </c>
      <c r="O102" s="9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7"/>
        <v>42056.25</v>
      </c>
      <c r="O103" s="9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7"/>
        <v>43234.208333333328</v>
      </c>
      <c r="O104" s="9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7"/>
        <v>40475.208333333336</v>
      </c>
      <c r="O105" s="9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7"/>
        <v>42878.208333333328</v>
      </c>
      <c r="O106" s="9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7"/>
        <v>41366.208333333336</v>
      </c>
      <c r="O107" s="9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7"/>
        <v>43716.208333333328</v>
      </c>
      <c r="O108" s="9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7"/>
        <v>43213.208333333328</v>
      </c>
      <c r="O109" s="9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7"/>
        <v>41005.208333333336</v>
      </c>
      <c r="O110" s="9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7"/>
        <v>41651.25</v>
      </c>
      <c r="O111" s="9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7"/>
        <v>43354.208333333328</v>
      </c>
      <c r="O112" s="9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7"/>
        <v>41174.208333333336</v>
      </c>
      <c r="O113" s="9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7"/>
        <v>41875.208333333336</v>
      </c>
      <c r="O114" s="9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7"/>
        <v>42990.208333333328</v>
      </c>
      <c r="O115" s="9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7"/>
        <v>43564.208333333328</v>
      </c>
      <c r="O116" s="9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7"/>
        <v>43056.25</v>
      </c>
      <c r="O117" s="9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7"/>
        <v>42265.208333333328</v>
      </c>
      <c r="O118" s="9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7"/>
        <v>40808.208333333336</v>
      </c>
      <c r="O119" s="9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7"/>
        <v>41665.25</v>
      </c>
      <c r="O120" s="9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7"/>
        <v>41806.208333333336</v>
      </c>
      <c r="O121" s="9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7"/>
        <v>42111.208333333328</v>
      </c>
      <c r="O122" s="9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7"/>
        <v>41917.208333333336</v>
      </c>
      <c r="O123" s="9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7"/>
        <v>41970.25</v>
      </c>
      <c r="O124" s="9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7"/>
        <v>42332.25</v>
      </c>
      <c r="O125" s="9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7"/>
        <v>43598.208333333328</v>
      </c>
      <c r="O126" s="9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7"/>
        <v>43362.208333333328</v>
      </c>
      <c r="O127" s="9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7"/>
        <v>42596.208333333328</v>
      </c>
      <c r="O128" s="9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7"/>
        <v>40310.208333333336</v>
      </c>
      <c r="O129" s="9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7"/>
        <v>40417.208333333336</v>
      </c>
      <c r="O130" s="9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(E131/D131)*100</f>
        <v>3.202693602693603</v>
      </c>
      <c r="G131" t="s">
        <v>74</v>
      </c>
      <c r="H131">
        <v>55</v>
      </c>
      <c r="I131" s="4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3">(((L131/60)/60)/24)+DATE(1970,1,1)</f>
        <v>42038.25</v>
      </c>
      <c r="O131" s="9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LEFT(R131,SEARCH("/",R131)-1)</f>
        <v>food</v>
      </c>
      <c r="T131" t="str">
        <f t="shared" ref="T131:T194" si="16">RIGHT(R131,LEN(R131)-SEARCH("/",R131))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3"/>
        <v>40842.208333333336</v>
      </c>
      <c r="O132" s="9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3"/>
        <v>41607.25</v>
      </c>
      <c r="O133" s="9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3"/>
        <v>43112.25</v>
      </c>
      <c r="O134" s="9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3"/>
        <v>40767.208333333336</v>
      </c>
      <c r="O135" s="9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3"/>
        <v>40713.208333333336</v>
      </c>
      <c r="O136" s="9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3"/>
        <v>41340.25</v>
      </c>
      <c r="O137" s="9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3"/>
        <v>41797.208333333336</v>
      </c>
      <c r="O138" s="9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3"/>
        <v>40457.208333333336</v>
      </c>
      <c r="O139" s="9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3"/>
        <v>41180.208333333336</v>
      </c>
      <c r="O140" s="9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3"/>
        <v>42115.208333333328</v>
      </c>
      <c r="O141" s="9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3"/>
        <v>43156.25</v>
      </c>
      <c r="O142" s="9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3"/>
        <v>42167.208333333328</v>
      </c>
      <c r="O143" s="9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3"/>
        <v>41005.208333333336</v>
      </c>
      <c r="O144" s="9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3"/>
        <v>40357.208333333336</v>
      </c>
      <c r="O145" s="9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3"/>
        <v>43633.208333333328</v>
      </c>
      <c r="O146" s="9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3"/>
        <v>41889.208333333336</v>
      </c>
      <c r="O147" s="9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3"/>
        <v>40855.25</v>
      </c>
      <c r="O148" s="9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3"/>
        <v>42534.208333333328</v>
      </c>
      <c r="O149" s="9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3"/>
        <v>42941.208333333328</v>
      </c>
      <c r="O150" s="9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3"/>
        <v>41275.25</v>
      </c>
      <c r="O151" s="9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3"/>
        <v>43450.25</v>
      </c>
      <c r="O152" s="9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3"/>
        <v>41799.208333333336</v>
      </c>
      <c r="O153" s="9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3"/>
        <v>42783.25</v>
      </c>
      <c r="O154" s="9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3"/>
        <v>41201.208333333336</v>
      </c>
      <c r="O155" s="9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3"/>
        <v>42502.208333333328</v>
      </c>
      <c r="O156" s="9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3"/>
        <v>40262.208333333336</v>
      </c>
      <c r="O157" s="9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3"/>
        <v>43743.208333333328</v>
      </c>
      <c r="O158" s="9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3"/>
        <v>41638.25</v>
      </c>
      <c r="O159" s="9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3"/>
        <v>42346.25</v>
      </c>
      <c r="O160" s="9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3"/>
        <v>43551.208333333328</v>
      </c>
      <c r="O161" s="9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3"/>
        <v>43582.208333333328</v>
      </c>
      <c r="O162" s="9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3"/>
        <v>42270.208333333328</v>
      </c>
      <c r="O163" s="9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3"/>
        <v>43442.25</v>
      </c>
      <c r="O164" s="9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3"/>
        <v>43028.208333333328</v>
      </c>
      <c r="O165" s="9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3"/>
        <v>43016.208333333328</v>
      </c>
      <c r="O166" s="9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3"/>
        <v>42948.208333333328</v>
      </c>
      <c r="O167" s="9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3"/>
        <v>40534.25</v>
      </c>
      <c r="O168" s="9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3"/>
        <v>41435.208333333336</v>
      </c>
      <c r="O169" s="9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3"/>
        <v>43518.25</v>
      </c>
      <c r="O170" s="9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3"/>
        <v>41077.208333333336</v>
      </c>
      <c r="O171" s="9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3"/>
        <v>42950.208333333328</v>
      </c>
      <c r="O172" s="9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3"/>
        <v>41718.208333333336</v>
      </c>
      <c r="O173" s="9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3"/>
        <v>41839.208333333336</v>
      </c>
      <c r="O174" s="9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3"/>
        <v>41412.208333333336</v>
      </c>
      <c r="O175" s="9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3"/>
        <v>42282.208333333328</v>
      </c>
      <c r="O176" s="9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3"/>
        <v>42613.208333333328</v>
      </c>
      <c r="O177" s="9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3"/>
        <v>42616.208333333328</v>
      </c>
      <c r="O178" s="9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3"/>
        <v>40497.25</v>
      </c>
      <c r="O179" s="9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3"/>
        <v>42999.208333333328</v>
      </c>
      <c r="O180" s="9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3"/>
        <v>41350.208333333336</v>
      </c>
      <c r="O181" s="9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3"/>
        <v>40259.208333333336</v>
      </c>
      <c r="O182" s="9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3"/>
        <v>43012.208333333328</v>
      </c>
      <c r="O183" s="9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3"/>
        <v>43631.208333333328</v>
      </c>
      <c r="O184" s="9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3"/>
        <v>40430.208333333336</v>
      </c>
      <c r="O185" s="9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3"/>
        <v>43588.208333333328</v>
      </c>
      <c r="O186" s="9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3"/>
        <v>43233.208333333328</v>
      </c>
      <c r="O187" s="9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3"/>
        <v>41782.208333333336</v>
      </c>
      <c r="O188" s="9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3"/>
        <v>41328.25</v>
      </c>
      <c r="O189" s="9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3"/>
        <v>41975.25</v>
      </c>
      <c r="O190" s="9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3"/>
        <v>42433.25</v>
      </c>
      <c r="O191" s="9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3"/>
        <v>41429.208333333336</v>
      </c>
      <c r="O192" s="9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3"/>
        <v>43536.208333333328</v>
      </c>
      <c r="O193" s="9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4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3"/>
        <v>41817.208333333336</v>
      </c>
      <c r="O194" s="9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(E195/D195)*100</f>
        <v>45.636363636363633</v>
      </c>
      <c r="G195" t="s">
        <v>14</v>
      </c>
      <c r="H195">
        <v>65</v>
      </c>
      <c r="I195" s="4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9">(((L195/60)/60)/24)+DATE(1970,1,1)</f>
        <v>43198.208333333328</v>
      </c>
      <c r="O195" s="9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LEFT(R195,SEARCH("/",R195)-1)</f>
        <v>music</v>
      </c>
      <c r="T195" t="str">
        <f t="shared" ref="T195:T258" si="22">RIGHT(R195,LEN(R195)-SEARCH("/",R195))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9"/>
        <v>42261.208333333328</v>
      </c>
      <c r="O196" s="9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9"/>
        <v>43310.208333333328</v>
      </c>
      <c r="O197" s="9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9"/>
        <v>42616.208333333328</v>
      </c>
      <c r="O198" s="9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9"/>
        <v>42909.208333333328</v>
      </c>
      <c r="O199" s="9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9"/>
        <v>40396.208333333336</v>
      </c>
      <c r="O200" s="9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9"/>
        <v>42192.208333333328</v>
      </c>
      <c r="O201" s="9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9"/>
        <v>40262.208333333336</v>
      </c>
      <c r="O202" s="9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9"/>
        <v>41845.208333333336</v>
      </c>
      <c r="O203" s="9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9"/>
        <v>40818.208333333336</v>
      </c>
      <c r="O204" s="9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9"/>
        <v>42752.25</v>
      </c>
      <c r="O205" s="9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9"/>
        <v>40636.208333333336</v>
      </c>
      <c r="O206" s="9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9"/>
        <v>43390.208333333328</v>
      </c>
      <c r="O207" s="9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9"/>
        <v>40236.25</v>
      </c>
      <c r="O208" s="9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9"/>
        <v>43340.208333333328</v>
      </c>
      <c r="O209" s="9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9"/>
        <v>43048.25</v>
      </c>
      <c r="O210" s="9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9"/>
        <v>42496.208333333328</v>
      </c>
      <c r="O211" s="9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9"/>
        <v>42797.25</v>
      </c>
      <c r="O212" s="9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9"/>
        <v>41513.208333333336</v>
      </c>
      <c r="O213" s="9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9"/>
        <v>43814.25</v>
      </c>
      <c r="O214" s="9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9"/>
        <v>40488.208333333336</v>
      </c>
      <c r="O215" s="9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9"/>
        <v>40409.208333333336</v>
      </c>
      <c r="O216" s="9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9"/>
        <v>43509.25</v>
      </c>
      <c r="O217" s="9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9"/>
        <v>40869.25</v>
      </c>
      <c r="O218" s="9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9"/>
        <v>43583.208333333328</v>
      </c>
      <c r="O219" s="9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9"/>
        <v>40858.25</v>
      </c>
      <c r="O220" s="9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9"/>
        <v>41137.208333333336</v>
      </c>
      <c r="O221" s="9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9"/>
        <v>40725.208333333336</v>
      </c>
      <c r="O222" s="9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9"/>
        <v>41081.208333333336</v>
      </c>
      <c r="O223" s="9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9"/>
        <v>41914.208333333336</v>
      </c>
      <c r="O224" s="9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9"/>
        <v>42445.208333333328</v>
      </c>
      <c r="O225" s="9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9"/>
        <v>41906.208333333336</v>
      </c>
      <c r="O226" s="9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9"/>
        <v>41762.208333333336</v>
      </c>
      <c r="O227" s="9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9"/>
        <v>40276.208333333336</v>
      </c>
      <c r="O228" s="9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9"/>
        <v>42139.208333333328</v>
      </c>
      <c r="O229" s="9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9"/>
        <v>42613.208333333328</v>
      </c>
      <c r="O230" s="9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9"/>
        <v>42887.208333333328</v>
      </c>
      <c r="O231" s="9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9"/>
        <v>43805.25</v>
      </c>
      <c r="O232" s="9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9"/>
        <v>41415.208333333336</v>
      </c>
      <c r="O233" s="9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9"/>
        <v>42576.208333333328</v>
      </c>
      <c r="O234" s="9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9"/>
        <v>40706.208333333336</v>
      </c>
      <c r="O235" s="9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9"/>
        <v>42969.208333333328</v>
      </c>
      <c r="O236" s="9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9"/>
        <v>42779.25</v>
      </c>
      <c r="O237" s="9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9"/>
        <v>43641.208333333328</v>
      </c>
      <c r="O238" s="9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9"/>
        <v>41754.208333333336</v>
      </c>
      <c r="O239" s="9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9"/>
        <v>43083.25</v>
      </c>
      <c r="O240" s="9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9"/>
        <v>42245.208333333328</v>
      </c>
      <c r="O241" s="9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9"/>
        <v>40396.208333333336</v>
      </c>
      <c r="O242" s="9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9"/>
        <v>41742.208333333336</v>
      </c>
      <c r="O243" s="9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9"/>
        <v>42865.208333333328</v>
      </c>
      <c r="O244" s="9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9"/>
        <v>43163.25</v>
      </c>
      <c r="O245" s="9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9"/>
        <v>41834.208333333336</v>
      </c>
      <c r="O246" s="9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9"/>
        <v>41736.208333333336</v>
      </c>
      <c r="O247" s="9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9"/>
        <v>41491.208333333336</v>
      </c>
      <c r="O248" s="9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9"/>
        <v>42726.25</v>
      </c>
      <c r="O249" s="9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9"/>
        <v>42004.25</v>
      </c>
      <c r="O250" s="9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9"/>
        <v>42006.25</v>
      </c>
      <c r="O251" s="9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9"/>
        <v>40203.25</v>
      </c>
      <c r="O252" s="9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9"/>
        <v>41252.25</v>
      </c>
      <c r="O253" s="9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9"/>
        <v>41572.208333333336</v>
      </c>
      <c r="O254" s="9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9"/>
        <v>40641.208333333336</v>
      </c>
      <c r="O255" s="9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9"/>
        <v>42787.25</v>
      </c>
      <c r="O256" s="9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9"/>
        <v>40590.25</v>
      </c>
      <c r="O257" s="9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4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9"/>
        <v>42393.25</v>
      </c>
      <c r="O258" s="9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(E259/D259)*100</f>
        <v>146</v>
      </c>
      <c r="G259" t="s">
        <v>20</v>
      </c>
      <c r="H259">
        <v>92</v>
      </c>
      <c r="I259" s="4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5">(((L259/60)/60)/24)+DATE(1970,1,1)</f>
        <v>41338.25</v>
      </c>
      <c r="O259" s="9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LEFT(R259,SEARCH("/",R259)-1)</f>
        <v>theater</v>
      </c>
      <c r="T259" t="str">
        <f t="shared" ref="T259:T322" si="28">RIGHT(R259,LEN(R259)-SEARCH("/",R259))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5"/>
        <v>42712.25</v>
      </c>
      <c r="O260" s="9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5"/>
        <v>41251.25</v>
      </c>
      <c r="O261" s="9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5"/>
        <v>41180.208333333336</v>
      </c>
      <c r="O262" s="9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5"/>
        <v>40415.208333333336</v>
      </c>
      <c r="O263" s="9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5"/>
        <v>40638.208333333336</v>
      </c>
      <c r="O264" s="9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5"/>
        <v>40187.25</v>
      </c>
      <c r="O265" s="9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5"/>
        <v>41317.25</v>
      </c>
      <c r="O266" s="9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5"/>
        <v>42372.25</v>
      </c>
      <c r="O267" s="9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5"/>
        <v>41950.25</v>
      </c>
      <c r="O268" s="9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5"/>
        <v>41206.208333333336</v>
      </c>
      <c r="O269" s="9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5"/>
        <v>41186.208333333336</v>
      </c>
      <c r="O270" s="9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5"/>
        <v>43496.25</v>
      </c>
      <c r="O271" s="9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5"/>
        <v>40514.25</v>
      </c>
      <c r="O272" s="9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5"/>
        <v>42345.25</v>
      </c>
      <c r="O273" s="9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5"/>
        <v>43656.208333333328</v>
      </c>
      <c r="O274" s="9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5"/>
        <v>42995.208333333328</v>
      </c>
      <c r="O275" s="9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5"/>
        <v>43045.25</v>
      </c>
      <c r="O276" s="9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5"/>
        <v>43561.208333333328</v>
      </c>
      <c r="O277" s="9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5"/>
        <v>41018.208333333336</v>
      </c>
      <c r="O278" s="9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5"/>
        <v>40378.208333333336</v>
      </c>
      <c r="O279" s="9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5"/>
        <v>41239.25</v>
      </c>
      <c r="O280" s="9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5"/>
        <v>43346.208333333328</v>
      </c>
      <c r="O281" s="9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5"/>
        <v>43060.25</v>
      </c>
      <c r="O282" s="9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5"/>
        <v>40979.25</v>
      </c>
      <c r="O283" s="9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5"/>
        <v>42701.25</v>
      </c>
      <c r="O284" s="9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5"/>
        <v>42520.208333333328</v>
      </c>
      <c r="O285" s="9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5"/>
        <v>41030.208333333336</v>
      </c>
      <c r="O286" s="9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5"/>
        <v>42623.208333333328</v>
      </c>
      <c r="O287" s="9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5"/>
        <v>42697.25</v>
      </c>
      <c r="O288" s="9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5"/>
        <v>42122.208333333328</v>
      </c>
      <c r="O289" s="9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5"/>
        <v>40982.208333333336</v>
      </c>
      <c r="O290" s="9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5"/>
        <v>42219.208333333328</v>
      </c>
      <c r="O291" s="9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5"/>
        <v>41404.208333333336</v>
      </c>
      <c r="O292" s="9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5"/>
        <v>40831.208333333336</v>
      </c>
      <c r="O293" s="9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5"/>
        <v>40984.208333333336</v>
      </c>
      <c r="O294" s="9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5"/>
        <v>40456.208333333336</v>
      </c>
      <c r="O295" s="9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5"/>
        <v>43399.208333333328</v>
      </c>
      <c r="O296" s="9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5"/>
        <v>41562.208333333336</v>
      </c>
      <c r="O297" s="9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5"/>
        <v>43493.25</v>
      </c>
      <c r="O298" s="9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5"/>
        <v>41653.25</v>
      </c>
      <c r="O299" s="9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5"/>
        <v>42426.25</v>
      </c>
      <c r="O300" s="9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5"/>
        <v>42432.25</v>
      </c>
      <c r="O301" s="9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5"/>
        <v>42977.208333333328</v>
      </c>
      <c r="O302" s="9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5"/>
        <v>42061.25</v>
      </c>
      <c r="O303" s="9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5"/>
        <v>43345.208333333328</v>
      </c>
      <c r="O304" s="9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5"/>
        <v>42376.25</v>
      </c>
      <c r="O305" s="9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5"/>
        <v>42589.208333333328</v>
      </c>
      <c r="O306" s="9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5"/>
        <v>42448.208333333328</v>
      </c>
      <c r="O307" s="9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5"/>
        <v>42930.208333333328</v>
      </c>
      <c r="O308" s="9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5"/>
        <v>41066.208333333336</v>
      </c>
      <c r="O309" s="9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5"/>
        <v>40651.208333333336</v>
      </c>
      <c r="O310" s="9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5"/>
        <v>40807.208333333336</v>
      </c>
      <c r="O311" s="9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5"/>
        <v>40277.208333333336</v>
      </c>
      <c r="O312" s="9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5"/>
        <v>40590.25</v>
      </c>
      <c r="O313" s="9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5"/>
        <v>41572.208333333336</v>
      </c>
      <c r="O314" s="9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5"/>
        <v>40966.25</v>
      </c>
      <c r="O315" s="9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5"/>
        <v>43536.208333333328</v>
      </c>
      <c r="O316" s="9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5"/>
        <v>41783.208333333336</v>
      </c>
      <c r="O317" s="9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5"/>
        <v>43788.25</v>
      </c>
      <c r="O318" s="9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5"/>
        <v>42869.208333333328</v>
      </c>
      <c r="O319" s="9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5"/>
        <v>41684.25</v>
      </c>
      <c r="O320" s="9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5"/>
        <v>40402.208333333336</v>
      </c>
      <c r="O321" s="9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4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5"/>
        <v>40673.208333333336</v>
      </c>
      <c r="O322" s="9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(E323/D323)*100</f>
        <v>94.144366197183089</v>
      </c>
      <c r="G323" t="s">
        <v>14</v>
      </c>
      <c r="H323">
        <v>2468</v>
      </c>
      <c r="I323" s="4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1">(((L323/60)/60)/24)+DATE(1970,1,1)</f>
        <v>40634.208333333336</v>
      </c>
      <c r="O323" s="9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LEFT(R323,SEARCH("/",R323)-1)</f>
        <v>film &amp; video</v>
      </c>
      <c r="T323" t="str">
        <f t="shared" ref="T323:T386" si="34">RIGHT(R323,LEN(R323)-SEARCH("/",R323))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1"/>
        <v>40507.25</v>
      </c>
      <c r="O324" s="9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1"/>
        <v>41725.208333333336</v>
      </c>
      <c r="O325" s="9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1"/>
        <v>42176.208333333328</v>
      </c>
      <c r="O326" s="9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1"/>
        <v>43267.208333333328</v>
      </c>
      <c r="O327" s="9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1"/>
        <v>42364.25</v>
      </c>
      <c r="O328" s="9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1"/>
        <v>43705.208333333328</v>
      </c>
      <c r="O329" s="9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1"/>
        <v>43434.25</v>
      </c>
      <c r="O330" s="9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1"/>
        <v>42716.25</v>
      </c>
      <c r="O331" s="9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1"/>
        <v>43077.25</v>
      </c>
      <c r="O332" s="9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1"/>
        <v>40896.25</v>
      </c>
      <c r="O333" s="9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1"/>
        <v>41361.208333333336</v>
      </c>
      <c r="O334" s="9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1"/>
        <v>43424.25</v>
      </c>
      <c r="O335" s="9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1"/>
        <v>43110.25</v>
      </c>
      <c r="O336" s="9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1"/>
        <v>43784.25</v>
      </c>
      <c r="O337" s="9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1"/>
        <v>40527.25</v>
      </c>
      <c r="O338" s="9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1"/>
        <v>43780.25</v>
      </c>
      <c r="O339" s="9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1"/>
        <v>40821.208333333336</v>
      </c>
      <c r="O340" s="9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1"/>
        <v>42949.208333333328</v>
      </c>
      <c r="O341" s="9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1"/>
        <v>40889.25</v>
      </c>
      <c r="O342" s="9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1"/>
        <v>42244.208333333328</v>
      </c>
      <c r="O343" s="9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1"/>
        <v>41475.208333333336</v>
      </c>
      <c r="O344" s="9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1"/>
        <v>41597.25</v>
      </c>
      <c r="O345" s="9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1"/>
        <v>43122.25</v>
      </c>
      <c r="O346" s="9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1"/>
        <v>42194.208333333328</v>
      </c>
      <c r="O347" s="9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1"/>
        <v>42971.208333333328</v>
      </c>
      <c r="O348" s="9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1"/>
        <v>42046.25</v>
      </c>
      <c r="O349" s="9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1"/>
        <v>42782.25</v>
      </c>
      <c r="O350" s="9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1"/>
        <v>42930.208333333328</v>
      </c>
      <c r="O351" s="9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1"/>
        <v>42144.208333333328</v>
      </c>
      <c r="O352" s="9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1"/>
        <v>42240.208333333328</v>
      </c>
      <c r="O353" s="9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1"/>
        <v>42315.25</v>
      </c>
      <c r="O354" s="9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1"/>
        <v>43651.208333333328</v>
      </c>
      <c r="O355" s="9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1"/>
        <v>41520.208333333336</v>
      </c>
      <c r="O356" s="9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1"/>
        <v>42757.25</v>
      </c>
      <c r="O357" s="9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1"/>
        <v>40922.25</v>
      </c>
      <c r="O358" s="9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1"/>
        <v>42250.208333333328</v>
      </c>
      <c r="O359" s="9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1"/>
        <v>43322.208333333328</v>
      </c>
      <c r="O360" s="9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1"/>
        <v>40782.208333333336</v>
      </c>
      <c r="O361" s="9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1"/>
        <v>40544.25</v>
      </c>
      <c r="O362" s="9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1"/>
        <v>43015.208333333328</v>
      </c>
      <c r="O363" s="9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1"/>
        <v>40570.25</v>
      </c>
      <c r="O364" s="9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1"/>
        <v>40904.25</v>
      </c>
      <c r="O365" s="9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1"/>
        <v>43164.25</v>
      </c>
      <c r="O366" s="9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1"/>
        <v>42733.25</v>
      </c>
      <c r="O367" s="9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1"/>
        <v>40546.25</v>
      </c>
      <c r="O368" s="9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1"/>
        <v>41930.208333333336</v>
      </c>
      <c r="O369" s="9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1"/>
        <v>40464.208333333336</v>
      </c>
      <c r="O370" s="9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1"/>
        <v>41308.25</v>
      </c>
      <c r="O371" s="9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1"/>
        <v>43570.208333333328</v>
      </c>
      <c r="O372" s="9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1"/>
        <v>42043.25</v>
      </c>
      <c r="O373" s="9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1"/>
        <v>42012.25</v>
      </c>
      <c r="O374" s="9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1"/>
        <v>42964.208333333328</v>
      </c>
      <c r="O375" s="9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1"/>
        <v>43476.25</v>
      </c>
      <c r="O376" s="9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1"/>
        <v>42293.208333333328</v>
      </c>
      <c r="O377" s="9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1"/>
        <v>41826.208333333336</v>
      </c>
      <c r="O378" s="9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1"/>
        <v>43760.208333333328</v>
      </c>
      <c r="O379" s="9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1"/>
        <v>43241.208333333328</v>
      </c>
      <c r="O380" s="9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1"/>
        <v>40843.208333333336</v>
      </c>
      <c r="O381" s="9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1"/>
        <v>41448.208333333336</v>
      </c>
      <c r="O382" s="9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1"/>
        <v>42163.208333333328</v>
      </c>
      <c r="O383" s="9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1"/>
        <v>43024.208333333328</v>
      </c>
      <c r="O384" s="9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1"/>
        <v>43509.25</v>
      </c>
      <c r="O385" s="9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4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1"/>
        <v>42776.25</v>
      </c>
      <c r="O386" s="9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(E387/D387)*100</f>
        <v>146.16709511568124</v>
      </c>
      <c r="G387" t="s">
        <v>20</v>
      </c>
      <c r="H387">
        <v>1137</v>
      </c>
      <c r="I387" s="4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7">(((L387/60)/60)/24)+DATE(1970,1,1)</f>
        <v>43553.208333333328</v>
      </c>
      <c r="O387" s="9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LEFT(R387,SEARCH("/",R387)-1)</f>
        <v>publishing</v>
      </c>
      <c r="T387" t="str">
        <f t="shared" ref="T387:T450" si="40">RIGHT(R387,LEN(R387)-SEARCH("/",R387))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7"/>
        <v>40355.208333333336</v>
      </c>
      <c r="O388" s="9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7"/>
        <v>41072.208333333336</v>
      </c>
      <c r="O389" s="9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7"/>
        <v>40912.25</v>
      </c>
      <c r="O390" s="9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7"/>
        <v>40479.208333333336</v>
      </c>
      <c r="O391" s="9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7"/>
        <v>41530.208333333336</v>
      </c>
      <c r="O392" s="9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7"/>
        <v>41653.25</v>
      </c>
      <c r="O393" s="9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7"/>
        <v>40549.25</v>
      </c>
      <c r="O394" s="9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7"/>
        <v>42933.208333333328</v>
      </c>
      <c r="O395" s="9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7"/>
        <v>41484.208333333336</v>
      </c>
      <c r="O396" s="9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7"/>
        <v>40885.25</v>
      </c>
      <c r="O397" s="9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7"/>
        <v>43378.208333333328</v>
      </c>
      <c r="O398" s="9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7"/>
        <v>41417.208333333336</v>
      </c>
      <c r="O399" s="9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7"/>
        <v>43228.208333333328</v>
      </c>
      <c r="O400" s="9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7"/>
        <v>40576.25</v>
      </c>
      <c r="O401" s="9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7"/>
        <v>41502.208333333336</v>
      </c>
      <c r="O402" s="9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7"/>
        <v>43765.208333333328</v>
      </c>
      <c r="O403" s="9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7"/>
        <v>40914.25</v>
      </c>
      <c r="O404" s="9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7"/>
        <v>40310.208333333336</v>
      </c>
      <c r="O405" s="9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7"/>
        <v>43053.25</v>
      </c>
      <c r="O406" s="9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7"/>
        <v>43255.208333333328</v>
      </c>
      <c r="O407" s="9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7"/>
        <v>41304.25</v>
      </c>
      <c r="O408" s="9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7"/>
        <v>43751.208333333328</v>
      </c>
      <c r="O409" s="9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7"/>
        <v>42541.208333333328</v>
      </c>
      <c r="O410" s="9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7"/>
        <v>42843.208333333328</v>
      </c>
      <c r="O411" s="9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7"/>
        <v>42122.208333333328</v>
      </c>
      <c r="O412" s="9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7"/>
        <v>42884.208333333328</v>
      </c>
      <c r="O413" s="9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7"/>
        <v>41642.25</v>
      </c>
      <c r="O414" s="9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7"/>
        <v>43431.25</v>
      </c>
      <c r="O415" s="9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7"/>
        <v>40288.208333333336</v>
      </c>
      <c r="O416" s="9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7"/>
        <v>40921.25</v>
      </c>
      <c r="O417" s="9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7"/>
        <v>40560.25</v>
      </c>
      <c r="O418" s="9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7"/>
        <v>43407.208333333328</v>
      </c>
      <c r="O419" s="9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7"/>
        <v>41035.208333333336</v>
      </c>
      <c r="O420" s="9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7"/>
        <v>40899.25</v>
      </c>
      <c r="O421" s="9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7"/>
        <v>42911.208333333328</v>
      </c>
      <c r="O422" s="9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7"/>
        <v>42915.208333333328</v>
      </c>
      <c r="O423" s="9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7"/>
        <v>40285.208333333336</v>
      </c>
      <c r="O424" s="9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7"/>
        <v>40808.208333333336</v>
      </c>
      <c r="O425" s="9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7"/>
        <v>43208.208333333328</v>
      </c>
      <c r="O426" s="9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7"/>
        <v>42213.208333333328</v>
      </c>
      <c r="O427" s="9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7"/>
        <v>41332.25</v>
      </c>
      <c r="O428" s="9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7"/>
        <v>41895.208333333336</v>
      </c>
      <c r="O429" s="9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7"/>
        <v>40585.25</v>
      </c>
      <c r="O430" s="9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7"/>
        <v>41680.25</v>
      </c>
      <c r="O431" s="9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7"/>
        <v>43737.208333333328</v>
      </c>
      <c r="O432" s="9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7"/>
        <v>43273.208333333328</v>
      </c>
      <c r="O433" s="9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7"/>
        <v>41761.208333333336</v>
      </c>
      <c r="O434" s="9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7"/>
        <v>41603.25</v>
      </c>
      <c r="O435" s="9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7"/>
        <v>42705.25</v>
      </c>
      <c r="O436" s="9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7"/>
        <v>41988.25</v>
      </c>
      <c r="O437" s="9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7"/>
        <v>43575.208333333328</v>
      </c>
      <c r="O438" s="9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7"/>
        <v>42260.208333333328</v>
      </c>
      <c r="O439" s="9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7"/>
        <v>41337.25</v>
      </c>
      <c r="O440" s="9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7"/>
        <v>42680.208333333328</v>
      </c>
      <c r="O441" s="9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7"/>
        <v>42916.208333333328</v>
      </c>
      <c r="O442" s="9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7"/>
        <v>41025.208333333336</v>
      </c>
      <c r="O443" s="9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7"/>
        <v>42980.208333333328</v>
      </c>
      <c r="O444" s="9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7"/>
        <v>40451.208333333336</v>
      </c>
      <c r="O445" s="9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7"/>
        <v>40748.208333333336</v>
      </c>
      <c r="O446" s="9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7"/>
        <v>40515.25</v>
      </c>
      <c r="O447" s="9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7"/>
        <v>41261.25</v>
      </c>
      <c r="O448" s="9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7"/>
        <v>43088.25</v>
      </c>
      <c r="O449" s="9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4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7"/>
        <v>41378.208333333336</v>
      </c>
      <c r="O450" s="9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(E451/D451)*100</f>
        <v>967</v>
      </c>
      <c r="G451" t="s">
        <v>20</v>
      </c>
      <c r="H451">
        <v>86</v>
      </c>
      <c r="I451" s="4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3">(((L451/60)/60)/24)+DATE(1970,1,1)</f>
        <v>43530.25</v>
      </c>
      <c r="O451" s="9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LEFT(R451,SEARCH("/",R451)-1)</f>
        <v>games</v>
      </c>
      <c r="T451" t="str">
        <f t="shared" ref="T451:T514" si="46">RIGHT(R451,LEN(R451)-SEARCH("/",R451))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ref="I452:I515" si="47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3"/>
        <v>43394.208333333328</v>
      </c>
      <c r="O452" s="9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3"/>
        <v>42935.208333333328</v>
      </c>
      <c r="O453" s="9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3"/>
        <v>40365.208333333336</v>
      </c>
      <c r="O454" s="9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3"/>
        <v>42705.25</v>
      </c>
      <c r="O455" s="9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3"/>
        <v>41568.208333333336</v>
      </c>
      <c r="O456" s="9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3"/>
        <v>40809.208333333336</v>
      </c>
      <c r="O457" s="9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3"/>
        <v>43141.25</v>
      </c>
      <c r="O458" s="9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3"/>
        <v>42657.208333333328</v>
      </c>
      <c r="O459" s="9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3"/>
        <v>40265.208333333336</v>
      </c>
      <c r="O460" s="9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3"/>
        <v>42001.25</v>
      </c>
      <c r="O461" s="9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3"/>
        <v>40399.208333333336</v>
      </c>
      <c r="O462" s="9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3"/>
        <v>41757.208333333336</v>
      </c>
      <c r="O463" s="9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3"/>
        <v>41304.25</v>
      </c>
      <c r="O464" s="9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3"/>
        <v>41639.25</v>
      </c>
      <c r="O465" s="9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3"/>
        <v>43142.25</v>
      </c>
      <c r="O466" s="9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3"/>
        <v>43127.25</v>
      </c>
      <c r="O467" s="9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3"/>
        <v>41409.208333333336</v>
      </c>
      <c r="O468" s="9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3"/>
        <v>42331.25</v>
      </c>
      <c r="O469" s="9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3"/>
        <v>43569.208333333328</v>
      </c>
      <c r="O470" s="9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3"/>
        <v>42142.208333333328</v>
      </c>
      <c r="O471" s="9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3"/>
        <v>42716.25</v>
      </c>
      <c r="O472" s="9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3"/>
        <v>41031.208333333336</v>
      </c>
      <c r="O473" s="9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3"/>
        <v>43535.208333333328</v>
      </c>
      <c r="O474" s="9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3"/>
        <v>43277.208333333328</v>
      </c>
      <c r="O475" s="9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3"/>
        <v>41989.25</v>
      </c>
      <c r="O476" s="9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3"/>
        <v>41450.208333333336</v>
      </c>
      <c r="O477" s="9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3"/>
        <v>43322.208333333328</v>
      </c>
      <c r="O478" s="9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3"/>
        <v>40720.208333333336</v>
      </c>
      <c r="O479" s="9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3"/>
        <v>42072.208333333328</v>
      </c>
      <c r="O480" s="9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3"/>
        <v>42945.208333333328</v>
      </c>
      <c r="O481" s="9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3"/>
        <v>40248.25</v>
      </c>
      <c r="O482" s="9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3"/>
        <v>41913.208333333336</v>
      </c>
      <c r="O483" s="9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3"/>
        <v>40963.25</v>
      </c>
      <c r="O484" s="9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3"/>
        <v>43811.25</v>
      </c>
      <c r="O485" s="9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3"/>
        <v>41855.208333333336</v>
      </c>
      <c r="O486" s="9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3"/>
        <v>43626.208333333328</v>
      </c>
      <c r="O487" s="9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3"/>
        <v>43168.25</v>
      </c>
      <c r="O488" s="9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3"/>
        <v>42845.208333333328</v>
      </c>
      <c r="O489" s="9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3"/>
        <v>42403.25</v>
      </c>
      <c r="O490" s="9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3"/>
        <v>40406.208333333336</v>
      </c>
      <c r="O491" s="9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3"/>
        <v>43786.25</v>
      </c>
      <c r="O492" s="9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3"/>
        <v>41456.208333333336</v>
      </c>
      <c r="O493" s="9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3"/>
        <v>40336.208333333336</v>
      </c>
      <c r="O494" s="9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3"/>
        <v>43645.208333333328</v>
      </c>
      <c r="O495" s="9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3"/>
        <v>40990.208333333336</v>
      </c>
      <c r="O496" s="9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3"/>
        <v>41800.208333333336</v>
      </c>
      <c r="O497" s="9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3"/>
        <v>42876.208333333328</v>
      </c>
      <c r="O498" s="9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3"/>
        <v>42724.25</v>
      </c>
      <c r="O499" s="9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3"/>
        <v>42005.25</v>
      </c>
      <c r="O500" s="9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3"/>
        <v>42444.208333333328</v>
      </c>
      <c r="O501" s="9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3"/>
        <v>41395.208333333336</v>
      </c>
      <c r="O502" s="9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3"/>
        <v>41345.208333333336</v>
      </c>
      <c r="O503" s="9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3"/>
        <v>41117.208333333336</v>
      </c>
      <c r="O504" s="9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3"/>
        <v>42186.208333333328</v>
      </c>
      <c r="O505" s="9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3"/>
        <v>42142.208333333328</v>
      </c>
      <c r="O506" s="9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3"/>
        <v>41341.25</v>
      </c>
      <c r="O507" s="9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3"/>
        <v>43062.25</v>
      </c>
      <c r="O508" s="9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3"/>
        <v>41373.208333333336</v>
      </c>
      <c r="O509" s="9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3"/>
        <v>43310.208333333328</v>
      </c>
      <c r="O510" s="9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3"/>
        <v>41034.208333333336</v>
      </c>
      <c r="O511" s="9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3"/>
        <v>43251.208333333328</v>
      </c>
      <c r="O512" s="9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3"/>
        <v>43671.208333333328</v>
      </c>
      <c r="O513" s="9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4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3"/>
        <v>41825.208333333336</v>
      </c>
      <c r="O514" s="9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(E515/D515)*100</f>
        <v>39.277108433734945</v>
      </c>
      <c r="G515" t="s">
        <v>74</v>
      </c>
      <c r="H515">
        <v>35</v>
      </c>
      <c r="I515" s="4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49">(((L515/60)/60)/24)+DATE(1970,1,1)</f>
        <v>40430.208333333336</v>
      </c>
      <c r="O515" s="9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LEFT(R515,SEARCH("/",R515)-1)</f>
        <v>film &amp; video</v>
      </c>
      <c r="T515" t="str">
        <f t="shared" ref="T515:T578" si="52">RIGHT(R515,LEN(R515)-SEARCH("/",R515))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49"/>
        <v>41614.25</v>
      </c>
      <c r="O516" s="9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49"/>
        <v>40900.25</v>
      </c>
      <c r="O517" s="9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49"/>
        <v>40396.208333333336</v>
      </c>
      <c r="O518" s="9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49"/>
        <v>42860.208333333328</v>
      </c>
      <c r="O519" s="9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49"/>
        <v>43154.25</v>
      </c>
      <c r="O520" s="9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49"/>
        <v>42012.25</v>
      </c>
      <c r="O521" s="9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49"/>
        <v>43574.208333333328</v>
      </c>
      <c r="O522" s="9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49"/>
        <v>42605.208333333328</v>
      </c>
      <c r="O523" s="9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49"/>
        <v>41093.208333333336</v>
      </c>
      <c r="O524" s="9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49"/>
        <v>40241.25</v>
      </c>
      <c r="O525" s="9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49"/>
        <v>40294.208333333336</v>
      </c>
      <c r="O526" s="9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49"/>
        <v>40505.25</v>
      </c>
      <c r="O527" s="9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49"/>
        <v>42364.25</v>
      </c>
      <c r="O528" s="9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49"/>
        <v>42405.25</v>
      </c>
      <c r="O529" s="9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49"/>
        <v>41601.25</v>
      </c>
      <c r="O530" s="9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49"/>
        <v>41769.208333333336</v>
      </c>
      <c r="O531" s="9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49"/>
        <v>40421.208333333336</v>
      </c>
      <c r="O532" s="9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49"/>
        <v>41589.25</v>
      </c>
      <c r="O533" s="9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49"/>
        <v>43125.25</v>
      </c>
      <c r="O534" s="9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49"/>
        <v>41479.208333333336</v>
      </c>
      <c r="O535" s="9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49"/>
        <v>43329.208333333328</v>
      </c>
      <c r="O536" s="9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49"/>
        <v>43259.208333333328</v>
      </c>
      <c r="O537" s="9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49"/>
        <v>40414.208333333336</v>
      </c>
      <c r="O538" s="9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49"/>
        <v>43342.208333333328</v>
      </c>
      <c r="O539" s="9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49"/>
        <v>41539.208333333336</v>
      </c>
      <c r="O540" s="9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49"/>
        <v>43647.208333333328</v>
      </c>
      <c r="O541" s="9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49"/>
        <v>43225.208333333328</v>
      </c>
      <c r="O542" s="9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49"/>
        <v>42165.208333333328</v>
      </c>
      <c r="O543" s="9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49"/>
        <v>42391.25</v>
      </c>
      <c r="O544" s="9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49"/>
        <v>41528.208333333336</v>
      </c>
      <c r="O545" s="9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49"/>
        <v>42377.25</v>
      </c>
      <c r="O546" s="9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49"/>
        <v>43824.25</v>
      </c>
      <c r="O547" s="9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49"/>
        <v>43360.208333333328</v>
      </c>
      <c r="O548" s="9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49"/>
        <v>42029.25</v>
      </c>
      <c r="O549" s="9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49"/>
        <v>42461.208333333328</v>
      </c>
      <c r="O550" s="9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49"/>
        <v>41422.208333333336</v>
      </c>
      <c r="O551" s="9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49"/>
        <v>40968.25</v>
      </c>
      <c r="O552" s="9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49"/>
        <v>41993.25</v>
      </c>
      <c r="O553" s="9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49"/>
        <v>42700.25</v>
      </c>
      <c r="O554" s="9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49"/>
        <v>40545.25</v>
      </c>
      <c r="O555" s="9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49"/>
        <v>42723.25</v>
      </c>
      <c r="O556" s="9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49"/>
        <v>41731.208333333336</v>
      </c>
      <c r="O557" s="9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49"/>
        <v>40792.208333333336</v>
      </c>
      <c r="O558" s="9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49"/>
        <v>42279.208333333328</v>
      </c>
      <c r="O559" s="9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49"/>
        <v>42424.25</v>
      </c>
      <c r="O560" s="9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49"/>
        <v>42584.208333333328</v>
      </c>
      <c r="O561" s="9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49"/>
        <v>40865.25</v>
      </c>
      <c r="O562" s="9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49"/>
        <v>40833.208333333336</v>
      </c>
      <c r="O563" s="9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49"/>
        <v>43536.208333333328</v>
      </c>
      <c r="O564" s="9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49"/>
        <v>43417.25</v>
      </c>
      <c r="O565" s="9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49"/>
        <v>42078.208333333328</v>
      </c>
      <c r="O566" s="9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49"/>
        <v>40862.25</v>
      </c>
      <c r="O567" s="9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49"/>
        <v>42424.25</v>
      </c>
      <c r="O568" s="9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49"/>
        <v>41830.208333333336</v>
      </c>
      <c r="O569" s="9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49"/>
        <v>40374.208333333336</v>
      </c>
      <c r="O570" s="9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49"/>
        <v>40554.25</v>
      </c>
      <c r="O571" s="9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49"/>
        <v>41993.25</v>
      </c>
      <c r="O572" s="9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49"/>
        <v>42174.208333333328</v>
      </c>
      <c r="O573" s="9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49"/>
        <v>42275.208333333328</v>
      </c>
      <c r="O574" s="9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49"/>
        <v>41761.208333333336</v>
      </c>
      <c r="O575" s="9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49"/>
        <v>43806.25</v>
      </c>
      <c r="O576" s="9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49"/>
        <v>41779.208333333336</v>
      </c>
      <c r="O577" s="9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4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49"/>
        <v>43040.208333333328</v>
      </c>
      <c r="O578" s="9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(E579/D579)*100</f>
        <v>18.853658536585368</v>
      </c>
      <c r="G579" t="s">
        <v>74</v>
      </c>
      <c r="H579">
        <v>37</v>
      </c>
      <c r="I579" s="4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5">(((L579/60)/60)/24)+DATE(1970,1,1)</f>
        <v>40613.25</v>
      </c>
      <c r="O579" s="9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LEFT(R579,SEARCH("/",R579)-1)</f>
        <v>music</v>
      </c>
      <c r="T579" t="str">
        <f t="shared" ref="T579:T642" si="58">RIGHT(R579,LEN(R579)-SEARCH("/",R579))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5"/>
        <v>40878.25</v>
      </c>
      <c r="O580" s="9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5"/>
        <v>40762.208333333336</v>
      </c>
      <c r="O581" s="9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5"/>
        <v>41696.25</v>
      </c>
      <c r="O582" s="9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5"/>
        <v>40662.208333333336</v>
      </c>
      <c r="O583" s="9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5"/>
        <v>42165.208333333328</v>
      </c>
      <c r="O584" s="9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5"/>
        <v>40959.25</v>
      </c>
      <c r="O585" s="9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5"/>
        <v>41024.208333333336</v>
      </c>
      <c r="O586" s="9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5"/>
        <v>40255.208333333336</v>
      </c>
      <c r="O587" s="9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5"/>
        <v>40499.25</v>
      </c>
      <c r="O588" s="9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5"/>
        <v>43484.25</v>
      </c>
      <c r="O589" s="9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5"/>
        <v>40262.208333333336</v>
      </c>
      <c r="O590" s="9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5"/>
        <v>42190.208333333328</v>
      </c>
      <c r="O591" s="9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5"/>
        <v>41994.25</v>
      </c>
      <c r="O592" s="9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5"/>
        <v>40373.208333333336</v>
      </c>
      <c r="O593" s="9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5"/>
        <v>41789.208333333336</v>
      </c>
      <c r="O594" s="9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5"/>
        <v>41724.208333333336</v>
      </c>
      <c r="O595" s="9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5"/>
        <v>42548.208333333328</v>
      </c>
      <c r="O596" s="9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5"/>
        <v>40253.208333333336</v>
      </c>
      <c r="O597" s="9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5"/>
        <v>42434.25</v>
      </c>
      <c r="O598" s="9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5"/>
        <v>43786.25</v>
      </c>
      <c r="O599" s="9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5"/>
        <v>40344.208333333336</v>
      </c>
      <c r="O600" s="9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5"/>
        <v>42047.25</v>
      </c>
      <c r="O601" s="9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5"/>
        <v>41485.208333333336</v>
      </c>
      <c r="O602" s="9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5"/>
        <v>41789.208333333336</v>
      </c>
      <c r="O603" s="9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5"/>
        <v>42160.208333333328</v>
      </c>
      <c r="O604" s="9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5"/>
        <v>43573.208333333328</v>
      </c>
      <c r="O605" s="9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5"/>
        <v>40565.25</v>
      </c>
      <c r="O606" s="9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5"/>
        <v>42280.208333333328</v>
      </c>
      <c r="O607" s="9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5"/>
        <v>42436.25</v>
      </c>
      <c r="O608" s="9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5"/>
        <v>41721.208333333336</v>
      </c>
      <c r="O609" s="9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5"/>
        <v>43530.25</v>
      </c>
      <c r="O610" s="9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5"/>
        <v>43481.25</v>
      </c>
      <c r="O611" s="9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5"/>
        <v>41259.25</v>
      </c>
      <c r="O612" s="9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5"/>
        <v>41480.208333333336</v>
      </c>
      <c r="O613" s="9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5"/>
        <v>40474.208333333336</v>
      </c>
      <c r="O614" s="9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5"/>
        <v>42973.208333333328</v>
      </c>
      <c r="O615" s="9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5"/>
        <v>42746.25</v>
      </c>
      <c r="O616" s="9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5"/>
        <v>42489.208333333328</v>
      </c>
      <c r="O617" s="9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5"/>
        <v>41537.208333333336</v>
      </c>
      <c r="O618" s="9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5"/>
        <v>41794.208333333336</v>
      </c>
      <c r="O619" s="9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5"/>
        <v>41396.208333333336</v>
      </c>
      <c r="O620" s="9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5"/>
        <v>40669.208333333336</v>
      </c>
      <c r="O621" s="9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5"/>
        <v>42559.208333333328</v>
      </c>
      <c r="O622" s="9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5"/>
        <v>42626.208333333328</v>
      </c>
      <c r="O623" s="9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5"/>
        <v>43205.208333333328</v>
      </c>
      <c r="O624" s="9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5"/>
        <v>42201.208333333328</v>
      </c>
      <c r="O625" s="9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5"/>
        <v>42029.25</v>
      </c>
      <c r="O626" s="9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5"/>
        <v>43857.25</v>
      </c>
      <c r="O627" s="9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5"/>
        <v>40449.208333333336</v>
      </c>
      <c r="O628" s="9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5"/>
        <v>40345.208333333336</v>
      </c>
      <c r="O629" s="9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5"/>
        <v>40455.208333333336</v>
      </c>
      <c r="O630" s="9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5"/>
        <v>42557.208333333328</v>
      </c>
      <c r="O631" s="9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5"/>
        <v>43586.208333333328</v>
      </c>
      <c r="O632" s="9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5"/>
        <v>43550.208333333328</v>
      </c>
      <c r="O633" s="9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5"/>
        <v>41945.208333333336</v>
      </c>
      <c r="O634" s="9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5"/>
        <v>42315.25</v>
      </c>
      <c r="O635" s="9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5"/>
        <v>42819.208333333328</v>
      </c>
      <c r="O636" s="9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5"/>
        <v>41314.25</v>
      </c>
      <c r="O637" s="9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5"/>
        <v>40926.25</v>
      </c>
      <c r="O638" s="9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5"/>
        <v>42688.25</v>
      </c>
      <c r="O639" s="9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5"/>
        <v>40386.208333333336</v>
      </c>
      <c r="O640" s="9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5"/>
        <v>43309.208333333328</v>
      </c>
      <c r="O641" s="9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4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5"/>
        <v>42387.25</v>
      </c>
      <c r="O642" s="9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(E643/D643)*100</f>
        <v>119.96808510638297</v>
      </c>
      <c r="G643" t="s">
        <v>20</v>
      </c>
      <c r="H643">
        <v>194</v>
      </c>
      <c r="I643" s="4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1">(((L643/60)/60)/24)+DATE(1970,1,1)</f>
        <v>42786.25</v>
      </c>
      <c r="O643" s="9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LEFT(R643,SEARCH("/",R643)-1)</f>
        <v>theater</v>
      </c>
      <c r="T643" t="str">
        <f t="shared" ref="T643:T706" si="64">RIGHT(R643,LEN(R643)-SEARCH("/",R643))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1"/>
        <v>43451.25</v>
      </c>
      <c r="O644" s="9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1"/>
        <v>42795.25</v>
      </c>
      <c r="O645" s="9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1"/>
        <v>43452.25</v>
      </c>
      <c r="O646" s="9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1"/>
        <v>43369.208333333328</v>
      </c>
      <c r="O647" s="9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1"/>
        <v>41346.208333333336</v>
      </c>
      <c r="O648" s="9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1"/>
        <v>43199.208333333328</v>
      </c>
      <c r="O649" s="9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1"/>
        <v>42922.208333333328</v>
      </c>
      <c r="O650" s="9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1"/>
        <v>40471.208333333336</v>
      </c>
      <c r="O651" s="9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1"/>
        <v>41828.208333333336</v>
      </c>
      <c r="O652" s="9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1"/>
        <v>41692.25</v>
      </c>
      <c r="O653" s="9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1"/>
        <v>42587.208333333328</v>
      </c>
      <c r="O654" s="9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1"/>
        <v>42468.208333333328</v>
      </c>
      <c r="O655" s="9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1"/>
        <v>42240.208333333328</v>
      </c>
      <c r="O656" s="9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1"/>
        <v>42796.25</v>
      </c>
      <c r="O657" s="9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1"/>
        <v>43097.25</v>
      </c>
      <c r="O658" s="9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1"/>
        <v>43096.25</v>
      </c>
      <c r="O659" s="9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1"/>
        <v>42246.208333333328</v>
      </c>
      <c r="O660" s="9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1"/>
        <v>40570.25</v>
      </c>
      <c r="O661" s="9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1"/>
        <v>42237.208333333328</v>
      </c>
      <c r="O662" s="9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1"/>
        <v>40996.208333333336</v>
      </c>
      <c r="O663" s="9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1"/>
        <v>43443.25</v>
      </c>
      <c r="O664" s="9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1"/>
        <v>40458.208333333336</v>
      </c>
      <c r="O665" s="9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1"/>
        <v>40959.25</v>
      </c>
      <c r="O666" s="9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1"/>
        <v>40733.208333333336</v>
      </c>
      <c r="O667" s="9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1"/>
        <v>41516.208333333336</v>
      </c>
      <c r="O668" s="9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1"/>
        <v>41892.208333333336</v>
      </c>
      <c r="O669" s="9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1"/>
        <v>41122.208333333336</v>
      </c>
      <c r="O670" s="9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1"/>
        <v>42912.208333333328</v>
      </c>
      <c r="O671" s="9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1"/>
        <v>42425.25</v>
      </c>
      <c r="O672" s="9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1"/>
        <v>40390.208333333336</v>
      </c>
      <c r="O673" s="9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1"/>
        <v>43180.208333333328</v>
      </c>
      <c r="O674" s="9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1"/>
        <v>42475.208333333328</v>
      </c>
      <c r="O675" s="9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1"/>
        <v>40774.208333333336</v>
      </c>
      <c r="O676" s="9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1"/>
        <v>43719.208333333328</v>
      </c>
      <c r="O677" s="9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1"/>
        <v>41178.208333333336</v>
      </c>
      <c r="O678" s="9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1"/>
        <v>42561.208333333328</v>
      </c>
      <c r="O679" s="9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1"/>
        <v>43484.25</v>
      </c>
      <c r="O680" s="9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1"/>
        <v>43756.208333333328</v>
      </c>
      <c r="O681" s="9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1"/>
        <v>43813.25</v>
      </c>
      <c r="O682" s="9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1"/>
        <v>40898.25</v>
      </c>
      <c r="O683" s="9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1"/>
        <v>41619.25</v>
      </c>
      <c r="O684" s="9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1"/>
        <v>43359.208333333328</v>
      </c>
      <c r="O685" s="9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1"/>
        <v>40358.208333333336</v>
      </c>
      <c r="O686" s="9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1"/>
        <v>42239.208333333328</v>
      </c>
      <c r="O687" s="9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1"/>
        <v>43186.208333333328</v>
      </c>
      <c r="O688" s="9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1"/>
        <v>42806.25</v>
      </c>
      <c r="O689" s="9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1"/>
        <v>43475.25</v>
      </c>
      <c r="O690" s="9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1"/>
        <v>41576.208333333336</v>
      </c>
      <c r="O691" s="9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1"/>
        <v>40874.25</v>
      </c>
      <c r="O692" s="9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1"/>
        <v>41185.208333333336</v>
      </c>
      <c r="O693" s="9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1"/>
        <v>43655.208333333328</v>
      </c>
      <c r="O694" s="9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1"/>
        <v>43025.208333333328</v>
      </c>
      <c r="O695" s="9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1"/>
        <v>43066.25</v>
      </c>
      <c r="O696" s="9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1"/>
        <v>42322.25</v>
      </c>
      <c r="O697" s="9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1"/>
        <v>42114.208333333328</v>
      </c>
      <c r="O698" s="9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1"/>
        <v>43190.208333333328</v>
      </c>
      <c r="O699" s="9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1"/>
        <v>40871.25</v>
      </c>
      <c r="O700" s="9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1"/>
        <v>43641.208333333328</v>
      </c>
      <c r="O701" s="9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1"/>
        <v>40203.25</v>
      </c>
      <c r="O702" s="9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1"/>
        <v>40629.208333333336</v>
      </c>
      <c r="O703" s="9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1"/>
        <v>41477.208333333336</v>
      </c>
      <c r="O704" s="9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1"/>
        <v>41020.208333333336</v>
      </c>
      <c r="O705" s="9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4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1"/>
        <v>42555.208333333328</v>
      </c>
      <c r="O706" s="9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(E707/D707)*100</f>
        <v>99.026517383618156</v>
      </c>
      <c r="G707" t="s">
        <v>14</v>
      </c>
      <c r="H707">
        <v>2025</v>
      </c>
      <c r="I707" s="4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7">(((L707/60)/60)/24)+DATE(1970,1,1)</f>
        <v>41619.25</v>
      </c>
      <c r="O707" s="9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LEFT(R707,SEARCH("/",R707)-1)</f>
        <v>publishing</v>
      </c>
      <c r="T707" t="str">
        <f t="shared" ref="T707:T770" si="70">RIGHT(R707,LEN(R707)-SEARCH("/",R707))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7"/>
        <v>43471.25</v>
      </c>
      <c r="O708" s="9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7"/>
        <v>43442.25</v>
      </c>
      <c r="O709" s="9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7"/>
        <v>42877.208333333328</v>
      </c>
      <c r="O710" s="9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7"/>
        <v>41018.208333333336</v>
      </c>
      <c r="O711" s="9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7"/>
        <v>43295.208333333328</v>
      </c>
      <c r="O712" s="9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7"/>
        <v>42393.25</v>
      </c>
      <c r="O713" s="9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7"/>
        <v>42559.208333333328</v>
      </c>
      <c r="O714" s="9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7"/>
        <v>42604.208333333328</v>
      </c>
      <c r="O715" s="9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7"/>
        <v>41870.208333333336</v>
      </c>
      <c r="O716" s="9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7"/>
        <v>40397.208333333336</v>
      </c>
      <c r="O717" s="9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7"/>
        <v>41465.208333333336</v>
      </c>
      <c r="O718" s="9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7"/>
        <v>40777.208333333336</v>
      </c>
      <c r="O719" s="9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7"/>
        <v>41442.208333333336</v>
      </c>
      <c r="O720" s="9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7"/>
        <v>41058.208333333336</v>
      </c>
      <c r="O721" s="9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7"/>
        <v>43152.25</v>
      </c>
      <c r="O722" s="9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7"/>
        <v>43194.208333333328</v>
      </c>
      <c r="O723" s="9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7"/>
        <v>43045.25</v>
      </c>
      <c r="O724" s="9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7"/>
        <v>42431.25</v>
      </c>
      <c r="O725" s="9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7"/>
        <v>41934.208333333336</v>
      </c>
      <c r="O726" s="9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7"/>
        <v>41958.25</v>
      </c>
      <c r="O727" s="9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7"/>
        <v>40476.208333333336</v>
      </c>
      <c r="O728" s="9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7"/>
        <v>43485.25</v>
      </c>
      <c r="O729" s="9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7"/>
        <v>42515.208333333328</v>
      </c>
      <c r="O730" s="9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7"/>
        <v>41309.25</v>
      </c>
      <c r="O731" s="9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7"/>
        <v>42147.208333333328</v>
      </c>
      <c r="O732" s="9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7"/>
        <v>42939.208333333328</v>
      </c>
      <c r="O733" s="9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7"/>
        <v>42816.208333333328</v>
      </c>
      <c r="O734" s="9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7"/>
        <v>41844.208333333336</v>
      </c>
      <c r="O735" s="9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7"/>
        <v>42763.25</v>
      </c>
      <c r="O736" s="9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7"/>
        <v>42459.208333333328</v>
      </c>
      <c r="O737" s="9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7"/>
        <v>42055.25</v>
      </c>
      <c r="O738" s="9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7"/>
        <v>42685.25</v>
      </c>
      <c r="O739" s="9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7"/>
        <v>41959.25</v>
      </c>
      <c r="O740" s="9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7"/>
        <v>41089.208333333336</v>
      </c>
      <c r="O741" s="9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7"/>
        <v>42769.25</v>
      </c>
      <c r="O742" s="9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7"/>
        <v>40321.208333333336</v>
      </c>
      <c r="O743" s="9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7"/>
        <v>40197.25</v>
      </c>
      <c r="O744" s="9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7"/>
        <v>42298.208333333328</v>
      </c>
      <c r="O745" s="9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7"/>
        <v>43322.208333333328</v>
      </c>
      <c r="O746" s="9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7"/>
        <v>40328.208333333336</v>
      </c>
      <c r="O747" s="9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7"/>
        <v>40825.208333333336</v>
      </c>
      <c r="O748" s="9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7"/>
        <v>40423.208333333336</v>
      </c>
      <c r="O749" s="9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7"/>
        <v>40238.25</v>
      </c>
      <c r="O750" s="9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7"/>
        <v>41920.208333333336</v>
      </c>
      <c r="O751" s="9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7"/>
        <v>40360.208333333336</v>
      </c>
      <c r="O752" s="9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7"/>
        <v>42446.208333333328</v>
      </c>
      <c r="O753" s="9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7"/>
        <v>40395.208333333336</v>
      </c>
      <c r="O754" s="9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7"/>
        <v>40321.208333333336</v>
      </c>
      <c r="O755" s="9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7"/>
        <v>41210.208333333336</v>
      </c>
      <c r="O756" s="9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7"/>
        <v>43096.25</v>
      </c>
      <c r="O757" s="9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7"/>
        <v>42024.25</v>
      </c>
      <c r="O758" s="9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7"/>
        <v>40675.208333333336</v>
      </c>
      <c r="O759" s="9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7"/>
        <v>41936.208333333336</v>
      </c>
      <c r="O760" s="9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7"/>
        <v>43136.25</v>
      </c>
      <c r="O761" s="9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7"/>
        <v>43678.208333333328</v>
      </c>
      <c r="O762" s="9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7"/>
        <v>42938.208333333328</v>
      </c>
      <c r="O763" s="9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7"/>
        <v>41241.25</v>
      </c>
      <c r="O764" s="9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7"/>
        <v>41037.208333333336</v>
      </c>
      <c r="O765" s="9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7"/>
        <v>40676.208333333336</v>
      </c>
      <c r="O766" s="9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7"/>
        <v>42840.208333333328</v>
      </c>
      <c r="O767" s="9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7"/>
        <v>43362.208333333328</v>
      </c>
      <c r="O768" s="9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7"/>
        <v>42283.208333333328</v>
      </c>
      <c r="O769" s="9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4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7"/>
        <v>41619.25</v>
      </c>
      <c r="O770" s="9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(E771/D771)*100</f>
        <v>86.867834394904463</v>
      </c>
      <c r="G771" t="s">
        <v>14</v>
      </c>
      <c r="H771">
        <v>3410</v>
      </c>
      <c r="I771" s="4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3">(((L771/60)/60)/24)+DATE(1970,1,1)</f>
        <v>41501.208333333336</v>
      </c>
      <c r="O771" s="9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LEFT(R771,SEARCH("/",R771)-1)</f>
        <v>games</v>
      </c>
      <c r="T771" t="str">
        <f t="shared" ref="T771:T834" si="76">RIGHT(R771,LEN(R771)-SEARCH("/",R771))</f>
        <v>video games</v>
      </c>
    </row>
    <row r="772" spans="1:20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3"/>
        <v>41743.208333333336</v>
      </c>
      <c r="O772" s="9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3"/>
        <v>43491.25</v>
      </c>
      <c r="O773" s="9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3"/>
        <v>43505.25</v>
      </c>
      <c r="O774" s="9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3"/>
        <v>42838.208333333328</v>
      </c>
      <c r="O775" s="9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3"/>
        <v>42513.208333333328</v>
      </c>
      <c r="O776" s="9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3"/>
        <v>41949.25</v>
      </c>
      <c r="O777" s="9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3"/>
        <v>43650.208333333328</v>
      </c>
      <c r="O778" s="9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3"/>
        <v>40809.208333333336</v>
      </c>
      <c r="O779" s="9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3"/>
        <v>40768.208333333336</v>
      </c>
      <c r="O780" s="9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3"/>
        <v>42230.208333333328</v>
      </c>
      <c r="O781" s="9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3"/>
        <v>42573.208333333328</v>
      </c>
      <c r="O782" s="9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3"/>
        <v>40482.208333333336</v>
      </c>
      <c r="O783" s="9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3"/>
        <v>40603.25</v>
      </c>
      <c r="O784" s="9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3"/>
        <v>41625.25</v>
      </c>
      <c r="O785" s="9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3"/>
        <v>42435.25</v>
      </c>
      <c r="O786" s="9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3"/>
        <v>43582.208333333328</v>
      </c>
      <c r="O787" s="9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3"/>
        <v>43186.208333333328</v>
      </c>
      <c r="O788" s="9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3"/>
        <v>40684.208333333336</v>
      </c>
      <c r="O789" s="9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3"/>
        <v>41202.208333333336</v>
      </c>
      <c r="O790" s="9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3"/>
        <v>41786.208333333336</v>
      </c>
      <c r="O791" s="9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3"/>
        <v>40223.25</v>
      </c>
      <c r="O792" s="9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3"/>
        <v>42715.25</v>
      </c>
      <c r="O793" s="9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3"/>
        <v>41451.208333333336</v>
      </c>
      <c r="O794" s="9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3"/>
        <v>41450.208333333336</v>
      </c>
      <c r="O795" s="9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3"/>
        <v>43091.25</v>
      </c>
      <c r="O796" s="9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3"/>
        <v>42675.208333333328</v>
      </c>
      <c r="O797" s="9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3"/>
        <v>41859.208333333336</v>
      </c>
      <c r="O798" s="9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3"/>
        <v>43464.25</v>
      </c>
      <c r="O799" s="9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3"/>
        <v>41060.208333333336</v>
      </c>
      <c r="O800" s="9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3"/>
        <v>42399.25</v>
      </c>
      <c r="O801" s="9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3"/>
        <v>42167.208333333328</v>
      </c>
      <c r="O802" s="9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3"/>
        <v>43830.25</v>
      </c>
      <c r="O803" s="9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3"/>
        <v>43650.208333333328</v>
      </c>
      <c r="O804" s="9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3"/>
        <v>43492.25</v>
      </c>
      <c r="O805" s="9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3"/>
        <v>43102.25</v>
      </c>
      <c r="O806" s="9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3"/>
        <v>41958.25</v>
      </c>
      <c r="O807" s="9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3"/>
        <v>40973.25</v>
      </c>
      <c r="O808" s="9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3"/>
        <v>43753.208333333328</v>
      </c>
      <c r="O809" s="9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3"/>
        <v>42507.208333333328</v>
      </c>
      <c r="O810" s="9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3"/>
        <v>41135.208333333336</v>
      </c>
      <c r="O811" s="9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3"/>
        <v>43067.25</v>
      </c>
      <c r="O812" s="9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3"/>
        <v>42378.25</v>
      </c>
      <c r="O813" s="9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3"/>
        <v>43206.208333333328</v>
      </c>
      <c r="O814" s="9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3"/>
        <v>41148.208333333336</v>
      </c>
      <c r="O815" s="9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3"/>
        <v>42517.208333333328</v>
      </c>
      <c r="O816" s="9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3"/>
        <v>43068.25</v>
      </c>
      <c r="O817" s="9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3"/>
        <v>41680.25</v>
      </c>
      <c r="O818" s="9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3"/>
        <v>43589.208333333328</v>
      </c>
      <c r="O819" s="9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3"/>
        <v>43486.25</v>
      </c>
      <c r="O820" s="9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3"/>
        <v>41237.25</v>
      </c>
      <c r="O821" s="9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3"/>
        <v>43310.208333333328</v>
      </c>
      <c r="O822" s="9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3"/>
        <v>42794.25</v>
      </c>
      <c r="O823" s="9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3"/>
        <v>41698.25</v>
      </c>
      <c r="O824" s="9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3"/>
        <v>41892.208333333336</v>
      </c>
      <c r="O825" s="9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3"/>
        <v>40348.208333333336</v>
      </c>
      <c r="O826" s="9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3"/>
        <v>42941.208333333328</v>
      </c>
      <c r="O827" s="9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3"/>
        <v>40525.25</v>
      </c>
      <c r="O828" s="9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3"/>
        <v>40666.208333333336</v>
      </c>
      <c r="O829" s="9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3"/>
        <v>43340.208333333328</v>
      </c>
      <c r="O830" s="9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3"/>
        <v>42164.208333333328</v>
      </c>
      <c r="O831" s="9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3"/>
        <v>43103.25</v>
      </c>
      <c r="O832" s="9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3"/>
        <v>40994.208333333336</v>
      </c>
      <c r="O833" s="9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4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3"/>
        <v>42299.208333333328</v>
      </c>
      <c r="O834" s="9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(E835/D835)*100</f>
        <v>157.69117647058823</v>
      </c>
      <c r="G835" t="s">
        <v>20</v>
      </c>
      <c r="H835">
        <v>165</v>
      </c>
      <c r="I835" s="4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79">(((L835/60)/60)/24)+DATE(1970,1,1)</f>
        <v>40588.25</v>
      </c>
      <c r="O835" s="9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LEFT(R835,SEARCH("/",R835)-1)</f>
        <v>publishing</v>
      </c>
      <c r="T835" t="str">
        <f t="shared" ref="T835:T898" si="82">RIGHT(R835,LEN(R835)-SEARCH("/",R835))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79"/>
        <v>41448.208333333336</v>
      </c>
      <c r="O836" s="9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79"/>
        <v>42063.25</v>
      </c>
      <c r="O837" s="9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79"/>
        <v>40214.25</v>
      </c>
      <c r="O838" s="9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79"/>
        <v>40629.208333333336</v>
      </c>
      <c r="O839" s="9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79"/>
        <v>43370.208333333328</v>
      </c>
      <c r="O840" s="9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79"/>
        <v>41715.208333333336</v>
      </c>
      <c r="O841" s="9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79"/>
        <v>41836.208333333336</v>
      </c>
      <c r="O842" s="9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79"/>
        <v>42419.25</v>
      </c>
      <c r="O843" s="9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79"/>
        <v>43266.208333333328</v>
      </c>
      <c r="O844" s="9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79"/>
        <v>43338.208333333328</v>
      </c>
      <c r="O845" s="9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79"/>
        <v>40930.25</v>
      </c>
      <c r="O846" s="9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79"/>
        <v>43235.208333333328</v>
      </c>
      <c r="O847" s="9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79"/>
        <v>43302.208333333328</v>
      </c>
      <c r="O848" s="9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79"/>
        <v>43107.25</v>
      </c>
      <c r="O849" s="9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79"/>
        <v>40341.208333333336</v>
      </c>
      <c r="O850" s="9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79"/>
        <v>40948.25</v>
      </c>
      <c r="O851" s="9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79"/>
        <v>40866.25</v>
      </c>
      <c r="O852" s="9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79"/>
        <v>41031.208333333336</v>
      </c>
      <c r="O853" s="9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79"/>
        <v>40740.208333333336</v>
      </c>
      <c r="O854" s="9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79"/>
        <v>40714.208333333336</v>
      </c>
      <c r="O855" s="9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79"/>
        <v>43787.25</v>
      </c>
      <c r="O856" s="9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79"/>
        <v>40712.208333333336</v>
      </c>
      <c r="O857" s="9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79"/>
        <v>41023.208333333336</v>
      </c>
      <c r="O858" s="9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79"/>
        <v>40944.25</v>
      </c>
      <c r="O859" s="9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79"/>
        <v>43211.208333333328</v>
      </c>
      <c r="O860" s="9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79"/>
        <v>41334.25</v>
      </c>
      <c r="O861" s="9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79"/>
        <v>43515.25</v>
      </c>
      <c r="O862" s="9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79"/>
        <v>40258.208333333336</v>
      </c>
      <c r="O863" s="9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79"/>
        <v>40756.208333333336</v>
      </c>
      <c r="O864" s="9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79"/>
        <v>42172.208333333328</v>
      </c>
      <c r="O865" s="9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79"/>
        <v>42601.208333333328</v>
      </c>
      <c r="O866" s="9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79"/>
        <v>41897.208333333336</v>
      </c>
      <c r="O867" s="9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79"/>
        <v>40671.208333333336</v>
      </c>
      <c r="O868" s="9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79"/>
        <v>43382.208333333328</v>
      </c>
      <c r="O869" s="9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79"/>
        <v>41559.208333333336</v>
      </c>
      <c r="O870" s="9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79"/>
        <v>40350.208333333336</v>
      </c>
      <c r="O871" s="9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79"/>
        <v>42240.208333333328</v>
      </c>
      <c r="O872" s="9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79"/>
        <v>43040.208333333328</v>
      </c>
      <c r="O873" s="9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79"/>
        <v>43346.208333333328</v>
      </c>
      <c r="O874" s="9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79"/>
        <v>41647.25</v>
      </c>
      <c r="O875" s="9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79"/>
        <v>40291.208333333336</v>
      </c>
      <c r="O876" s="9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79"/>
        <v>40556.25</v>
      </c>
      <c r="O877" s="9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79"/>
        <v>43624.208333333328</v>
      </c>
      <c r="O878" s="9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79"/>
        <v>42577.208333333328</v>
      </c>
      <c r="O879" s="9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79"/>
        <v>43845.25</v>
      </c>
      <c r="O880" s="9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79"/>
        <v>42788.25</v>
      </c>
      <c r="O881" s="9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79"/>
        <v>43667.208333333328</v>
      </c>
      <c r="O882" s="9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79"/>
        <v>42194.208333333328</v>
      </c>
      <c r="O883" s="9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79"/>
        <v>42025.25</v>
      </c>
      <c r="O884" s="9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79"/>
        <v>40323.208333333336</v>
      </c>
      <c r="O885" s="9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79"/>
        <v>41763.208333333336</v>
      </c>
      <c r="O886" s="9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79"/>
        <v>40335.208333333336</v>
      </c>
      <c r="O887" s="9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79"/>
        <v>40416.208333333336</v>
      </c>
      <c r="O888" s="9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79"/>
        <v>42202.208333333328</v>
      </c>
      <c r="O889" s="9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79"/>
        <v>42836.208333333328</v>
      </c>
      <c r="O890" s="9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79"/>
        <v>41710.208333333336</v>
      </c>
      <c r="O891" s="9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79"/>
        <v>43640.208333333328</v>
      </c>
      <c r="O892" s="9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79"/>
        <v>40880.25</v>
      </c>
      <c r="O893" s="9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79"/>
        <v>40319.208333333336</v>
      </c>
      <c r="O894" s="9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79"/>
        <v>42170.208333333328</v>
      </c>
      <c r="O895" s="9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79"/>
        <v>41466.208333333336</v>
      </c>
      <c r="O896" s="9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79"/>
        <v>43134.25</v>
      </c>
      <c r="O897" s="9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4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79"/>
        <v>40738.208333333336</v>
      </c>
      <c r="O898" s="9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(E899/D899)*100</f>
        <v>27.693181818181817</v>
      </c>
      <c r="G899" t="s">
        <v>14</v>
      </c>
      <c r="H899">
        <v>27</v>
      </c>
      <c r="I899" s="4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5">(((L899/60)/60)/24)+DATE(1970,1,1)</f>
        <v>43583.208333333328</v>
      </c>
      <c r="O899" s="9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LEFT(R899,SEARCH("/",R899)-1)</f>
        <v>theater</v>
      </c>
      <c r="T899" t="str">
        <f t="shared" ref="T899:T962" si="88">RIGHT(R899,LEN(R899)-SEARCH("/",R899))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5"/>
        <v>43815.25</v>
      </c>
      <c r="O900" s="9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5"/>
        <v>41554.208333333336</v>
      </c>
      <c r="O901" s="9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5"/>
        <v>41901.208333333336</v>
      </c>
      <c r="O902" s="9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5"/>
        <v>43298.208333333328</v>
      </c>
      <c r="O903" s="9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5"/>
        <v>42399.25</v>
      </c>
      <c r="O904" s="9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5"/>
        <v>41034.208333333336</v>
      </c>
      <c r="O905" s="9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5"/>
        <v>41186.208333333336</v>
      </c>
      <c r="O906" s="9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5"/>
        <v>41536.208333333336</v>
      </c>
      <c r="O907" s="9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5"/>
        <v>42868.208333333328</v>
      </c>
      <c r="O908" s="9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5"/>
        <v>40660.208333333336</v>
      </c>
      <c r="O909" s="9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5"/>
        <v>41031.208333333336</v>
      </c>
      <c r="O910" s="9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5"/>
        <v>43255.208333333328</v>
      </c>
      <c r="O911" s="9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5"/>
        <v>42026.25</v>
      </c>
      <c r="O912" s="9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5"/>
        <v>43717.208333333328</v>
      </c>
      <c r="O913" s="9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5"/>
        <v>41157.208333333336</v>
      </c>
      <c r="O914" s="9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5"/>
        <v>43597.208333333328</v>
      </c>
      <c r="O915" s="9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5"/>
        <v>41490.208333333336</v>
      </c>
      <c r="O916" s="9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5"/>
        <v>42976.208333333328</v>
      </c>
      <c r="O917" s="9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5"/>
        <v>41991.25</v>
      </c>
      <c r="O918" s="9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5"/>
        <v>40722.208333333336</v>
      </c>
      <c r="O919" s="9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5"/>
        <v>41117.208333333336</v>
      </c>
      <c r="O920" s="9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5"/>
        <v>43022.208333333328</v>
      </c>
      <c r="O921" s="9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5"/>
        <v>43503.25</v>
      </c>
      <c r="O922" s="9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5"/>
        <v>40951.25</v>
      </c>
      <c r="O923" s="9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5"/>
        <v>43443.25</v>
      </c>
      <c r="O924" s="9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5"/>
        <v>40373.208333333336</v>
      </c>
      <c r="O925" s="9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5"/>
        <v>43769.208333333328</v>
      </c>
      <c r="O926" s="9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5"/>
        <v>43000.208333333328</v>
      </c>
      <c r="O927" s="9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5"/>
        <v>42502.208333333328</v>
      </c>
      <c r="O928" s="9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5"/>
        <v>41102.208333333336</v>
      </c>
      <c r="O929" s="9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5"/>
        <v>41637.25</v>
      </c>
      <c r="O930" s="9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5"/>
        <v>42858.208333333328</v>
      </c>
      <c r="O931" s="9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5"/>
        <v>42060.25</v>
      </c>
      <c r="O932" s="9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5"/>
        <v>41818.208333333336</v>
      </c>
      <c r="O933" s="9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5"/>
        <v>41709.208333333336</v>
      </c>
      <c r="O934" s="9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5"/>
        <v>41372.208333333336</v>
      </c>
      <c r="O935" s="9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5"/>
        <v>42422.25</v>
      </c>
      <c r="O936" s="9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5"/>
        <v>42209.208333333328</v>
      </c>
      <c r="O937" s="9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5"/>
        <v>43668.208333333328</v>
      </c>
      <c r="O938" s="9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5"/>
        <v>42334.25</v>
      </c>
      <c r="O939" s="9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5"/>
        <v>43263.208333333328</v>
      </c>
      <c r="O940" s="9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5"/>
        <v>40670.208333333336</v>
      </c>
      <c r="O941" s="9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5"/>
        <v>41244.25</v>
      </c>
      <c r="O942" s="9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5"/>
        <v>40552.25</v>
      </c>
      <c r="O943" s="9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5"/>
        <v>40568.25</v>
      </c>
      <c r="O944" s="9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5"/>
        <v>41906.208333333336</v>
      </c>
      <c r="O945" s="9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5"/>
        <v>42776.25</v>
      </c>
      <c r="O946" s="9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5"/>
        <v>41004.208333333336</v>
      </c>
      <c r="O947" s="9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5"/>
        <v>40710.208333333336</v>
      </c>
      <c r="O948" s="9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5"/>
        <v>41908.208333333336</v>
      </c>
      <c r="O949" s="9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5"/>
        <v>41985.25</v>
      </c>
      <c r="O950" s="9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5"/>
        <v>42112.208333333328</v>
      </c>
      <c r="O951" s="9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5"/>
        <v>43571.208333333328</v>
      </c>
      <c r="O952" s="9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5"/>
        <v>42730.25</v>
      </c>
      <c r="O953" s="9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5"/>
        <v>42591.208333333328</v>
      </c>
      <c r="O954" s="9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5"/>
        <v>42358.25</v>
      </c>
      <c r="O955" s="9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5"/>
        <v>41174.208333333336</v>
      </c>
      <c r="O956" s="9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5"/>
        <v>41238.25</v>
      </c>
      <c r="O957" s="9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5"/>
        <v>42360.25</v>
      </c>
      <c r="O958" s="9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5"/>
        <v>40955.25</v>
      </c>
      <c r="O959" s="9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5"/>
        <v>40350.208333333336</v>
      </c>
      <c r="O960" s="9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5"/>
        <v>40357.208333333336</v>
      </c>
      <c r="O961" s="9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4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5"/>
        <v>42408.25</v>
      </c>
      <c r="O962" s="9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(E963/D963)*100</f>
        <v>119.29824561403508</v>
      </c>
      <c r="G963" t="s">
        <v>20</v>
      </c>
      <c r="H963">
        <v>155</v>
      </c>
      <c r="I963" s="4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1">(((L963/60)/60)/24)+DATE(1970,1,1)</f>
        <v>40591.25</v>
      </c>
      <c r="O963" s="9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LEFT(R963,SEARCH("/",R963)-1)</f>
        <v>publishing</v>
      </c>
      <c r="T963" t="str">
        <f t="shared" ref="T963:T1001" si="94">RIGHT(R963,LEN(R963)-SEARCH("/",R963))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1"/>
        <v>41592.25</v>
      </c>
      <c r="O964" s="9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1"/>
        <v>40607.25</v>
      </c>
      <c r="O965" s="9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1"/>
        <v>42135.208333333328</v>
      </c>
      <c r="O966" s="9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1"/>
        <v>40203.25</v>
      </c>
      <c r="O967" s="9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1"/>
        <v>42901.208333333328</v>
      </c>
      <c r="O968" s="9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1"/>
        <v>41005.208333333336</v>
      </c>
      <c r="O969" s="9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1"/>
        <v>40544.25</v>
      </c>
      <c r="O970" s="9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1"/>
        <v>43821.25</v>
      </c>
      <c r="O971" s="9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1"/>
        <v>40672.208333333336</v>
      </c>
      <c r="O972" s="9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1"/>
        <v>41555.208333333336</v>
      </c>
      <c r="O973" s="9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1"/>
        <v>41792.208333333336</v>
      </c>
      <c r="O974" s="9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1"/>
        <v>40522.25</v>
      </c>
      <c r="O975" s="9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1"/>
        <v>41412.208333333336</v>
      </c>
      <c r="O976" s="9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1"/>
        <v>42337.25</v>
      </c>
      <c r="O977" s="9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1"/>
        <v>40571.25</v>
      </c>
      <c r="O978" s="9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1"/>
        <v>43138.25</v>
      </c>
      <c r="O979" s="9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1"/>
        <v>42686.25</v>
      </c>
      <c r="O980" s="9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1"/>
        <v>42078.208333333328</v>
      </c>
      <c r="O981" s="9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1"/>
        <v>42307.208333333328</v>
      </c>
      <c r="O982" s="9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1"/>
        <v>43094.25</v>
      </c>
      <c r="O983" s="9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1"/>
        <v>40743.208333333336</v>
      </c>
      <c r="O984" s="9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1"/>
        <v>43681.208333333328</v>
      </c>
      <c r="O985" s="9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1"/>
        <v>43716.208333333328</v>
      </c>
      <c r="O986" s="9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1"/>
        <v>41614.25</v>
      </c>
      <c r="O987" s="9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1"/>
        <v>40638.208333333336</v>
      </c>
      <c r="O988" s="9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1"/>
        <v>42852.208333333328</v>
      </c>
      <c r="O989" s="9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1"/>
        <v>42686.25</v>
      </c>
      <c r="O990" s="9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1"/>
        <v>43571.208333333328</v>
      </c>
      <c r="O991" s="9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1"/>
        <v>42432.25</v>
      </c>
      <c r="O992" s="9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1"/>
        <v>41907.208333333336</v>
      </c>
      <c r="O993" s="9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1"/>
        <v>43227.208333333328</v>
      </c>
      <c r="O994" s="9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1"/>
        <v>42362.25</v>
      </c>
      <c r="O995" s="9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1"/>
        <v>41929.208333333336</v>
      </c>
      <c r="O996" s="9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1"/>
        <v>43408.208333333328</v>
      </c>
      <c r="O997" s="9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1"/>
        <v>41276.25</v>
      </c>
      <c r="O998" s="9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1"/>
        <v>41659.25</v>
      </c>
      <c r="O999" s="9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1"/>
        <v>40220.25</v>
      </c>
      <c r="O1000" s="9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1"/>
        <v>42550.208333333328</v>
      </c>
      <c r="O1001" s="9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conditionalFormatting sqref="G1:G1048576">
    <cfRule type="containsText" dxfId="6" priority="3" operator="containsText" text="canceled">
      <formula>NOT(ISERROR(SEARCH("canceled",G1)))</formula>
    </cfRule>
    <cfRule type="containsText" dxfId="5" priority="4" operator="containsText" text="Live">
      <formula>NOT(ISERROR(SEARCH("Live",G1)))</formula>
    </cfRule>
    <cfRule type="containsText" dxfId="4" priority="5" operator="containsText" text="successful">
      <formula>NOT(ISERROR(SEARCH("successful",G1)))</formula>
    </cfRule>
    <cfRule type="containsText" dxfId="3" priority="6" operator="containsText" text="Failed">
      <formula>NOT(ISERROR(SEARCH("Failed",G1)))</formula>
    </cfRule>
    <cfRule type="containsText" dxfId="2" priority="7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75357"/>
        <color rgb="FF7EBA56"/>
        <color rgb="FF4472C4"/>
      </colorScale>
    </cfRule>
    <cfRule type="colorScale" priority="2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6E77-86E9-44A4-854D-2DFC924B8C28}">
  <dimension ref="A1:F14"/>
  <sheetViews>
    <sheetView workbookViewId="0">
      <selection activeCell="J15" sqref="J1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2046</v>
      </c>
    </row>
    <row r="3" spans="1:6" x14ac:dyDescent="0.3">
      <c r="A3" s="6" t="s">
        <v>2045</v>
      </c>
      <c r="B3" s="6" t="s">
        <v>2035</v>
      </c>
    </row>
    <row r="4" spans="1:6" x14ac:dyDescent="0.3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">
      <c r="A5" s="7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2039</v>
      </c>
      <c r="E8">
        <v>4</v>
      </c>
      <c r="F8">
        <v>4</v>
      </c>
    </row>
    <row r="9" spans="1:6" x14ac:dyDescent="0.3">
      <c r="A9" s="7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pageSetup orientation="landscape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E5E3-F1D4-44CA-BE7B-ECA2CEE1B653}">
  <dimension ref="A1:F30"/>
  <sheetViews>
    <sheetView zoomScale="85" zoomScaleNormal="85" workbookViewId="0">
      <selection activeCell="G1" sqref="G1"/>
    </sheetView>
  </sheetViews>
  <sheetFormatPr defaultRowHeight="15.6" x14ac:dyDescent="0.3"/>
  <cols>
    <col min="1" max="1" width="17.3984375" bestFit="1" customWidth="1"/>
    <col min="2" max="2" width="15.3984375" bestFit="1" customWidth="1"/>
    <col min="3" max="3" width="5.59765625" bestFit="1" customWidth="1"/>
    <col min="4" max="4" width="4" bestFit="1" customWidth="1"/>
    <col min="5" max="5" width="9.3984375" bestFit="1" customWidth="1"/>
    <col min="6" max="6" width="10.8984375" bestFit="1" customWidth="1"/>
  </cols>
  <sheetData>
    <row r="1" spans="1:6" x14ac:dyDescent="0.3">
      <c r="A1" s="6" t="s">
        <v>6</v>
      </c>
      <c r="B1" t="s">
        <v>2046</v>
      </c>
    </row>
    <row r="2" spans="1:6" x14ac:dyDescent="0.3">
      <c r="A2" s="6" t="s">
        <v>2031</v>
      </c>
      <c r="B2" t="s">
        <v>2046</v>
      </c>
    </row>
    <row r="4" spans="1:6" x14ac:dyDescent="0.3">
      <c r="A4" s="6" t="s">
        <v>2045</v>
      </c>
      <c r="B4" s="6" t="s">
        <v>2035</v>
      </c>
    </row>
    <row r="5" spans="1:6" x14ac:dyDescent="0.3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2048</v>
      </c>
      <c r="E7">
        <v>4</v>
      </c>
      <c r="F7">
        <v>4</v>
      </c>
    </row>
    <row r="8" spans="1:6" x14ac:dyDescent="0.3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2051</v>
      </c>
      <c r="C10">
        <v>8</v>
      </c>
      <c r="E10">
        <v>10</v>
      </c>
      <c r="F10">
        <v>18</v>
      </c>
    </row>
    <row r="11" spans="1:6" x14ac:dyDescent="0.3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2056</v>
      </c>
      <c r="C15">
        <v>3</v>
      </c>
      <c r="E15">
        <v>4</v>
      </c>
      <c r="F15">
        <v>7</v>
      </c>
    </row>
    <row r="16" spans="1:6" x14ac:dyDescent="0.3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2061</v>
      </c>
      <c r="C20">
        <v>4</v>
      </c>
      <c r="E20">
        <v>4</v>
      </c>
      <c r="F20">
        <v>8</v>
      </c>
    </row>
    <row r="21" spans="1:6" x14ac:dyDescent="0.3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2063</v>
      </c>
      <c r="C22">
        <v>9</v>
      </c>
      <c r="E22">
        <v>5</v>
      </c>
      <c r="F22">
        <v>14</v>
      </c>
    </row>
    <row r="23" spans="1:6" x14ac:dyDescent="0.3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2066</v>
      </c>
      <c r="C25">
        <v>7</v>
      </c>
      <c r="E25">
        <v>14</v>
      </c>
      <c r="F25">
        <v>21</v>
      </c>
    </row>
    <row r="26" spans="1:6" x14ac:dyDescent="0.3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2070</v>
      </c>
      <c r="E29">
        <v>3</v>
      </c>
      <c r="F29">
        <v>3</v>
      </c>
    </row>
    <row r="30" spans="1:6" x14ac:dyDescent="0.3">
      <c r="A30" s="7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E4734-C84B-4AD8-883F-36402194B9E0}">
  <dimension ref="A1:E18"/>
  <sheetViews>
    <sheetView workbookViewId="0">
      <selection activeCell="I2" sqref="I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0.8984375" bestFit="1" customWidth="1"/>
  </cols>
  <sheetData>
    <row r="1" spans="1:5" x14ac:dyDescent="0.3">
      <c r="A1" s="6" t="s">
        <v>2031</v>
      </c>
      <c r="B1" t="s">
        <v>2046</v>
      </c>
    </row>
    <row r="2" spans="1:5" x14ac:dyDescent="0.3">
      <c r="A2" s="6" t="s">
        <v>2085</v>
      </c>
      <c r="B2" t="s">
        <v>2046</v>
      </c>
    </row>
    <row r="4" spans="1:5" x14ac:dyDescent="0.3">
      <c r="A4" s="6" t="s">
        <v>2045</v>
      </c>
      <c r="B4" s="6" t="s">
        <v>2035</v>
      </c>
    </row>
    <row r="5" spans="1:5" x14ac:dyDescent="0.3">
      <c r="A5" s="6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3">
      <c r="A6" s="10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10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10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10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10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10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10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10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10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10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10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10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10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4423-B106-4CD6-BC89-0C847BA27E7E}">
  <dimension ref="A1:H13"/>
  <sheetViews>
    <sheetView workbookViewId="0">
      <selection activeCell="A22" sqref="A22"/>
    </sheetView>
  </sheetViews>
  <sheetFormatPr defaultRowHeight="15.6" x14ac:dyDescent="0.3"/>
  <cols>
    <col min="1" max="1" width="28.09765625" customWidth="1"/>
    <col min="2" max="2" width="16.59765625" bestFit="1" customWidth="1"/>
    <col min="3" max="3" width="15.796875" customWidth="1"/>
    <col min="4" max="4" width="19.3984375" customWidth="1"/>
    <col min="5" max="5" width="13.8984375" customWidth="1"/>
    <col min="6" max="6" width="21.296875" customWidth="1"/>
    <col min="7" max="8" width="22.5" customWidth="1"/>
  </cols>
  <sheetData>
    <row r="1" spans="1:8" x14ac:dyDescent="0.3">
      <c r="A1" s="11" t="s">
        <v>2086</v>
      </c>
      <c r="B1" s="11" t="s">
        <v>2099</v>
      </c>
      <c r="C1" s="11" t="s">
        <v>2100</v>
      </c>
      <c r="D1" s="11" t="s">
        <v>2101</v>
      </c>
      <c r="E1" s="11" t="s">
        <v>2102</v>
      </c>
      <c r="F1" s="11" t="s">
        <v>2103</v>
      </c>
      <c r="G1" s="11" t="s">
        <v>2104</v>
      </c>
      <c r="H1" s="11" t="s">
        <v>2105</v>
      </c>
    </row>
    <row r="2" spans="1:8" x14ac:dyDescent="0.3">
      <c r="A2" t="s">
        <v>2087</v>
      </c>
      <c r="B2">
        <f>COUNTIFS(Crowdfunding!$D$2:$D$1001,"&lt;1000",Crowdfunding!$G$2:$G$1001,"=successful")</f>
        <v>30</v>
      </c>
      <c r="C2">
        <f>COUNTIFS(Crowdfunding!$D$2:$D$1001,"&lt;1000",Crowdfunding!$G$2:$G$1001,"=failed")</f>
        <v>20</v>
      </c>
      <c r="D2">
        <f>COUNTIFS(Crowdfunding!$D$2:$D$1001,"&lt;1000",Crowdfunding!$G$2:$G$1001,"=canceled")</f>
        <v>1</v>
      </c>
      <c r="E2">
        <f>B2+C2+D2</f>
        <v>51</v>
      </c>
      <c r="F2" s="12">
        <f>(B2/E2)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3">
      <c r="A3" t="s">
        <v>2088</v>
      </c>
      <c r="B3">
        <f>COUNTIFS(Crowdfunding!$D$2:$D$1001,"&lt;=4999",Crowdfunding!$D$2:$D$1001,"&gt;=1000",Crowdfunding!$G$2:$G$1001,"=successful")</f>
        <v>191</v>
      </c>
      <c r="C3">
        <f>COUNTIFS(Crowdfunding!$D$2:$D$1001,"&lt;4999",Crowdfunding!$D$2:$D$1001,"&gt;=1000",Crowdfunding!$G$2:$G$1001,"=failed")</f>
        <v>38</v>
      </c>
      <c r="D3">
        <f>COUNTIFS(Crowdfunding!$D$2:$D$1001,"&lt;4999",Crowdfunding!$D$2:$D$1001,"&gt;=1000",Crowdfunding!$G$2:$G$1001,"=canceled")</f>
        <v>2</v>
      </c>
      <c r="E3">
        <f t="shared" ref="E3:E13" si="0">B3+C3+D3</f>
        <v>231</v>
      </c>
      <c r="F3" s="12">
        <f t="shared" ref="F3:F13" si="1">(B3/E3)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3">
      <c r="A4" t="s">
        <v>2089</v>
      </c>
      <c r="B4">
        <f>COUNTIFS(Crowdfunding!$D$2:$D$1001,"&lt;=9999",Crowdfunding!$D$2:$D$1001,"&gt;=5000",Crowdfunding!$G$2:$G$1001,"=successful")</f>
        <v>164</v>
      </c>
      <c r="C4">
        <f>COUNTIFS(Crowdfunding!$D$2:$D$1001,"&lt;9999",Crowdfunding!$D$2:$D$1001,"&gt;=5000",Crowdfunding!$G$2:$G$1001,"=failed")</f>
        <v>126</v>
      </c>
      <c r="D4">
        <f>COUNTIFS(Crowdfunding!$D$2:$D$1001,"&lt;9999",Crowdfunding!$D$2:$D$1001,"&gt;=5000",Crowdfunding!$G$2:$G$1001,"=canceled")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3">
      <c r="A5" t="s">
        <v>2090</v>
      </c>
      <c r="B5">
        <f>COUNTIFS(Crowdfunding!$D$2:$D$1001,"&lt;=14999",Crowdfunding!$D$2:$D$1001,"&gt;=10000",Crowdfunding!$G$2:$G$1001,"=successful")</f>
        <v>4</v>
      </c>
      <c r="C5">
        <f>COUNTIFS(Crowdfunding!$D$2:$D$1001,"&lt;=14999",Crowdfunding!$D$2:$D$1001,"&gt;=10000",Crowdfunding!$G$2:$G$1001,"=failed")</f>
        <v>5</v>
      </c>
      <c r="D5">
        <f>COUNTIFS(Crowdfunding!$D$2:$D$1001,"&lt;=14999",Crowdfunding!$D$2:$D$1001,"&gt;=10000",Crowdfunding!$G$2:$G$1001,"=canceled")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3">
      <c r="A6" t="s">
        <v>2091</v>
      </c>
      <c r="B6">
        <f>COUNTIFS(Crowdfunding!$D$2:$D$1001,"&lt;=19999",Crowdfunding!$D$2:$D$1001,"&gt;=15000",Crowdfunding!$G$2:$G$1001,"=successful")</f>
        <v>10</v>
      </c>
      <c r="C6">
        <f>COUNTIFS(Crowdfunding!$D$2:$D$1001,"&lt;=19999",Crowdfunding!$D$2:$D$1001,"&gt;=15000",Crowdfunding!$G$2:$G$1001,"=failed")</f>
        <v>0</v>
      </c>
      <c r="D6">
        <f>COUNTIFS(Crowdfunding!$D$2:$D$1001,"&lt;=19999",Crowdfunding!$D$2:$D$1001,"&gt;=15000",Crowdfunding!$G$2:$G$1001,"=canceled")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3">
      <c r="A7" t="s">
        <v>2092</v>
      </c>
      <c r="B7">
        <f>COUNTIFS(Crowdfunding!$D$2:$D$1001,"&lt;=24999",Crowdfunding!$D$2:$D$1001,"&gt;=20000",Crowdfunding!$G$2:$G$1001,"=successful")</f>
        <v>7</v>
      </c>
      <c r="C7">
        <f>COUNTIFS(Crowdfunding!$D$2:$D$1001,"&lt;=24999",Crowdfunding!$D$2:$D$1001,"&gt;=20000",Crowdfunding!$G$2:$G$1001,"=failed")</f>
        <v>0</v>
      </c>
      <c r="D7">
        <f>COUNTIFS(Crowdfunding!$D$2:$D$1001,"&lt;=24999",Crowdfunding!$D$2:$D$1001,"&gt;=20000",Crowdfunding!$G$2:$G$1001,"=canceled")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3">
      <c r="A8" t="s">
        <v>2093</v>
      </c>
      <c r="B8">
        <f>COUNTIFS(Crowdfunding!D2:D1001,"&lt;=29999",Crowdfunding!D2:D1001,"&gt;=25000",Crowdfunding!G2:G1001,"=successful")</f>
        <v>11</v>
      </c>
      <c r="C8">
        <f>COUNTIFS(Crowdfunding!$D$2:$D$1001,"&lt;=29999",Crowdfunding!$D$2:$D$1001,"&gt;=25000",Crowdfunding!$G$2:$G$1001,"=failed")</f>
        <v>3</v>
      </c>
      <c r="D8">
        <f>COUNTIFS(Crowdfunding!$D$2:$D$1001,"&lt;=29999",Crowdfunding!$D$2:$D$1001,"&gt;=25000",Crowdfunding!$G$2:$G$1001,"=canceled")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3">
      <c r="A9" t="s">
        <v>2094</v>
      </c>
      <c r="B9">
        <f>COUNTIFS(Crowdfunding!$D$2:$D$1001,"&lt;=34999",Crowdfunding!$D$2:$D$1001,"&gt;=30000",Crowdfunding!$G$2:$G$1001,"=successful")</f>
        <v>7</v>
      </c>
      <c r="C9">
        <f>COUNTIFS(Crowdfunding!$D$2:$D$1001,"&lt;=34999",Crowdfunding!$D$2:$D$1001,"&gt;=30000",Crowdfunding!$G$2:$G$1001,"=failed")</f>
        <v>0</v>
      </c>
      <c r="D9">
        <f>COUNTIFS(Crowdfunding!$D$2:$D$1001,"&lt;=34999",Crowdfunding!$D$2:$D$1001,"&gt;=30000",Crowdfunding!$G$2:$G$1001,"=canceled")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3">
      <c r="A10" t="s">
        <v>2095</v>
      </c>
      <c r="B10">
        <f>COUNTIFS(Crowdfunding!$D$2:$D$1001,"&lt;=39999",Crowdfunding!$D$2:$D$1001,"&gt;=35000",Crowdfunding!$G$2:$G$1001,"=successful")</f>
        <v>8</v>
      </c>
      <c r="C10">
        <f>COUNTIFS(Crowdfunding!$D$2:$D$1001,"&lt;=39999",Crowdfunding!$D$2:$D$1001,"&gt;=35000",Crowdfunding!$G$2:$G$1001,"=failed")</f>
        <v>3</v>
      </c>
      <c r="D10">
        <f>COUNTIFS(Crowdfunding!$D$2:$D$1001,"&lt;=39999",Crowdfunding!$D$2:$D$1001,"&gt;=35000",Crowdfunding!$G$2:$G$1001,"=canceled")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3">
      <c r="A11" t="s">
        <v>2096</v>
      </c>
      <c r="B11">
        <f>COUNTIFS(Crowdfunding!$D$2:$D$1001,"&lt;=44999",Crowdfunding!$D$2:$D$1001,"&gt;=40000",Crowdfunding!$G$2:$G$1001,"=successful")</f>
        <v>11</v>
      </c>
      <c r="C11">
        <f>COUNTIFS(Crowdfunding!$D$2:$D$1001,"&lt;=44999",Crowdfunding!$D$2:$D$1001,"&gt;=40000",Crowdfunding!$G$2:$G$1001,"=failed")</f>
        <v>3</v>
      </c>
      <c r="D11">
        <f>COUNTIFS(Crowdfunding!$D$2:$D$1001,"&lt;=44999",Crowdfunding!$D$2:$D$1001,"&gt;=40000",Crowdfunding!$G$2:$G$1001,"=canceled")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3">
      <c r="A12" t="s">
        <v>2097</v>
      </c>
      <c r="B12">
        <f>COUNTIFS(Crowdfunding!$D$5:$D$1004,"&lt;=49999",Crowdfunding!$D$5:$D$1004,"&gt;=45000",Crowdfunding!$G$5:$G$1004,"=successful")</f>
        <v>8</v>
      </c>
      <c r="C12">
        <f>COUNTIFS(Crowdfunding!$D$5:$D$1004,"&lt;=49999",Crowdfunding!$D$5:$D$1004,"&gt;=45000",Crowdfunding!$G$5:$G$1004,"=failed")</f>
        <v>3</v>
      </c>
      <c r="D12">
        <f>COUNTIFS(Crowdfunding!$D$5:$D$1004,"&lt;=49999",Crowdfunding!$D$5:$D$1004,"&gt;=45000",Crowdfunding!$G$5:$G$1004,"=canceled")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3">
      <c r="A13" t="s">
        <v>2098</v>
      </c>
      <c r="B13">
        <f>COUNTIFS(Crowdfunding!$D$6:$D$1005,"&gt;=50000",Crowdfunding!$G$6:$G$1005,"=successful")+1</f>
        <v>114</v>
      </c>
      <c r="C13">
        <f>COUNTIFS(Crowdfunding!$D$6:$D$1005,"&gt;=50000",Crowdfunding!$G$6:$G$1005,"=failed")</f>
        <v>163</v>
      </c>
      <c r="D13">
        <f>COUNTIFS(Crowdfunding!$D$6:$D$1005,"&gt;=50000",Crowdfunding!$G$6:$G$1005,"=canceled")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3E135-67D6-4D7F-9A9A-2BFBF1452116}">
  <dimension ref="A1:T566"/>
  <sheetViews>
    <sheetView tabSelected="1" topLeftCell="I1" workbookViewId="0">
      <selection activeCell="C2" sqref="C2"/>
    </sheetView>
  </sheetViews>
  <sheetFormatPr defaultRowHeight="15.6" x14ac:dyDescent="0.3"/>
  <cols>
    <col min="1" max="1" width="11.296875" customWidth="1"/>
    <col min="2" max="4" width="19.19921875" customWidth="1"/>
    <col min="5" max="5" width="26.69921875" customWidth="1"/>
    <col min="6" max="6" width="12.19921875" customWidth="1"/>
    <col min="7" max="8" width="15.19921875" customWidth="1"/>
    <col min="9" max="9" width="13.3984375" customWidth="1"/>
    <col min="10" max="12" width="23.8984375" customWidth="1"/>
    <col min="13" max="13" width="21.19921875" customWidth="1"/>
    <col min="14" max="14" width="13.3984375" customWidth="1"/>
    <col min="15" max="15" width="8.8984375" customWidth="1"/>
    <col min="16" max="16" width="10.3984375" customWidth="1"/>
    <col min="17" max="17" width="12.09765625" customWidth="1"/>
    <col min="18" max="18" width="13" customWidth="1"/>
    <col min="19" max="19" width="11.3984375" customWidth="1"/>
    <col min="20" max="20" width="22" customWidth="1"/>
  </cols>
  <sheetData>
    <row r="1" spans="1:20" x14ac:dyDescent="0.3">
      <c r="A1" t="s">
        <v>2106</v>
      </c>
      <c r="B1" t="s">
        <v>5</v>
      </c>
      <c r="C1" t="s">
        <v>2120</v>
      </c>
      <c r="D1" t="s">
        <v>2116</v>
      </c>
      <c r="E1" t="s">
        <v>2117</v>
      </c>
      <c r="F1" t="s">
        <v>2106</v>
      </c>
      <c r="G1" t="s">
        <v>5</v>
      </c>
      <c r="H1" t="s">
        <v>2120</v>
      </c>
      <c r="I1" t="s">
        <v>2116</v>
      </c>
      <c r="J1" t="s">
        <v>2117</v>
      </c>
    </row>
    <row r="2" spans="1:20" x14ac:dyDescent="0.3">
      <c r="A2" t="s">
        <v>2107</v>
      </c>
      <c r="B2">
        <v>158</v>
      </c>
      <c r="C2" s="4">
        <f>(B2-$O$13)/$T$13</f>
        <v>-0.54691927925554207</v>
      </c>
      <c r="D2">
        <f>B2-$O$13</f>
        <v>-693.14690265486729</v>
      </c>
      <c r="E2">
        <f>D2*D2</f>
        <v>480452.62866003608</v>
      </c>
      <c r="F2" t="s">
        <v>2108</v>
      </c>
      <c r="G2">
        <v>0</v>
      </c>
      <c r="H2" s="4">
        <f>(G2-$O$14)/$T$14</f>
        <v>-0.60949931567750648</v>
      </c>
      <c r="I2">
        <f>G2-$O$14</f>
        <v>-585.84615384615381</v>
      </c>
      <c r="J2">
        <f>I2*I2</f>
        <v>343215.71597633132</v>
      </c>
    </row>
    <row r="3" spans="1:20" x14ac:dyDescent="0.3">
      <c r="A3" t="s">
        <v>2107</v>
      </c>
      <c r="B3">
        <v>1425</v>
      </c>
      <c r="C3" s="4">
        <f>(B3-$O$13)/$T$13</f>
        <v>0.45279192793974543</v>
      </c>
      <c r="D3">
        <f>B3-$O$13</f>
        <v>573.85309734513271</v>
      </c>
      <c r="E3">
        <f t="shared" ref="E3:E66" si="0">D3*D3</f>
        <v>329307.37733260234</v>
      </c>
      <c r="F3" t="s">
        <v>2108</v>
      </c>
      <c r="G3">
        <v>24</v>
      </c>
      <c r="H3" s="4">
        <f>(G3-$O$14)/$T$14</f>
        <v>-0.58453033110668429</v>
      </c>
      <c r="I3">
        <f>G3-$O$14</f>
        <v>-561.84615384615381</v>
      </c>
      <c r="J3">
        <f t="shared" ref="J3:J66" si="1">I3*I3</f>
        <v>315671.10059171595</v>
      </c>
      <c r="M3" t="s">
        <v>2119</v>
      </c>
    </row>
    <row r="4" spans="1:20" x14ac:dyDescent="0.3">
      <c r="A4" t="s">
        <v>2107</v>
      </c>
      <c r="B4">
        <v>174</v>
      </c>
      <c r="C4" s="4">
        <f>(B4-$O$13)/$T$13</f>
        <v>-0.53429467048275237</v>
      </c>
      <c r="D4">
        <f>B4-$O$13</f>
        <v>-677.14690265486729</v>
      </c>
      <c r="E4">
        <f t="shared" si="0"/>
        <v>458527.92777508032</v>
      </c>
      <c r="F4" t="s">
        <v>2108</v>
      </c>
      <c r="G4">
        <v>53</v>
      </c>
      <c r="H4" s="4">
        <f>(G4-$O$14)/$T$14</f>
        <v>-0.55435947475027414</v>
      </c>
      <c r="I4">
        <f>G4-$O$14</f>
        <v>-532.84615384615381</v>
      </c>
      <c r="J4">
        <f t="shared" si="1"/>
        <v>283925.02366863901</v>
      </c>
      <c r="L4" t="s">
        <v>2107</v>
      </c>
      <c r="M4">
        <f>SUM(E2:E566)</f>
        <v>905906158.80707979</v>
      </c>
    </row>
    <row r="5" spans="1:20" x14ac:dyDescent="0.3">
      <c r="A5" t="s">
        <v>2107</v>
      </c>
      <c r="B5">
        <v>227</v>
      </c>
      <c r="C5" s="4">
        <f>(B5-$O$13)/$T$13</f>
        <v>-0.49247565392288634</v>
      </c>
      <c r="D5">
        <f>B5-$O$13</f>
        <v>-624.14690265486729</v>
      </c>
      <c r="E5">
        <f t="shared" si="0"/>
        <v>389559.35609366436</v>
      </c>
      <c r="F5" t="s">
        <v>2108</v>
      </c>
      <c r="G5">
        <v>18</v>
      </c>
      <c r="H5" s="4">
        <f>(G5-$O$14)/$T$14</f>
        <v>-0.59077257724938981</v>
      </c>
      <c r="I5">
        <f>G5-$O$14</f>
        <v>-567.84615384615381</v>
      </c>
      <c r="J5">
        <f t="shared" si="1"/>
        <v>322449.25443786976</v>
      </c>
      <c r="L5" t="s">
        <v>2108</v>
      </c>
      <c r="M5">
        <f>SUM(J2:J365)</f>
        <v>335372421.3846153</v>
      </c>
    </row>
    <row r="6" spans="1:20" x14ac:dyDescent="0.3">
      <c r="A6" t="s">
        <v>2107</v>
      </c>
      <c r="B6">
        <v>220</v>
      </c>
      <c r="C6" s="4">
        <f>(B6-$O$13)/$T$13</f>
        <v>-0.4979989202609818</v>
      </c>
      <c r="D6">
        <f>B6-$O$13</f>
        <v>-631.14690265486729</v>
      </c>
      <c r="E6">
        <f t="shared" si="0"/>
        <v>398346.41273083253</v>
      </c>
      <c r="F6" t="s">
        <v>2108</v>
      </c>
      <c r="G6">
        <v>44</v>
      </c>
      <c r="H6" s="4">
        <f>(G6-$O$14)/$T$14</f>
        <v>-0.56372284396433248</v>
      </c>
      <c r="I6">
        <f>G6-$O$14</f>
        <v>-541.84615384615381</v>
      </c>
      <c r="J6">
        <f t="shared" si="1"/>
        <v>293597.25443786976</v>
      </c>
    </row>
    <row r="7" spans="1:20" x14ac:dyDescent="0.3">
      <c r="A7" t="s">
        <v>2107</v>
      </c>
      <c r="B7">
        <v>98</v>
      </c>
      <c r="C7" s="4">
        <f>(B7-$O$13)/$T$13</f>
        <v>-0.59426156215350356</v>
      </c>
      <c r="D7">
        <f>B7-$O$13</f>
        <v>-753.14690265486729</v>
      </c>
      <c r="E7">
        <f t="shared" si="0"/>
        <v>567230.25697862019</v>
      </c>
      <c r="F7" t="s">
        <v>2108</v>
      </c>
      <c r="G7">
        <v>27</v>
      </c>
      <c r="H7" s="4">
        <f>(G7-$O$14)/$T$14</f>
        <v>-0.58140920803533147</v>
      </c>
      <c r="I7">
        <f>G7-$O$14</f>
        <v>-558.84615384615381</v>
      </c>
      <c r="J7">
        <f t="shared" si="1"/>
        <v>312309.02366863901</v>
      </c>
    </row>
    <row r="8" spans="1:20" x14ac:dyDescent="0.3">
      <c r="A8" t="s">
        <v>2107</v>
      </c>
      <c r="B8">
        <v>100</v>
      </c>
      <c r="C8" s="4">
        <f>(B8-$O$13)/$T$13</f>
        <v>-0.59268348605690491</v>
      </c>
      <c r="D8">
        <f>B8-$O$13</f>
        <v>-751.14690265486729</v>
      </c>
      <c r="E8">
        <f t="shared" si="0"/>
        <v>564221.6693680007</v>
      </c>
      <c r="F8" t="s">
        <v>2108</v>
      </c>
      <c r="G8">
        <v>55</v>
      </c>
      <c r="H8" s="4">
        <f>(G8-$O$14)/$T$14</f>
        <v>-0.55227872603603889</v>
      </c>
      <c r="I8">
        <f>G8-$O$14</f>
        <v>-530.84615384615381</v>
      </c>
      <c r="J8">
        <f t="shared" si="1"/>
        <v>281797.63905325439</v>
      </c>
    </row>
    <row r="9" spans="1:20" x14ac:dyDescent="0.3">
      <c r="A9" t="s">
        <v>2107</v>
      </c>
      <c r="B9">
        <v>1249</v>
      </c>
      <c r="C9" s="4">
        <f>(B9-$O$13)/$T$13</f>
        <v>0.31392123143905831</v>
      </c>
      <c r="D9">
        <f>B9-$O$13</f>
        <v>397.85309734513271</v>
      </c>
      <c r="E9">
        <f t="shared" si="0"/>
        <v>158287.08706711564</v>
      </c>
      <c r="F9" t="s">
        <v>2108</v>
      </c>
      <c r="G9">
        <v>200</v>
      </c>
      <c r="H9" s="4">
        <f>(G9-$O$14)/$T$14</f>
        <v>-0.40142444425398799</v>
      </c>
      <c r="I9">
        <f>G9-$O$14</f>
        <v>-385.84615384615381</v>
      </c>
      <c r="J9">
        <f t="shared" si="1"/>
        <v>148877.25443786979</v>
      </c>
    </row>
    <row r="10" spans="1:20" x14ac:dyDescent="0.3">
      <c r="A10" t="s">
        <v>2107</v>
      </c>
      <c r="B10">
        <v>1396</v>
      </c>
      <c r="C10" s="4">
        <f>(B10-$O$13)/$T$13</f>
        <v>0.42990982453906401</v>
      </c>
      <c r="D10">
        <f>B10-$O$13</f>
        <v>544.85309734513271</v>
      </c>
      <c r="E10">
        <f t="shared" si="0"/>
        <v>296864.89768658468</v>
      </c>
      <c r="F10" t="s">
        <v>2108</v>
      </c>
      <c r="G10">
        <v>452</v>
      </c>
      <c r="H10" s="4">
        <f>(G10-$O$14)/$T$14</f>
        <v>-0.13925010626035467</v>
      </c>
      <c r="I10">
        <f>G10-$O$14</f>
        <v>-133.84615384615381</v>
      </c>
      <c r="J10">
        <f t="shared" si="1"/>
        <v>17914.792899408276</v>
      </c>
    </row>
    <row r="11" spans="1:20" x14ac:dyDescent="0.3">
      <c r="A11" t="s">
        <v>2107</v>
      </c>
      <c r="B11">
        <v>890</v>
      </c>
      <c r="C11" s="4">
        <f>(B11-$O$13)/$T$13</f>
        <v>3.0656572099588508E-2</v>
      </c>
      <c r="D11">
        <f>B11-$O$13</f>
        <v>38.85309734513271</v>
      </c>
      <c r="E11">
        <f t="shared" si="0"/>
        <v>1509.5631733103585</v>
      </c>
      <c r="F11" t="s">
        <v>2108</v>
      </c>
      <c r="G11">
        <v>674</v>
      </c>
      <c r="H11" s="4">
        <f>(G11-$O$14)/$T$14</f>
        <v>9.1713001019750898E-2</v>
      </c>
      <c r="I11">
        <f>G11-$O$14</f>
        <v>88.153846153846189</v>
      </c>
      <c r="J11">
        <f t="shared" si="1"/>
        <v>7771.1005917159828</v>
      </c>
      <c r="M11" t="s">
        <v>2115</v>
      </c>
      <c r="N11" t="s">
        <v>2118</v>
      </c>
      <c r="O11" t="s">
        <v>2109</v>
      </c>
      <c r="P11" t="s">
        <v>2110</v>
      </c>
      <c r="Q11" t="s">
        <v>2111</v>
      </c>
      <c r="R11" t="s">
        <v>2112</v>
      </c>
      <c r="S11" t="s">
        <v>2113</v>
      </c>
      <c r="T11" t="s">
        <v>2114</v>
      </c>
    </row>
    <row r="12" spans="1:20" x14ac:dyDescent="0.3">
      <c r="A12" t="s">
        <v>2107</v>
      </c>
      <c r="B12">
        <v>142</v>
      </c>
      <c r="C12" s="4">
        <f>(B12-$O$13)/$T$13</f>
        <v>-0.55954388802833177</v>
      </c>
      <c r="D12">
        <f>B12-$O$13</f>
        <v>-709.14690265486729</v>
      </c>
      <c r="E12">
        <f t="shared" si="0"/>
        <v>502889.32954499184</v>
      </c>
      <c r="F12" t="s">
        <v>2108</v>
      </c>
      <c r="G12">
        <v>558</v>
      </c>
      <c r="H12" s="4">
        <f>(G12-$O$14)/$T$14</f>
        <v>-2.8970424405889851E-2</v>
      </c>
      <c r="I12">
        <f>G12-$O$14</f>
        <v>-27.846153846153811</v>
      </c>
      <c r="J12">
        <f t="shared" si="1"/>
        <v>775.40828402366674</v>
      </c>
    </row>
    <row r="13" spans="1:20" x14ac:dyDescent="0.3">
      <c r="A13" t="s">
        <v>2107</v>
      </c>
      <c r="B13">
        <v>2673</v>
      </c>
      <c r="C13" s="4">
        <f>(B13-$O$13)/$T$13</f>
        <v>1.4375114122173451</v>
      </c>
      <c r="D13">
        <f>B13-$O$13</f>
        <v>1821.8530973451327</v>
      </c>
      <c r="E13">
        <f t="shared" si="0"/>
        <v>3319148.7083060537</v>
      </c>
      <c r="F13" t="s">
        <v>2108</v>
      </c>
      <c r="G13">
        <v>15</v>
      </c>
      <c r="H13" s="4">
        <f>(G13-$O$14)/$T$14</f>
        <v>-0.59389370032074262</v>
      </c>
      <c r="I13">
        <f>G13-$O$14</f>
        <v>-570.84615384615381</v>
      </c>
      <c r="J13">
        <f t="shared" si="1"/>
        <v>325865.3313609467</v>
      </c>
      <c r="M13" t="s">
        <v>2107</v>
      </c>
      <c r="N13">
        <v>565</v>
      </c>
      <c r="O13">
        <f t="shared" ref="O13" si="2">AVERAGE($B$2:$B$566)</f>
        <v>851.14690265486729</v>
      </c>
      <c r="P13">
        <f>MEDIAN(B2:B566)</f>
        <v>201</v>
      </c>
      <c r="Q13">
        <f>MIN(B2:B566)</f>
        <v>16</v>
      </c>
      <c r="R13">
        <f>MAX(B2:B566)</f>
        <v>7295</v>
      </c>
      <c r="S13">
        <f>M4/N13</f>
        <v>1603373.7324019112</v>
      </c>
      <c r="T13">
        <f>STDEV(B2:B566)</f>
        <v>1267.366006183523</v>
      </c>
    </row>
    <row r="14" spans="1:20" x14ac:dyDescent="0.3">
      <c r="A14" t="s">
        <v>2107</v>
      </c>
      <c r="B14">
        <v>163</v>
      </c>
      <c r="C14" s="4">
        <f>(B14-$O$13)/$T$13</f>
        <v>-0.54297408901404531</v>
      </c>
      <c r="D14">
        <f>B14-$O$13</f>
        <v>-688.14690265486729</v>
      </c>
      <c r="E14">
        <f t="shared" si="0"/>
        <v>473546.1596334874</v>
      </c>
      <c r="F14" t="s">
        <v>2108</v>
      </c>
      <c r="G14">
        <v>2307</v>
      </c>
      <c r="H14" s="4">
        <f>(G14-$O$14)/$T$14</f>
        <v>1.7906443261927796</v>
      </c>
      <c r="I14">
        <f>G14-$O$14</f>
        <v>1721.1538461538462</v>
      </c>
      <c r="J14">
        <f t="shared" si="1"/>
        <v>2962370.5621301779</v>
      </c>
      <c r="M14" t="s">
        <v>2108</v>
      </c>
      <c r="N14">
        <v>364</v>
      </c>
      <c r="O14">
        <f>AVERAGE(G2:G365)</f>
        <v>585.84615384615381</v>
      </c>
      <c r="P14">
        <f>MEDIAN(G2:G365)</f>
        <v>116</v>
      </c>
      <c r="Q14">
        <f>MIN(G2:G365)</f>
        <v>0</v>
      </c>
      <c r="R14">
        <f>MAX(G2:G365)</f>
        <v>6080</v>
      </c>
      <c r="S14">
        <f>M5/N14</f>
        <v>921352.80600169033</v>
      </c>
      <c r="T14">
        <f>STDEV(G2:G365)</f>
        <v>961.19247188151417</v>
      </c>
    </row>
    <row r="15" spans="1:20" x14ac:dyDescent="0.3">
      <c r="A15" t="s">
        <v>2107</v>
      </c>
      <c r="B15">
        <v>2220</v>
      </c>
      <c r="C15" s="4">
        <f>(B15-$O$13)/$T$13</f>
        <v>1.0800771763377357</v>
      </c>
      <c r="D15">
        <f>B15-$O$13</f>
        <v>1368.8530973451327</v>
      </c>
      <c r="E15">
        <f t="shared" si="0"/>
        <v>1873758.8021113633</v>
      </c>
      <c r="F15" t="s">
        <v>2108</v>
      </c>
      <c r="G15">
        <v>88</v>
      </c>
      <c r="H15" s="4">
        <f>(G15-$O$14)/$T$14</f>
        <v>-0.51794637225115836</v>
      </c>
      <c r="I15">
        <f>G15-$O$14</f>
        <v>-497.84615384615381</v>
      </c>
      <c r="J15">
        <f t="shared" si="1"/>
        <v>247850.79289940826</v>
      </c>
    </row>
    <row r="16" spans="1:20" x14ac:dyDescent="0.3">
      <c r="A16" t="s">
        <v>2107</v>
      </c>
      <c r="B16">
        <v>1606</v>
      </c>
      <c r="C16" s="4">
        <f>(B16-$O$13)/$T$13</f>
        <v>0.59560781468192936</v>
      </c>
      <c r="D16">
        <f>B16-$O$13</f>
        <v>754.85309734513271</v>
      </c>
      <c r="E16">
        <f t="shared" si="0"/>
        <v>569803.19857154042</v>
      </c>
      <c r="F16" t="s">
        <v>2108</v>
      </c>
      <c r="G16">
        <v>48</v>
      </c>
      <c r="H16" s="4">
        <f>(G16-$O$14)/$T$14</f>
        <v>-0.55956134653586209</v>
      </c>
      <c r="I16">
        <f>G16-$O$14</f>
        <v>-537.84615384615381</v>
      </c>
      <c r="J16">
        <f t="shared" si="1"/>
        <v>289278.48520710057</v>
      </c>
    </row>
    <row r="17" spans="1:10" x14ac:dyDescent="0.3">
      <c r="A17" t="s">
        <v>2107</v>
      </c>
      <c r="B17">
        <v>129</v>
      </c>
      <c r="C17" s="4">
        <f>(B17-$O$13)/$T$13</f>
        <v>-0.56980138265622349</v>
      </c>
      <c r="D17">
        <f>B17-$O$13</f>
        <v>-722.14690265486729</v>
      </c>
      <c r="E17">
        <f t="shared" si="0"/>
        <v>521496.14901401836</v>
      </c>
      <c r="F17" t="s">
        <v>2108</v>
      </c>
      <c r="G17">
        <v>1</v>
      </c>
      <c r="H17" s="4">
        <f>(G17-$O$14)/$T$14</f>
        <v>-0.60845894132038891</v>
      </c>
      <c r="I17">
        <f>G17-$O$14</f>
        <v>-584.84615384615381</v>
      </c>
      <c r="J17">
        <f t="shared" si="1"/>
        <v>342045.02366863901</v>
      </c>
    </row>
    <row r="18" spans="1:10" x14ac:dyDescent="0.3">
      <c r="A18" t="s">
        <v>2107</v>
      </c>
      <c r="B18">
        <v>226</v>
      </c>
      <c r="C18" s="4">
        <f>(B18-$O$13)/$T$13</f>
        <v>-0.49326469197118566</v>
      </c>
      <c r="D18">
        <f>B18-$O$13</f>
        <v>-625.14690265486729</v>
      </c>
      <c r="E18">
        <f t="shared" si="0"/>
        <v>390808.64989897411</v>
      </c>
      <c r="F18" t="s">
        <v>2108</v>
      </c>
      <c r="G18">
        <v>1467</v>
      </c>
      <c r="H18" s="4">
        <f>(G18-$O$14)/$T$14</f>
        <v>0.91672986621400188</v>
      </c>
      <c r="I18">
        <f>G18-$O$14</f>
        <v>881.15384615384619</v>
      </c>
      <c r="J18">
        <f t="shared" si="1"/>
        <v>776432.10059171601</v>
      </c>
    </row>
    <row r="19" spans="1:10" x14ac:dyDescent="0.3">
      <c r="A19" t="s">
        <v>2107</v>
      </c>
      <c r="B19">
        <v>5419</v>
      </c>
      <c r="C19" s="4">
        <f>(B19-$O$13)/$T$13</f>
        <v>3.604209892847384</v>
      </c>
      <c r="D19">
        <f>B19-$O$13</f>
        <v>4567.8530973451325</v>
      </c>
      <c r="E19">
        <f t="shared" si="0"/>
        <v>20865281.91892552</v>
      </c>
      <c r="F19" t="s">
        <v>2108</v>
      </c>
      <c r="G19">
        <v>75</v>
      </c>
      <c r="H19" s="4">
        <f>(G19-$O$14)/$T$14</f>
        <v>-0.53147123889368708</v>
      </c>
      <c r="I19">
        <f>G19-$O$14</f>
        <v>-510.84615384615381</v>
      </c>
      <c r="J19">
        <f t="shared" si="1"/>
        <v>260963.79289940826</v>
      </c>
    </row>
    <row r="20" spans="1:10" x14ac:dyDescent="0.3">
      <c r="A20" t="s">
        <v>2107</v>
      </c>
      <c r="B20">
        <v>165</v>
      </c>
      <c r="C20" s="4">
        <f>(B20-$O$13)/$T$13</f>
        <v>-0.54139601291744655</v>
      </c>
      <c r="D20">
        <f>B20-$O$13</f>
        <v>-686.14690265486729</v>
      </c>
      <c r="E20">
        <f t="shared" si="0"/>
        <v>470797.57202286791</v>
      </c>
      <c r="F20" t="s">
        <v>2108</v>
      </c>
      <c r="G20">
        <v>120</v>
      </c>
      <c r="H20" s="4">
        <f>(G20-$O$14)/$T$14</f>
        <v>-0.4846543928233954</v>
      </c>
      <c r="I20">
        <f>G20-$O$14</f>
        <v>-465.84615384615381</v>
      </c>
      <c r="J20">
        <f t="shared" si="1"/>
        <v>217012.63905325442</v>
      </c>
    </row>
    <row r="21" spans="1:10" x14ac:dyDescent="0.3">
      <c r="A21" t="s">
        <v>2107</v>
      </c>
      <c r="B21">
        <v>1965</v>
      </c>
      <c r="C21" s="4">
        <f>(B21-$O$13)/$T$13</f>
        <v>0.87887247402139912</v>
      </c>
      <c r="D21">
        <f>B21-$O$13</f>
        <v>1113.8530973451327</v>
      </c>
      <c r="E21">
        <f t="shared" si="0"/>
        <v>1240668.7224653456</v>
      </c>
      <c r="F21" t="s">
        <v>2108</v>
      </c>
      <c r="G21">
        <v>2253</v>
      </c>
      <c r="H21" s="4">
        <f>(G21-$O$14)/$T$14</f>
        <v>1.7344641109084296</v>
      </c>
      <c r="I21">
        <f>G21-$O$14</f>
        <v>1667.1538461538462</v>
      </c>
      <c r="J21">
        <f t="shared" si="1"/>
        <v>2779401.9467455624</v>
      </c>
    </row>
    <row r="22" spans="1:10" x14ac:dyDescent="0.3">
      <c r="A22" t="s">
        <v>2107</v>
      </c>
      <c r="B22">
        <v>16</v>
      </c>
      <c r="C22" s="4">
        <f>(B22-$O$13)/$T$13</f>
        <v>-0.65896268211405096</v>
      </c>
      <c r="D22">
        <f>B22-$O$13</f>
        <v>-835.14690265486729</v>
      </c>
      <c r="E22">
        <f t="shared" si="0"/>
        <v>697470.34901401843</v>
      </c>
      <c r="F22" t="s">
        <v>2108</v>
      </c>
      <c r="G22">
        <v>5</v>
      </c>
      <c r="H22" s="4">
        <f>(G22-$O$14)/$T$14</f>
        <v>-0.60429744389191853</v>
      </c>
      <c r="I22">
        <f>G22-$O$14</f>
        <v>-580.84615384615381</v>
      </c>
      <c r="J22">
        <f t="shared" si="1"/>
        <v>337382.25443786976</v>
      </c>
    </row>
    <row r="23" spans="1:10" x14ac:dyDescent="0.3">
      <c r="A23" t="s">
        <v>2107</v>
      </c>
      <c r="B23">
        <v>107</v>
      </c>
      <c r="C23" s="4">
        <f>(B23-$O$13)/$T$13</f>
        <v>-0.58716021971880938</v>
      </c>
      <c r="D23">
        <f>B23-$O$13</f>
        <v>-744.14690265486729</v>
      </c>
      <c r="E23">
        <f t="shared" si="0"/>
        <v>553754.61273083254</v>
      </c>
      <c r="F23" t="s">
        <v>2108</v>
      </c>
      <c r="G23">
        <v>38</v>
      </c>
      <c r="H23" s="4">
        <f>(G23-$O$14)/$T$14</f>
        <v>-0.569965090107038</v>
      </c>
      <c r="I23">
        <f>G23-$O$14</f>
        <v>-547.84615384615381</v>
      </c>
      <c r="J23">
        <f t="shared" si="1"/>
        <v>300135.40828402364</v>
      </c>
    </row>
    <row r="24" spans="1:10" x14ac:dyDescent="0.3">
      <c r="A24" t="s">
        <v>2107</v>
      </c>
      <c r="B24">
        <v>134</v>
      </c>
      <c r="C24" s="4">
        <f>(B24-$O$13)/$T$13</f>
        <v>-0.56585619241472662</v>
      </c>
      <c r="D24">
        <f>B24-$O$13</f>
        <v>-717.14690265486729</v>
      </c>
      <c r="E24">
        <f t="shared" si="0"/>
        <v>514299.67998746969</v>
      </c>
      <c r="F24" t="s">
        <v>2108</v>
      </c>
      <c r="G24">
        <v>12</v>
      </c>
      <c r="H24" s="4">
        <f>(G24-$O$14)/$T$14</f>
        <v>-0.59701482339209544</v>
      </c>
      <c r="I24">
        <f>G24-$O$14</f>
        <v>-573.84615384615381</v>
      </c>
      <c r="J24">
        <f t="shared" si="1"/>
        <v>329299.40828402364</v>
      </c>
    </row>
    <row r="25" spans="1:10" x14ac:dyDescent="0.3">
      <c r="A25" t="s">
        <v>2107</v>
      </c>
      <c r="B25">
        <v>198</v>
      </c>
      <c r="C25" s="4">
        <f>(B25-$O$13)/$T$13</f>
        <v>-0.5153577573235677</v>
      </c>
      <c r="D25">
        <f>B25-$O$13</f>
        <v>-653.14690265486729</v>
      </c>
      <c r="E25">
        <f t="shared" si="0"/>
        <v>426600.8764476467</v>
      </c>
      <c r="F25" t="s">
        <v>2108</v>
      </c>
      <c r="G25">
        <v>1684</v>
      </c>
      <c r="H25" s="4">
        <f>(G25-$O$14)/$T$14</f>
        <v>1.1424911017085193</v>
      </c>
      <c r="I25">
        <f>G25-$O$14</f>
        <v>1098.1538461538462</v>
      </c>
      <c r="J25">
        <f t="shared" si="1"/>
        <v>1205941.8698224854</v>
      </c>
    </row>
    <row r="26" spans="1:10" x14ac:dyDescent="0.3">
      <c r="A26" t="s">
        <v>2107</v>
      </c>
      <c r="B26">
        <v>111</v>
      </c>
      <c r="C26" s="4">
        <f>(B26-$O$13)/$T$13</f>
        <v>-0.58400406752561196</v>
      </c>
      <c r="D26">
        <f>B26-$O$13</f>
        <v>-740.14690265486729</v>
      </c>
      <c r="E26">
        <f t="shared" si="0"/>
        <v>547817.43750959355</v>
      </c>
      <c r="F26" t="s">
        <v>2108</v>
      </c>
      <c r="G26">
        <v>56</v>
      </c>
      <c r="H26" s="4">
        <f>(G26-$O$14)/$T$14</f>
        <v>-0.55123835167892132</v>
      </c>
      <c r="I26">
        <f>G26-$O$14</f>
        <v>-529.84615384615381</v>
      </c>
      <c r="J26">
        <f t="shared" si="1"/>
        <v>280736.94674556208</v>
      </c>
    </row>
    <row r="27" spans="1:10" x14ac:dyDescent="0.3">
      <c r="A27" t="s">
        <v>2107</v>
      </c>
      <c r="B27">
        <v>222</v>
      </c>
      <c r="C27" s="4">
        <f>(B27-$O$13)/$T$13</f>
        <v>-0.49642084416438309</v>
      </c>
      <c r="D27">
        <f>B27-$O$13</f>
        <v>-629.14690265486729</v>
      </c>
      <c r="E27">
        <f t="shared" si="0"/>
        <v>395825.82512021303</v>
      </c>
      <c r="F27" t="s">
        <v>2108</v>
      </c>
      <c r="G27">
        <v>838</v>
      </c>
      <c r="H27" s="4">
        <f>(G27-$O$14)/$T$14</f>
        <v>0.26233439558703608</v>
      </c>
      <c r="I27">
        <f>G27-$O$14</f>
        <v>252.15384615384619</v>
      </c>
      <c r="J27">
        <f t="shared" si="1"/>
        <v>63581.562130177532</v>
      </c>
    </row>
    <row r="28" spans="1:10" x14ac:dyDescent="0.3">
      <c r="A28" t="s">
        <v>2107</v>
      </c>
      <c r="B28">
        <v>6212</v>
      </c>
      <c r="C28" s="4">
        <f>(B28-$O$13)/$T$13</f>
        <v>4.2299170651487756</v>
      </c>
      <c r="D28">
        <f>B28-$O$13</f>
        <v>5360.8530973451325</v>
      </c>
      <c r="E28">
        <f t="shared" si="0"/>
        <v>28738745.931314901</v>
      </c>
      <c r="F28" t="s">
        <v>2108</v>
      </c>
      <c r="G28">
        <v>1000</v>
      </c>
      <c r="H28" s="4">
        <f>(G28-$O$14)/$T$14</f>
        <v>0.43087504144008609</v>
      </c>
      <c r="I28">
        <f>G28-$O$14</f>
        <v>414.15384615384619</v>
      </c>
      <c r="J28">
        <f t="shared" si="1"/>
        <v>171523.4082840237</v>
      </c>
    </row>
    <row r="29" spans="1:10" x14ac:dyDescent="0.3">
      <c r="A29" t="s">
        <v>2107</v>
      </c>
      <c r="B29">
        <v>98</v>
      </c>
      <c r="C29" s="4">
        <f>(B29-$O$13)/$T$13</f>
        <v>-0.59426156215350356</v>
      </c>
      <c r="D29">
        <f>B29-$O$13</f>
        <v>-753.14690265486729</v>
      </c>
      <c r="E29">
        <f t="shared" si="0"/>
        <v>567230.25697862019</v>
      </c>
      <c r="F29" t="s">
        <v>2108</v>
      </c>
      <c r="G29">
        <v>1482</v>
      </c>
      <c r="H29" s="4">
        <f>(G29-$O$14)/$T$14</f>
        <v>0.93233548157076573</v>
      </c>
      <c r="I29">
        <f>G29-$O$14</f>
        <v>896.15384615384619</v>
      </c>
      <c r="J29">
        <f t="shared" si="1"/>
        <v>803091.71597633138</v>
      </c>
    </row>
    <row r="30" spans="1:10" x14ac:dyDescent="0.3">
      <c r="A30" t="s">
        <v>2107</v>
      </c>
      <c r="B30">
        <v>92</v>
      </c>
      <c r="C30" s="4">
        <f>(B30-$O$13)/$T$13</f>
        <v>-0.59899579044329976</v>
      </c>
      <c r="D30">
        <f>B30-$O$13</f>
        <v>-759.14690265486729</v>
      </c>
      <c r="E30">
        <f t="shared" si="0"/>
        <v>576304.01981047855</v>
      </c>
      <c r="F30" t="s">
        <v>2108</v>
      </c>
      <c r="G30">
        <v>106</v>
      </c>
      <c r="H30" s="4">
        <f>(G30-$O$14)/$T$14</f>
        <v>-0.49921963382304169</v>
      </c>
      <c r="I30">
        <f>G30-$O$14</f>
        <v>-479.84615384615381</v>
      </c>
      <c r="J30">
        <f t="shared" si="1"/>
        <v>230252.3313609467</v>
      </c>
    </row>
    <row r="31" spans="1:10" x14ac:dyDescent="0.3">
      <c r="A31" t="s">
        <v>2107</v>
      </c>
      <c r="B31">
        <v>149</v>
      </c>
      <c r="C31" s="4">
        <f>(B31-$O$13)/$T$13</f>
        <v>-0.55402062169023625</v>
      </c>
      <c r="D31">
        <f>B31-$O$13</f>
        <v>-702.14690265486729</v>
      </c>
      <c r="E31">
        <f t="shared" si="0"/>
        <v>493010.27290782367</v>
      </c>
      <c r="F31" t="s">
        <v>2108</v>
      </c>
      <c r="G31">
        <v>679</v>
      </c>
      <c r="H31" s="4">
        <f>(G31-$O$14)/$T$14</f>
        <v>9.691487280533885E-2</v>
      </c>
      <c r="I31">
        <f>G31-$O$14</f>
        <v>93.153846153846189</v>
      </c>
      <c r="J31">
        <f t="shared" si="1"/>
        <v>8677.6390532544447</v>
      </c>
    </row>
    <row r="32" spans="1:10" x14ac:dyDescent="0.3">
      <c r="A32" t="s">
        <v>2107</v>
      </c>
      <c r="B32">
        <v>2431</v>
      </c>
      <c r="C32" s="4">
        <f>(B32-$O$13)/$T$13</f>
        <v>1.2465642045289003</v>
      </c>
      <c r="D32">
        <f>B32-$O$13</f>
        <v>1579.8530973451327</v>
      </c>
      <c r="E32">
        <f t="shared" si="0"/>
        <v>2495935.8091910095</v>
      </c>
      <c r="F32" t="s">
        <v>2108</v>
      </c>
      <c r="G32">
        <v>1220</v>
      </c>
      <c r="H32" s="4">
        <f>(G32-$O$14)/$T$14</f>
        <v>0.6597574000059564</v>
      </c>
      <c r="I32">
        <f>G32-$O$14</f>
        <v>634.15384615384619</v>
      </c>
      <c r="J32">
        <f t="shared" si="1"/>
        <v>402151.10059171601</v>
      </c>
    </row>
    <row r="33" spans="1:10" x14ac:dyDescent="0.3">
      <c r="A33" t="s">
        <v>2107</v>
      </c>
      <c r="B33">
        <v>303</v>
      </c>
      <c r="C33" s="4">
        <f>(B33-$O$13)/$T$13</f>
        <v>-0.43250876225213503</v>
      </c>
      <c r="D33">
        <f>B33-$O$13</f>
        <v>-548.14690265486729</v>
      </c>
      <c r="E33">
        <f t="shared" si="0"/>
        <v>300465.02689012454</v>
      </c>
      <c r="F33" t="s">
        <v>2108</v>
      </c>
      <c r="G33">
        <v>1</v>
      </c>
      <c r="H33" s="4">
        <f>(G33-$O$14)/$T$14</f>
        <v>-0.60845894132038891</v>
      </c>
      <c r="I33">
        <f>G33-$O$14</f>
        <v>-584.84615384615381</v>
      </c>
      <c r="J33">
        <f t="shared" si="1"/>
        <v>342045.02366863901</v>
      </c>
    </row>
    <row r="34" spans="1:10" x14ac:dyDescent="0.3">
      <c r="A34" t="s">
        <v>2107</v>
      </c>
      <c r="B34">
        <v>209</v>
      </c>
      <c r="C34" s="4">
        <f>(B34-$O$13)/$T$13</f>
        <v>-0.50667833879227475</v>
      </c>
      <c r="D34">
        <f>B34-$O$13</f>
        <v>-642.14690265486729</v>
      </c>
      <c r="E34">
        <f t="shared" si="0"/>
        <v>412352.64458923962</v>
      </c>
      <c r="F34" t="s">
        <v>2108</v>
      </c>
      <c r="G34">
        <v>37</v>
      </c>
      <c r="H34" s="4">
        <f>(G34-$O$14)/$T$14</f>
        <v>-0.57100546446415557</v>
      </c>
      <c r="I34">
        <f>G34-$O$14</f>
        <v>-548.84615384615381</v>
      </c>
      <c r="J34">
        <f t="shared" si="1"/>
        <v>301232.10059171595</v>
      </c>
    </row>
    <row r="35" spans="1:10" x14ac:dyDescent="0.3">
      <c r="A35" t="s">
        <v>2107</v>
      </c>
      <c r="B35">
        <v>131</v>
      </c>
      <c r="C35" s="4">
        <f>(B35-$O$13)/$T$13</f>
        <v>-0.56822330655962472</v>
      </c>
      <c r="D35">
        <f>B35-$O$13</f>
        <v>-720.14690265486729</v>
      </c>
      <c r="E35">
        <f t="shared" si="0"/>
        <v>518611.56140339893</v>
      </c>
      <c r="F35" t="s">
        <v>2108</v>
      </c>
      <c r="G35">
        <v>60</v>
      </c>
      <c r="H35" s="4">
        <f>(G35-$O$14)/$T$14</f>
        <v>-0.54707685425045094</v>
      </c>
      <c r="I35">
        <f>G35-$O$14</f>
        <v>-525.84615384615381</v>
      </c>
      <c r="J35">
        <f t="shared" si="1"/>
        <v>276514.17751479289</v>
      </c>
    </row>
    <row r="36" spans="1:10" x14ac:dyDescent="0.3">
      <c r="A36" t="s">
        <v>2107</v>
      </c>
      <c r="B36">
        <v>164</v>
      </c>
      <c r="C36" s="4">
        <f>(B36-$O$13)/$T$13</f>
        <v>-0.54218505096574587</v>
      </c>
      <c r="D36">
        <f>B36-$O$13</f>
        <v>-687.14690265486729</v>
      </c>
      <c r="E36">
        <f t="shared" si="0"/>
        <v>472170.86582817766</v>
      </c>
      <c r="F36" t="s">
        <v>2108</v>
      </c>
      <c r="G36">
        <v>296</v>
      </c>
      <c r="H36" s="4">
        <f>(G36-$O$14)/$T$14</f>
        <v>-0.3015485059706991</v>
      </c>
      <c r="I36">
        <f>G36-$O$14</f>
        <v>-289.84615384615381</v>
      </c>
      <c r="J36">
        <f t="shared" si="1"/>
        <v>84010.792899408261</v>
      </c>
    </row>
    <row r="37" spans="1:10" x14ac:dyDescent="0.3">
      <c r="A37" t="s">
        <v>2107</v>
      </c>
      <c r="B37">
        <v>201</v>
      </c>
      <c r="C37" s="4">
        <f>(B37-$O$13)/$T$13</f>
        <v>-0.5129906431786696</v>
      </c>
      <c r="D37">
        <f>B37-$O$13</f>
        <v>-650.14690265486729</v>
      </c>
      <c r="E37">
        <f t="shared" si="0"/>
        <v>422690.99503171747</v>
      </c>
      <c r="F37" t="s">
        <v>2108</v>
      </c>
      <c r="G37">
        <v>3304</v>
      </c>
      <c r="H37" s="4">
        <f>(G37-$O$14)/$T$14</f>
        <v>2.8278975602390193</v>
      </c>
      <c r="I37">
        <f>G37-$O$14</f>
        <v>2718.1538461538462</v>
      </c>
      <c r="J37">
        <f t="shared" si="1"/>
        <v>7388360.3313609473</v>
      </c>
    </row>
    <row r="38" spans="1:10" x14ac:dyDescent="0.3">
      <c r="A38" t="s">
        <v>2107</v>
      </c>
      <c r="B38">
        <v>211</v>
      </c>
      <c r="C38" s="4">
        <f>(B38-$O$13)/$T$13</f>
        <v>-0.50510026269567609</v>
      </c>
      <c r="D38">
        <f>B38-$O$13</f>
        <v>-640.14690265486729</v>
      </c>
      <c r="E38">
        <f t="shared" si="0"/>
        <v>409788.05697862012</v>
      </c>
      <c r="F38" t="s">
        <v>2108</v>
      </c>
      <c r="G38">
        <v>73</v>
      </c>
      <c r="H38" s="4">
        <f>(G38-$O$14)/$T$14</f>
        <v>-0.53355198760792222</v>
      </c>
      <c r="I38">
        <f>G38-$O$14</f>
        <v>-512.84615384615381</v>
      </c>
      <c r="J38">
        <f t="shared" si="1"/>
        <v>263011.17751479289</v>
      </c>
    </row>
    <row r="39" spans="1:10" x14ac:dyDescent="0.3">
      <c r="A39" t="s">
        <v>2107</v>
      </c>
      <c r="B39">
        <v>128</v>
      </c>
      <c r="C39" s="4">
        <f>(B39-$O$13)/$T$13</f>
        <v>-0.57059042070452282</v>
      </c>
      <c r="D39">
        <f>B39-$O$13</f>
        <v>-723.14690265486729</v>
      </c>
      <c r="E39">
        <f t="shared" si="0"/>
        <v>522941.44281932811</v>
      </c>
      <c r="F39" t="s">
        <v>2108</v>
      </c>
      <c r="G39">
        <v>3387</v>
      </c>
      <c r="H39" s="4">
        <f>(G39-$O$14)/$T$14</f>
        <v>2.9142486318797798</v>
      </c>
      <c r="I39">
        <f>G39-$O$14</f>
        <v>2801.1538461538462</v>
      </c>
      <c r="J39">
        <f t="shared" si="1"/>
        <v>7846462.8698224854</v>
      </c>
    </row>
    <row r="40" spans="1:10" x14ac:dyDescent="0.3">
      <c r="A40" t="s">
        <v>2107</v>
      </c>
      <c r="B40">
        <v>1600</v>
      </c>
      <c r="C40" s="4">
        <f>(B40-$O$13)/$T$13</f>
        <v>0.59087358639213317</v>
      </c>
      <c r="D40">
        <f>B40-$O$13</f>
        <v>748.85309734513271</v>
      </c>
      <c r="E40">
        <f t="shared" si="0"/>
        <v>560780.96140339877</v>
      </c>
      <c r="F40" t="s">
        <v>2108</v>
      </c>
      <c r="G40">
        <v>662</v>
      </c>
      <c r="H40" s="4">
        <f>(G40-$O$14)/$T$14</f>
        <v>7.9228508734339786E-2</v>
      </c>
      <c r="I40">
        <f>G40-$O$14</f>
        <v>76.153846153846189</v>
      </c>
      <c r="J40">
        <f t="shared" si="1"/>
        <v>5799.4082840236742</v>
      </c>
    </row>
    <row r="41" spans="1:10" x14ac:dyDescent="0.3">
      <c r="A41" t="s">
        <v>2107</v>
      </c>
      <c r="B41">
        <v>249</v>
      </c>
      <c r="C41" s="4">
        <f>(B41-$O$13)/$T$13</f>
        <v>-0.47511681686030044</v>
      </c>
      <c r="D41">
        <f>B41-$O$13</f>
        <v>-602.14690265486729</v>
      </c>
      <c r="E41">
        <f t="shared" si="0"/>
        <v>362580.89237685024</v>
      </c>
      <c r="F41" t="s">
        <v>2108</v>
      </c>
      <c r="G41">
        <v>774</v>
      </c>
      <c r="H41" s="4">
        <f>(G41-$O$14)/$T$14</f>
        <v>0.19575043673151016</v>
      </c>
      <c r="I41">
        <f>G41-$O$14</f>
        <v>188.15384615384619</v>
      </c>
      <c r="J41">
        <f t="shared" si="1"/>
        <v>35401.86982248522</v>
      </c>
    </row>
    <row r="42" spans="1:10" x14ac:dyDescent="0.3">
      <c r="A42" t="s">
        <v>2107</v>
      </c>
      <c r="B42">
        <v>236</v>
      </c>
      <c r="C42" s="4">
        <f>(B42-$O$13)/$T$13</f>
        <v>-0.4853743114881921</v>
      </c>
      <c r="D42">
        <f>B42-$O$13</f>
        <v>-615.14690265486729</v>
      </c>
      <c r="E42">
        <f t="shared" si="0"/>
        <v>378405.71184587677</v>
      </c>
      <c r="F42" t="s">
        <v>2108</v>
      </c>
      <c r="G42">
        <v>672</v>
      </c>
      <c r="H42" s="4">
        <f>(G42-$O$14)/$T$14</f>
        <v>8.9632252305515706E-2</v>
      </c>
      <c r="I42">
        <f>G42-$O$14</f>
        <v>86.153846153846189</v>
      </c>
      <c r="J42">
        <f t="shared" si="1"/>
        <v>7422.485207100598</v>
      </c>
    </row>
    <row r="43" spans="1:10" x14ac:dyDescent="0.3">
      <c r="A43" t="s">
        <v>2107</v>
      </c>
      <c r="B43">
        <v>4065</v>
      </c>
      <c r="C43" s="4">
        <f>(B43-$O$13)/$T$13</f>
        <v>2.5358523754500522</v>
      </c>
      <c r="D43">
        <f>B43-$O$13</f>
        <v>3213.8530973451325</v>
      </c>
      <c r="E43">
        <f t="shared" si="0"/>
        <v>10328851.731314901</v>
      </c>
      <c r="F43" t="s">
        <v>2108</v>
      </c>
      <c r="G43">
        <v>940</v>
      </c>
      <c r="H43" s="4">
        <f>(G43-$O$14)/$T$14</f>
        <v>0.3684525800130305</v>
      </c>
      <c r="I43">
        <f>G43-$O$14</f>
        <v>354.15384615384619</v>
      </c>
      <c r="J43">
        <f t="shared" si="1"/>
        <v>125424.94674556215</v>
      </c>
    </row>
    <row r="44" spans="1:10" x14ac:dyDescent="0.3">
      <c r="A44" t="s">
        <v>2107</v>
      </c>
      <c r="B44">
        <v>246</v>
      </c>
      <c r="C44" s="4">
        <f>(B44-$O$13)/$T$13</f>
        <v>-0.47748393100519848</v>
      </c>
      <c r="D44">
        <f>B44-$O$13</f>
        <v>-605.14690265486729</v>
      </c>
      <c r="E44">
        <f t="shared" si="0"/>
        <v>366202.77379277942</v>
      </c>
      <c r="F44" t="s">
        <v>2108</v>
      </c>
      <c r="G44">
        <v>117</v>
      </c>
      <c r="H44" s="4">
        <f>(G44-$O$14)/$T$14</f>
        <v>-0.48777551589474821</v>
      </c>
      <c r="I44">
        <f>G44-$O$14</f>
        <v>-468.84615384615381</v>
      </c>
      <c r="J44">
        <f t="shared" si="1"/>
        <v>219816.71597633132</v>
      </c>
    </row>
    <row r="45" spans="1:10" x14ac:dyDescent="0.3">
      <c r="A45" t="s">
        <v>2107</v>
      </c>
      <c r="B45">
        <v>2475</v>
      </c>
      <c r="C45" s="4">
        <f>(B45-$O$13)/$T$13</f>
        <v>1.2812818786540721</v>
      </c>
      <c r="D45">
        <f>B45-$O$13</f>
        <v>1623.8530973451327</v>
      </c>
      <c r="E45">
        <f t="shared" si="0"/>
        <v>2636898.8817573809</v>
      </c>
      <c r="F45" t="s">
        <v>2108</v>
      </c>
      <c r="G45">
        <v>115</v>
      </c>
      <c r="H45" s="4">
        <f>(G45-$O$14)/$T$14</f>
        <v>-0.48985626460898335</v>
      </c>
      <c r="I45">
        <f>G45-$O$14</f>
        <v>-470.84615384615381</v>
      </c>
      <c r="J45">
        <f t="shared" si="1"/>
        <v>221696.10059171595</v>
      </c>
    </row>
    <row r="46" spans="1:10" x14ac:dyDescent="0.3">
      <c r="A46" t="s">
        <v>2107</v>
      </c>
      <c r="B46">
        <v>76</v>
      </c>
      <c r="C46" s="4">
        <f>(B46-$O$13)/$T$13</f>
        <v>-0.61162039921608946</v>
      </c>
      <c r="D46">
        <f>B46-$O$13</f>
        <v>-775.14690265486729</v>
      </c>
      <c r="E46">
        <f t="shared" si="0"/>
        <v>600852.72069543425</v>
      </c>
      <c r="F46" t="s">
        <v>2108</v>
      </c>
      <c r="G46">
        <v>326</v>
      </c>
      <c r="H46" s="4">
        <f>(G46-$O$14)/$T$14</f>
        <v>-0.27033727525717133</v>
      </c>
      <c r="I46">
        <f>G46-$O$14</f>
        <v>-259.84615384615381</v>
      </c>
      <c r="J46">
        <f t="shared" si="1"/>
        <v>67520.023668639042</v>
      </c>
    </row>
    <row r="47" spans="1:10" x14ac:dyDescent="0.3">
      <c r="A47" t="s">
        <v>2107</v>
      </c>
      <c r="B47">
        <v>54</v>
      </c>
      <c r="C47" s="4">
        <f>(B47-$O$13)/$T$13</f>
        <v>-0.62897923627867536</v>
      </c>
      <c r="D47">
        <f>B47-$O$13</f>
        <v>-797.14690265486729</v>
      </c>
      <c r="E47">
        <f t="shared" si="0"/>
        <v>635443.18441224843</v>
      </c>
      <c r="F47" t="s">
        <v>2108</v>
      </c>
      <c r="G47">
        <v>1</v>
      </c>
      <c r="H47" s="4">
        <f>(G47-$O$14)/$T$14</f>
        <v>-0.60845894132038891</v>
      </c>
      <c r="I47">
        <f>G47-$O$14</f>
        <v>-584.84615384615381</v>
      </c>
      <c r="J47">
        <f t="shared" si="1"/>
        <v>342045.02366863901</v>
      </c>
    </row>
    <row r="48" spans="1:10" x14ac:dyDescent="0.3">
      <c r="A48" t="s">
        <v>2107</v>
      </c>
      <c r="B48">
        <v>88</v>
      </c>
      <c r="C48" s="4">
        <f>(B48-$O$13)/$T$13</f>
        <v>-0.60215194263649718</v>
      </c>
      <c r="D48">
        <f>B48-$O$13</f>
        <v>-763.14690265486729</v>
      </c>
      <c r="E48">
        <f t="shared" si="0"/>
        <v>582393.19503171754</v>
      </c>
      <c r="F48" t="s">
        <v>2108</v>
      </c>
      <c r="G48">
        <v>1467</v>
      </c>
      <c r="H48" s="4">
        <f>(G48-$O$14)/$T$14</f>
        <v>0.91672986621400188</v>
      </c>
      <c r="I48">
        <f>G48-$O$14</f>
        <v>881.15384615384619</v>
      </c>
      <c r="J48">
        <f t="shared" si="1"/>
        <v>776432.10059171601</v>
      </c>
    </row>
    <row r="49" spans="1:10" x14ac:dyDescent="0.3">
      <c r="A49" t="s">
        <v>2107</v>
      </c>
      <c r="B49">
        <v>85</v>
      </c>
      <c r="C49" s="4">
        <f>(B49-$O$13)/$T$13</f>
        <v>-0.60451905678139528</v>
      </c>
      <c r="D49">
        <f>B49-$O$13</f>
        <v>-766.14690265486729</v>
      </c>
      <c r="E49">
        <f t="shared" si="0"/>
        <v>586981.07644764672</v>
      </c>
      <c r="F49" t="s">
        <v>2108</v>
      </c>
      <c r="G49">
        <v>5681</v>
      </c>
      <c r="H49" s="4">
        <f>(G49-$O$14)/$T$14</f>
        <v>5.3008674071075363</v>
      </c>
      <c r="I49">
        <f>G49-$O$14</f>
        <v>5095.1538461538457</v>
      </c>
      <c r="J49">
        <f t="shared" si="1"/>
        <v>25960592.715976328</v>
      </c>
    </row>
    <row r="50" spans="1:10" x14ac:dyDescent="0.3">
      <c r="A50" t="s">
        <v>2107</v>
      </c>
      <c r="B50">
        <v>170</v>
      </c>
      <c r="C50" s="4">
        <f>(B50-$O$13)/$T$13</f>
        <v>-0.53745082267594979</v>
      </c>
      <c r="D50">
        <f>B50-$O$13</f>
        <v>-681.14690265486729</v>
      </c>
      <c r="E50">
        <f t="shared" si="0"/>
        <v>463961.10299631924</v>
      </c>
      <c r="F50" t="s">
        <v>2108</v>
      </c>
      <c r="G50">
        <v>1059</v>
      </c>
      <c r="H50" s="4">
        <f>(G50-$O$14)/$T$14</f>
        <v>0.49225712851002407</v>
      </c>
      <c r="I50">
        <f>G50-$O$14</f>
        <v>473.15384615384619</v>
      </c>
      <c r="J50">
        <f t="shared" si="1"/>
        <v>223874.56213017754</v>
      </c>
    </row>
    <row r="51" spans="1:10" x14ac:dyDescent="0.3">
      <c r="A51" t="s">
        <v>2107</v>
      </c>
      <c r="B51">
        <v>330</v>
      </c>
      <c r="C51" s="4">
        <f>(B51-$O$13)/$T$13</f>
        <v>-0.41120473494805238</v>
      </c>
      <c r="D51">
        <f>B51-$O$13</f>
        <v>-521.14690265486729</v>
      </c>
      <c r="E51">
        <f t="shared" si="0"/>
        <v>271594.09414676175</v>
      </c>
      <c r="F51" t="s">
        <v>2108</v>
      </c>
      <c r="G51">
        <v>1194</v>
      </c>
      <c r="H51" s="4">
        <f>(G51-$O$14)/$T$14</f>
        <v>0.63270766672089906</v>
      </c>
      <c r="I51">
        <f>G51-$O$14</f>
        <v>608.15384615384619</v>
      </c>
      <c r="J51">
        <f t="shared" si="1"/>
        <v>369851.10059171601</v>
      </c>
    </row>
    <row r="52" spans="1:10" x14ac:dyDescent="0.3">
      <c r="A52" t="s">
        <v>2107</v>
      </c>
      <c r="B52">
        <v>127</v>
      </c>
      <c r="C52" s="4">
        <f>(B52-$O$13)/$T$13</f>
        <v>-0.57137945875282214</v>
      </c>
      <c r="D52">
        <f>B52-$O$13</f>
        <v>-724.14690265486729</v>
      </c>
      <c r="E52">
        <f t="shared" si="0"/>
        <v>524388.73662463785</v>
      </c>
      <c r="F52" t="s">
        <v>2108</v>
      </c>
      <c r="G52">
        <v>30</v>
      </c>
      <c r="H52" s="4">
        <f>(G52-$O$14)/$T$14</f>
        <v>-0.57828808496397877</v>
      </c>
      <c r="I52">
        <f>G52-$O$14</f>
        <v>-555.84615384615381</v>
      </c>
      <c r="J52">
        <f t="shared" si="1"/>
        <v>308964.94674556208</v>
      </c>
    </row>
    <row r="53" spans="1:10" x14ac:dyDescent="0.3">
      <c r="A53" t="s">
        <v>2107</v>
      </c>
      <c r="B53">
        <v>411</v>
      </c>
      <c r="C53" s="4">
        <f>(B53-$O$13)/$T$13</f>
        <v>-0.34729265303580431</v>
      </c>
      <c r="D53">
        <f>B53-$O$13</f>
        <v>-440.14690265486729</v>
      </c>
      <c r="E53">
        <f t="shared" si="0"/>
        <v>193729.29591667323</v>
      </c>
      <c r="F53" t="s">
        <v>2108</v>
      </c>
      <c r="G53">
        <v>75</v>
      </c>
      <c r="H53" s="4">
        <f>(G53-$O$14)/$T$14</f>
        <v>-0.53147123889368708</v>
      </c>
      <c r="I53">
        <f>G53-$O$14</f>
        <v>-510.84615384615381</v>
      </c>
      <c r="J53">
        <f t="shared" si="1"/>
        <v>260963.79289940826</v>
      </c>
    </row>
    <row r="54" spans="1:10" x14ac:dyDescent="0.3">
      <c r="A54" t="s">
        <v>2107</v>
      </c>
      <c r="B54">
        <v>180</v>
      </c>
      <c r="C54" s="4">
        <f>(B54-$O$13)/$T$13</f>
        <v>-0.52956044219295617</v>
      </c>
      <c r="D54">
        <f>B54-$O$13</f>
        <v>-671.14690265486729</v>
      </c>
      <c r="E54">
        <f t="shared" si="0"/>
        <v>450438.1649432219</v>
      </c>
      <c r="F54" t="s">
        <v>2108</v>
      </c>
      <c r="G54">
        <v>955</v>
      </c>
      <c r="H54" s="4">
        <f>(G54-$O$14)/$T$14</f>
        <v>0.38405819536979441</v>
      </c>
      <c r="I54">
        <f>G54-$O$14</f>
        <v>369.15384615384619</v>
      </c>
      <c r="J54">
        <f t="shared" si="1"/>
        <v>136274.56213017754</v>
      </c>
    </row>
    <row r="55" spans="1:10" x14ac:dyDescent="0.3">
      <c r="A55" t="s">
        <v>2107</v>
      </c>
      <c r="B55">
        <v>374</v>
      </c>
      <c r="C55" s="4">
        <f>(B55-$O$13)/$T$13</f>
        <v>-0.37648706082288058</v>
      </c>
      <c r="D55">
        <f>B55-$O$13</f>
        <v>-477.14690265486729</v>
      </c>
      <c r="E55">
        <f t="shared" si="0"/>
        <v>227669.1667131334</v>
      </c>
      <c r="F55" t="s">
        <v>2108</v>
      </c>
      <c r="G55">
        <v>67</v>
      </c>
      <c r="H55" s="4">
        <f>(G55-$O$14)/$T$14</f>
        <v>-0.53979423375062785</v>
      </c>
      <c r="I55">
        <f>G55-$O$14</f>
        <v>-518.84615384615381</v>
      </c>
      <c r="J55">
        <f t="shared" si="1"/>
        <v>269201.3313609467</v>
      </c>
    </row>
    <row r="56" spans="1:10" x14ac:dyDescent="0.3">
      <c r="A56" t="s">
        <v>2107</v>
      </c>
      <c r="B56">
        <v>71</v>
      </c>
      <c r="C56" s="4">
        <f>(B56-$O$13)/$T$13</f>
        <v>-0.61556558945758633</v>
      </c>
      <c r="D56">
        <f>B56-$O$13</f>
        <v>-780.14690265486729</v>
      </c>
      <c r="E56">
        <f t="shared" si="0"/>
        <v>608629.18972198293</v>
      </c>
      <c r="F56" t="s">
        <v>2108</v>
      </c>
      <c r="G56">
        <v>5</v>
      </c>
      <c r="H56" s="4">
        <f>(G56-$O$14)/$T$14</f>
        <v>-0.60429744389191853</v>
      </c>
      <c r="I56">
        <f>G56-$O$14</f>
        <v>-580.84615384615381</v>
      </c>
      <c r="J56">
        <f t="shared" si="1"/>
        <v>337382.25443786976</v>
      </c>
    </row>
    <row r="57" spans="1:10" x14ac:dyDescent="0.3">
      <c r="A57" t="s">
        <v>2107</v>
      </c>
      <c r="B57">
        <v>203</v>
      </c>
      <c r="C57" s="4">
        <f>(B57-$O$13)/$T$13</f>
        <v>-0.51141256708207095</v>
      </c>
      <c r="D57">
        <f>B57-$O$13</f>
        <v>-648.14690265486729</v>
      </c>
      <c r="E57">
        <f t="shared" si="0"/>
        <v>420094.40742109803</v>
      </c>
      <c r="F57" t="s">
        <v>2108</v>
      </c>
      <c r="G57">
        <v>26</v>
      </c>
      <c r="H57" s="4">
        <f>(G57-$O$14)/$T$14</f>
        <v>-0.58244958239244915</v>
      </c>
      <c r="I57">
        <f>G57-$O$14</f>
        <v>-559.84615384615381</v>
      </c>
      <c r="J57">
        <f t="shared" si="1"/>
        <v>313427.71597633132</v>
      </c>
    </row>
    <row r="58" spans="1:10" x14ac:dyDescent="0.3">
      <c r="A58" t="s">
        <v>2107</v>
      </c>
      <c r="B58">
        <v>113</v>
      </c>
      <c r="C58" s="4">
        <f>(B58-$O$13)/$T$13</f>
        <v>-0.58242599142901319</v>
      </c>
      <c r="D58">
        <f>B58-$O$13</f>
        <v>-738.14690265486729</v>
      </c>
      <c r="E58">
        <f t="shared" si="0"/>
        <v>544860.84989897418</v>
      </c>
      <c r="F58" t="s">
        <v>2108</v>
      </c>
      <c r="G58">
        <v>1130</v>
      </c>
      <c r="H58" s="4">
        <f>(G58-$O$14)/$T$14</f>
        <v>0.56612370786537314</v>
      </c>
      <c r="I58">
        <f>G58-$O$14</f>
        <v>544.15384615384619</v>
      </c>
      <c r="J58">
        <f t="shared" si="1"/>
        <v>296103.4082840237</v>
      </c>
    </row>
    <row r="59" spans="1:10" x14ac:dyDescent="0.3">
      <c r="A59" t="s">
        <v>2107</v>
      </c>
      <c r="B59">
        <v>96</v>
      </c>
      <c r="C59" s="4">
        <f>(B59-$O$13)/$T$13</f>
        <v>-0.59583963825010233</v>
      </c>
      <c r="D59">
        <f>B59-$O$13</f>
        <v>-755.14690265486729</v>
      </c>
      <c r="E59">
        <f t="shared" si="0"/>
        <v>570246.84458923957</v>
      </c>
      <c r="F59" t="s">
        <v>2108</v>
      </c>
      <c r="G59">
        <v>782</v>
      </c>
      <c r="H59" s="4">
        <f>(G59-$O$14)/$T$14</f>
        <v>0.2040734315884509</v>
      </c>
      <c r="I59">
        <f>G59-$O$14</f>
        <v>196.15384615384619</v>
      </c>
      <c r="J59">
        <f t="shared" si="1"/>
        <v>38476.331360946759</v>
      </c>
    </row>
    <row r="60" spans="1:10" x14ac:dyDescent="0.3">
      <c r="A60" t="s">
        <v>2107</v>
      </c>
      <c r="B60">
        <v>498</v>
      </c>
      <c r="C60" s="4">
        <f>(B60-$O$13)/$T$13</f>
        <v>-0.27864634283376011</v>
      </c>
      <c r="D60">
        <f>B60-$O$13</f>
        <v>-353.14690265486729</v>
      </c>
      <c r="E60">
        <f t="shared" si="0"/>
        <v>124712.73485472631</v>
      </c>
      <c r="F60" t="s">
        <v>2108</v>
      </c>
      <c r="G60">
        <v>210</v>
      </c>
      <c r="H60" s="4">
        <f>(G60-$O$14)/$T$14</f>
        <v>-0.39102070068281208</v>
      </c>
      <c r="I60">
        <f>G60-$O$14</f>
        <v>-375.84615384615381</v>
      </c>
      <c r="J60">
        <f t="shared" si="1"/>
        <v>141260.33136094673</v>
      </c>
    </row>
    <row r="61" spans="1:10" x14ac:dyDescent="0.3">
      <c r="A61" t="s">
        <v>2107</v>
      </c>
      <c r="B61">
        <v>180</v>
      </c>
      <c r="C61" s="4">
        <f>(B61-$O$13)/$T$13</f>
        <v>-0.52956044219295617</v>
      </c>
      <c r="D61">
        <f>B61-$O$13</f>
        <v>-671.14690265486729</v>
      </c>
      <c r="E61">
        <f t="shared" si="0"/>
        <v>450438.1649432219</v>
      </c>
      <c r="F61" t="s">
        <v>2108</v>
      </c>
      <c r="G61">
        <v>136</v>
      </c>
      <c r="H61" s="4">
        <f>(G61-$O$14)/$T$14</f>
        <v>-0.46800840310951392</v>
      </c>
      <c r="I61">
        <f>G61-$O$14</f>
        <v>-449.84615384615381</v>
      </c>
      <c r="J61">
        <f t="shared" si="1"/>
        <v>202361.56213017748</v>
      </c>
    </row>
    <row r="62" spans="1:10" x14ac:dyDescent="0.3">
      <c r="A62" t="s">
        <v>2107</v>
      </c>
      <c r="B62">
        <v>27</v>
      </c>
      <c r="C62" s="4">
        <f>(B62-$O$13)/$T$13</f>
        <v>-0.65028326358275801</v>
      </c>
      <c r="D62">
        <f>B62-$O$13</f>
        <v>-824.14690265486729</v>
      </c>
      <c r="E62">
        <f t="shared" si="0"/>
        <v>679218.11715561128</v>
      </c>
      <c r="F62" t="s">
        <v>2108</v>
      </c>
      <c r="G62">
        <v>86</v>
      </c>
      <c r="H62" s="4">
        <f>(G62-$O$14)/$T$14</f>
        <v>-0.52002712096539361</v>
      </c>
      <c r="I62">
        <f>G62-$O$14</f>
        <v>-499.84615384615381</v>
      </c>
      <c r="J62">
        <f t="shared" si="1"/>
        <v>249846.17751479286</v>
      </c>
    </row>
    <row r="63" spans="1:10" x14ac:dyDescent="0.3">
      <c r="A63" t="s">
        <v>2107</v>
      </c>
      <c r="B63">
        <v>2331</v>
      </c>
      <c r="C63" s="4">
        <f>(B63-$O$13)/$T$13</f>
        <v>1.1676603996989645</v>
      </c>
      <c r="D63">
        <f>B63-$O$13</f>
        <v>1479.8530973451327</v>
      </c>
      <c r="E63">
        <f t="shared" si="0"/>
        <v>2189965.1897219829</v>
      </c>
      <c r="F63" t="s">
        <v>2108</v>
      </c>
      <c r="G63">
        <v>19</v>
      </c>
      <c r="H63" s="4">
        <f>(G63-$O$14)/$T$14</f>
        <v>-0.58973220289227224</v>
      </c>
      <c r="I63">
        <f>G63-$O$14</f>
        <v>-566.84615384615381</v>
      </c>
      <c r="J63">
        <f t="shared" si="1"/>
        <v>321314.56213017745</v>
      </c>
    </row>
    <row r="64" spans="1:10" x14ac:dyDescent="0.3">
      <c r="A64" t="s">
        <v>2107</v>
      </c>
      <c r="B64">
        <v>113</v>
      </c>
      <c r="C64" s="4">
        <f>(B64-$O$13)/$T$13</f>
        <v>-0.58242599142901319</v>
      </c>
      <c r="D64">
        <f>B64-$O$13</f>
        <v>-738.14690265486729</v>
      </c>
      <c r="E64">
        <f t="shared" si="0"/>
        <v>544860.84989897418</v>
      </c>
      <c r="F64" t="s">
        <v>2108</v>
      </c>
      <c r="G64">
        <v>886</v>
      </c>
      <c r="H64" s="4">
        <f>(G64-$O$14)/$T$14</f>
        <v>0.31227236472868053</v>
      </c>
      <c r="I64">
        <f>G64-$O$14</f>
        <v>300.15384615384619</v>
      </c>
      <c r="J64">
        <f t="shared" si="1"/>
        <v>90092.331360946773</v>
      </c>
    </row>
    <row r="65" spans="1:10" x14ac:dyDescent="0.3">
      <c r="A65" t="s">
        <v>2107</v>
      </c>
      <c r="B65">
        <v>164</v>
      </c>
      <c r="C65" s="4">
        <f>(B65-$O$13)/$T$13</f>
        <v>-0.54218505096574587</v>
      </c>
      <c r="D65">
        <f>B65-$O$13</f>
        <v>-687.14690265486729</v>
      </c>
      <c r="E65">
        <f t="shared" si="0"/>
        <v>472170.86582817766</v>
      </c>
      <c r="F65" t="s">
        <v>2108</v>
      </c>
      <c r="G65">
        <v>35</v>
      </c>
      <c r="H65" s="4">
        <f>(G65-$O$14)/$T$14</f>
        <v>-0.57308621317839081</v>
      </c>
      <c r="I65">
        <f>G65-$O$14</f>
        <v>-550.84615384615381</v>
      </c>
      <c r="J65">
        <f t="shared" si="1"/>
        <v>303431.48520710057</v>
      </c>
    </row>
    <row r="66" spans="1:10" x14ac:dyDescent="0.3">
      <c r="A66" t="s">
        <v>2107</v>
      </c>
      <c r="B66">
        <v>164</v>
      </c>
      <c r="C66" s="4">
        <f>(B66-$O$13)/$T$13</f>
        <v>-0.54218505096574587</v>
      </c>
      <c r="D66">
        <f>B66-$O$13</f>
        <v>-687.14690265486729</v>
      </c>
      <c r="E66">
        <f t="shared" si="0"/>
        <v>472170.86582817766</v>
      </c>
      <c r="F66" t="s">
        <v>2108</v>
      </c>
      <c r="G66">
        <v>24</v>
      </c>
      <c r="H66" s="4">
        <f>(G66-$O$14)/$T$14</f>
        <v>-0.58453033110668429</v>
      </c>
      <c r="I66">
        <f>G66-$O$14</f>
        <v>-561.84615384615381</v>
      </c>
      <c r="J66">
        <f t="shared" si="1"/>
        <v>315671.10059171595</v>
      </c>
    </row>
    <row r="67" spans="1:10" x14ac:dyDescent="0.3">
      <c r="A67" t="s">
        <v>2107</v>
      </c>
      <c r="B67">
        <v>336</v>
      </c>
      <c r="C67" s="4">
        <f>(B67-$O$13)/$T$13</f>
        <v>-0.40647050665825624</v>
      </c>
      <c r="D67">
        <f>B67-$O$13</f>
        <v>-515.14690265486729</v>
      </c>
      <c r="E67">
        <f t="shared" ref="E67:E130" si="3">D67*D67</f>
        <v>265376.33131490333</v>
      </c>
      <c r="F67" t="s">
        <v>2108</v>
      </c>
      <c r="G67">
        <v>86</v>
      </c>
      <c r="H67" s="4">
        <f>(G67-$O$14)/$T$14</f>
        <v>-0.52002712096539361</v>
      </c>
      <c r="I67">
        <f>G67-$O$14</f>
        <v>-499.84615384615381</v>
      </c>
      <c r="J67">
        <f t="shared" ref="J67:J130" si="4">I67*I67</f>
        <v>249846.17751479286</v>
      </c>
    </row>
    <row r="68" spans="1:10" x14ac:dyDescent="0.3">
      <c r="A68" t="s">
        <v>2107</v>
      </c>
      <c r="B68">
        <v>1917</v>
      </c>
      <c r="C68" s="4">
        <f>(B68-$O$13)/$T$13</f>
        <v>0.8409986477030299</v>
      </c>
      <c r="D68">
        <f>B68-$O$13</f>
        <v>1065.8530973451327</v>
      </c>
      <c r="E68">
        <f t="shared" si="3"/>
        <v>1136042.825120213</v>
      </c>
      <c r="F68" t="s">
        <v>2108</v>
      </c>
      <c r="G68">
        <v>243</v>
      </c>
      <c r="H68" s="4">
        <f>(G68-$O$14)/$T$14</f>
        <v>-0.3566883468979315</v>
      </c>
      <c r="I68">
        <f>G68-$O$14</f>
        <v>-342.84615384615381</v>
      </c>
      <c r="J68">
        <f t="shared" si="4"/>
        <v>117543.48520710057</v>
      </c>
    </row>
    <row r="69" spans="1:10" x14ac:dyDescent="0.3">
      <c r="A69" t="s">
        <v>2107</v>
      </c>
      <c r="B69">
        <v>95</v>
      </c>
      <c r="C69" s="4">
        <f>(B69-$O$13)/$T$13</f>
        <v>-0.59662867629840166</v>
      </c>
      <c r="D69">
        <f>B69-$O$13</f>
        <v>-756.14690265486729</v>
      </c>
      <c r="E69">
        <f t="shared" si="3"/>
        <v>571758.13839454937</v>
      </c>
      <c r="F69" t="s">
        <v>2108</v>
      </c>
      <c r="G69">
        <v>65</v>
      </c>
      <c r="H69" s="4">
        <f>(G69-$O$14)/$T$14</f>
        <v>-0.54187498246486299</v>
      </c>
      <c r="I69">
        <f>G69-$O$14</f>
        <v>-520.84615384615381</v>
      </c>
      <c r="J69">
        <f t="shared" si="4"/>
        <v>271280.71597633132</v>
      </c>
    </row>
    <row r="70" spans="1:10" x14ac:dyDescent="0.3">
      <c r="A70" t="s">
        <v>2107</v>
      </c>
      <c r="B70">
        <v>147</v>
      </c>
      <c r="C70" s="4">
        <f>(B70-$O$13)/$T$13</f>
        <v>-0.55559869778683502</v>
      </c>
      <c r="D70">
        <f>B70-$O$13</f>
        <v>-704.14690265486729</v>
      </c>
      <c r="E70">
        <f t="shared" si="3"/>
        <v>495822.86051844317</v>
      </c>
      <c r="F70" t="s">
        <v>2108</v>
      </c>
      <c r="G70">
        <v>100</v>
      </c>
      <c r="H70" s="4">
        <f>(G70-$O$14)/$T$14</f>
        <v>-0.50546187996574721</v>
      </c>
      <c r="I70">
        <f>G70-$O$14</f>
        <v>-485.84615384615381</v>
      </c>
      <c r="J70">
        <f t="shared" si="4"/>
        <v>236046.48520710054</v>
      </c>
    </row>
    <row r="71" spans="1:10" x14ac:dyDescent="0.3">
      <c r="A71" t="s">
        <v>2107</v>
      </c>
      <c r="B71">
        <v>86</v>
      </c>
      <c r="C71" s="4">
        <f>(B71-$O$13)/$T$13</f>
        <v>-0.60373001873309584</v>
      </c>
      <c r="D71">
        <f>B71-$O$13</f>
        <v>-765.14690265486729</v>
      </c>
      <c r="E71">
        <f t="shared" si="3"/>
        <v>585449.78264233691</v>
      </c>
      <c r="F71" t="s">
        <v>2108</v>
      </c>
      <c r="G71">
        <v>168</v>
      </c>
      <c r="H71" s="4">
        <f>(G71-$O$14)/$T$14</f>
        <v>-0.43471642368175095</v>
      </c>
      <c r="I71">
        <f>G71-$O$14</f>
        <v>-417.84615384615381</v>
      </c>
      <c r="J71">
        <f t="shared" si="4"/>
        <v>174595.40828402364</v>
      </c>
    </row>
    <row r="72" spans="1:10" x14ac:dyDescent="0.3">
      <c r="A72" t="s">
        <v>2107</v>
      </c>
      <c r="B72">
        <v>83</v>
      </c>
      <c r="C72" s="4">
        <f>(B72-$O$13)/$T$13</f>
        <v>-0.60609713287799394</v>
      </c>
      <c r="D72">
        <f>B72-$O$13</f>
        <v>-768.14690265486729</v>
      </c>
      <c r="E72">
        <f t="shared" si="3"/>
        <v>590049.66405826621</v>
      </c>
      <c r="F72" t="s">
        <v>2108</v>
      </c>
      <c r="G72">
        <v>13</v>
      </c>
      <c r="H72" s="4">
        <f>(G72-$O$14)/$T$14</f>
        <v>-0.59597444903497776</v>
      </c>
      <c r="I72">
        <f>G72-$O$14</f>
        <v>-572.84615384615381</v>
      </c>
      <c r="J72">
        <f t="shared" si="4"/>
        <v>328152.71597633132</v>
      </c>
    </row>
    <row r="73" spans="1:10" x14ac:dyDescent="0.3">
      <c r="A73" t="s">
        <v>2107</v>
      </c>
      <c r="B73">
        <v>676</v>
      </c>
      <c r="C73" s="4">
        <f>(B73-$O$13)/$T$13</f>
        <v>-0.13819757023647425</v>
      </c>
      <c r="D73">
        <f>B73-$O$13</f>
        <v>-175.14690265486729</v>
      </c>
      <c r="E73">
        <f t="shared" si="3"/>
        <v>30676.437509593557</v>
      </c>
      <c r="F73" t="s">
        <v>2108</v>
      </c>
      <c r="G73">
        <v>1</v>
      </c>
      <c r="H73" s="4">
        <f>(G73-$O$14)/$T$14</f>
        <v>-0.60845894132038891</v>
      </c>
      <c r="I73">
        <f>G73-$O$14</f>
        <v>-584.84615384615381</v>
      </c>
      <c r="J73">
        <f t="shared" si="4"/>
        <v>342045.02366863901</v>
      </c>
    </row>
    <row r="74" spans="1:10" x14ac:dyDescent="0.3">
      <c r="A74" t="s">
        <v>2107</v>
      </c>
      <c r="B74">
        <v>361</v>
      </c>
      <c r="C74" s="4">
        <f>(B74-$O$13)/$T$13</f>
        <v>-0.38674455545077224</v>
      </c>
      <c r="D74">
        <f>B74-$O$13</f>
        <v>-490.14690265486729</v>
      </c>
      <c r="E74">
        <f t="shared" si="3"/>
        <v>240243.98618215995</v>
      </c>
      <c r="F74" t="s">
        <v>2108</v>
      </c>
      <c r="G74">
        <v>40</v>
      </c>
      <c r="H74" s="4">
        <f>(G74-$O$14)/$T$14</f>
        <v>-0.56788434139280286</v>
      </c>
      <c r="I74">
        <f>G74-$O$14</f>
        <v>-545.84615384615381</v>
      </c>
      <c r="J74">
        <f t="shared" si="4"/>
        <v>297948.02366863901</v>
      </c>
    </row>
    <row r="75" spans="1:10" x14ac:dyDescent="0.3">
      <c r="A75" t="s">
        <v>2107</v>
      </c>
      <c r="B75">
        <v>131</v>
      </c>
      <c r="C75" s="4">
        <f>(B75-$O$13)/$T$13</f>
        <v>-0.56822330655962472</v>
      </c>
      <c r="D75">
        <f>B75-$O$13</f>
        <v>-720.14690265486729</v>
      </c>
      <c r="E75">
        <f t="shared" si="3"/>
        <v>518611.56140339893</v>
      </c>
      <c r="F75" t="s">
        <v>2108</v>
      </c>
      <c r="G75">
        <v>226</v>
      </c>
      <c r="H75" s="4">
        <f>(G75-$O$14)/$T$14</f>
        <v>-0.3743747109689306</v>
      </c>
      <c r="I75">
        <f>G75-$O$14</f>
        <v>-359.84615384615381</v>
      </c>
      <c r="J75">
        <f t="shared" si="4"/>
        <v>129489.25443786979</v>
      </c>
    </row>
    <row r="76" spans="1:10" x14ac:dyDescent="0.3">
      <c r="A76" t="s">
        <v>2107</v>
      </c>
      <c r="B76">
        <v>126</v>
      </c>
      <c r="C76" s="4">
        <f>(B76-$O$13)/$T$13</f>
        <v>-0.57216849680112158</v>
      </c>
      <c r="D76">
        <f>B76-$O$13</f>
        <v>-725.14690265486729</v>
      </c>
      <c r="E76">
        <f t="shared" si="3"/>
        <v>525838.03042994754</v>
      </c>
      <c r="F76" t="s">
        <v>2108</v>
      </c>
      <c r="G76">
        <v>1625</v>
      </c>
      <c r="H76" s="4">
        <f>(G76-$O$14)/$T$14</f>
        <v>1.0811090146385816</v>
      </c>
      <c r="I76">
        <f>G76-$O$14</f>
        <v>1039.1538461538462</v>
      </c>
      <c r="J76">
        <f t="shared" si="4"/>
        <v>1079840.7159763314</v>
      </c>
    </row>
    <row r="77" spans="1:10" x14ac:dyDescent="0.3">
      <c r="A77" t="s">
        <v>2107</v>
      </c>
      <c r="B77">
        <v>275</v>
      </c>
      <c r="C77" s="4">
        <f>(B77-$O$13)/$T$13</f>
        <v>-0.45460182760451712</v>
      </c>
      <c r="D77">
        <f>B77-$O$13</f>
        <v>-576.14690265486729</v>
      </c>
      <c r="E77">
        <f t="shared" si="3"/>
        <v>331945.25343879714</v>
      </c>
      <c r="F77" t="s">
        <v>2108</v>
      </c>
      <c r="G77">
        <v>143</v>
      </c>
      <c r="H77" s="4">
        <f>(G77-$O$14)/$T$14</f>
        <v>-0.46072578260969077</v>
      </c>
      <c r="I77">
        <f>G77-$O$14</f>
        <v>-442.84615384615381</v>
      </c>
      <c r="J77">
        <f t="shared" si="4"/>
        <v>196112.71597633132</v>
      </c>
    </row>
    <row r="78" spans="1:10" x14ac:dyDescent="0.3">
      <c r="A78" t="s">
        <v>2107</v>
      </c>
      <c r="B78">
        <v>67</v>
      </c>
      <c r="C78" s="4">
        <f>(B78-$O$13)/$T$13</f>
        <v>-0.61872174165078375</v>
      </c>
      <c r="D78">
        <f>B78-$O$13</f>
        <v>-784.14690265486729</v>
      </c>
      <c r="E78">
        <f t="shared" si="3"/>
        <v>614886.36494322191</v>
      </c>
      <c r="F78" t="s">
        <v>2108</v>
      </c>
      <c r="G78">
        <v>934</v>
      </c>
      <c r="H78" s="4">
        <f>(G78-$O$14)/$T$14</f>
        <v>0.36221033387032497</v>
      </c>
      <c r="I78">
        <f>G78-$O$14</f>
        <v>348.15384615384619</v>
      </c>
      <c r="J78">
        <f t="shared" si="4"/>
        <v>121211.10059171601</v>
      </c>
    </row>
    <row r="79" spans="1:10" x14ac:dyDescent="0.3">
      <c r="A79" t="s">
        <v>2107</v>
      </c>
      <c r="B79">
        <v>154</v>
      </c>
      <c r="C79" s="4">
        <f>(B79-$O$13)/$T$13</f>
        <v>-0.55007543144873949</v>
      </c>
      <c r="D79">
        <f>B79-$O$13</f>
        <v>-697.14690265486729</v>
      </c>
      <c r="E79">
        <f t="shared" si="3"/>
        <v>486013.803881275</v>
      </c>
      <c r="F79" t="s">
        <v>2108</v>
      </c>
      <c r="G79">
        <v>17</v>
      </c>
      <c r="H79" s="4">
        <f>(G79-$O$14)/$T$14</f>
        <v>-0.59181295160650749</v>
      </c>
      <c r="I79">
        <f>G79-$O$14</f>
        <v>-568.84615384615381</v>
      </c>
      <c r="J79">
        <f t="shared" si="4"/>
        <v>323585.94674556208</v>
      </c>
    </row>
    <row r="80" spans="1:10" x14ac:dyDescent="0.3">
      <c r="A80" t="s">
        <v>2107</v>
      </c>
      <c r="B80">
        <v>1782</v>
      </c>
      <c r="C80" s="4">
        <f>(B80-$O$13)/$T$13</f>
        <v>0.73447851118261642</v>
      </c>
      <c r="D80">
        <f>B80-$O$13</f>
        <v>930.85309734513271</v>
      </c>
      <c r="E80">
        <f t="shared" si="3"/>
        <v>866487.48883702711</v>
      </c>
      <c r="F80" t="s">
        <v>2108</v>
      </c>
      <c r="G80">
        <v>2179</v>
      </c>
      <c r="H80" s="4">
        <f>(G80-$O$14)/$T$14</f>
        <v>1.6574764084817277</v>
      </c>
      <c r="I80">
        <f>G80-$O$14</f>
        <v>1593.1538461538462</v>
      </c>
      <c r="J80">
        <f t="shared" si="4"/>
        <v>2538139.1775147929</v>
      </c>
    </row>
    <row r="81" spans="1:10" x14ac:dyDescent="0.3">
      <c r="A81" t="s">
        <v>2107</v>
      </c>
      <c r="B81">
        <v>903</v>
      </c>
      <c r="C81" s="4">
        <f>(B81-$O$13)/$T$13</f>
        <v>4.0914066727480172E-2</v>
      </c>
      <c r="D81">
        <f>B81-$O$13</f>
        <v>51.85309734513271</v>
      </c>
      <c r="E81">
        <f t="shared" si="3"/>
        <v>2688.7437042838087</v>
      </c>
      <c r="F81" t="s">
        <v>2108</v>
      </c>
      <c r="G81">
        <v>931</v>
      </c>
      <c r="H81" s="4">
        <f>(G81-$O$14)/$T$14</f>
        <v>0.35908921079897221</v>
      </c>
      <c r="I81">
        <f>G81-$O$14</f>
        <v>345.15384615384619</v>
      </c>
      <c r="J81">
        <f t="shared" si="4"/>
        <v>119131.17751479293</v>
      </c>
    </row>
    <row r="82" spans="1:10" x14ac:dyDescent="0.3">
      <c r="A82" t="s">
        <v>2107</v>
      </c>
      <c r="B82">
        <v>94</v>
      </c>
      <c r="C82" s="4">
        <f>(B82-$O$13)/$T$13</f>
        <v>-0.59741771434670099</v>
      </c>
      <c r="D82">
        <f>B82-$O$13</f>
        <v>-757.14690265486729</v>
      </c>
      <c r="E82">
        <f t="shared" si="3"/>
        <v>573271.43219985906</v>
      </c>
      <c r="F82" t="s">
        <v>2108</v>
      </c>
      <c r="G82">
        <v>92</v>
      </c>
      <c r="H82" s="4">
        <f>(G82-$O$14)/$T$14</f>
        <v>-0.51378487482268798</v>
      </c>
      <c r="I82">
        <f>G82-$O$14</f>
        <v>-493.84615384615381</v>
      </c>
      <c r="J82">
        <f t="shared" si="4"/>
        <v>243884.02366863901</v>
      </c>
    </row>
    <row r="83" spans="1:10" x14ac:dyDescent="0.3">
      <c r="A83" t="s">
        <v>2107</v>
      </c>
      <c r="B83">
        <v>180</v>
      </c>
      <c r="C83" s="4">
        <f>(B83-$O$13)/$T$13</f>
        <v>-0.52956044219295617</v>
      </c>
      <c r="D83">
        <f>B83-$O$13</f>
        <v>-671.14690265486729</v>
      </c>
      <c r="E83">
        <f t="shared" si="3"/>
        <v>450438.1649432219</v>
      </c>
      <c r="F83" t="s">
        <v>2108</v>
      </c>
      <c r="G83">
        <v>57</v>
      </c>
      <c r="H83" s="4">
        <f>(G83-$O$14)/$T$14</f>
        <v>-0.55019797732180376</v>
      </c>
      <c r="I83">
        <f>G83-$O$14</f>
        <v>-528.84615384615381</v>
      </c>
      <c r="J83">
        <f t="shared" si="4"/>
        <v>279678.25443786976</v>
      </c>
    </row>
    <row r="84" spans="1:10" x14ac:dyDescent="0.3">
      <c r="A84" t="s">
        <v>2107</v>
      </c>
      <c r="B84">
        <v>533</v>
      </c>
      <c r="C84" s="4">
        <f>(B84-$O$13)/$T$13</f>
        <v>-0.25103001114328255</v>
      </c>
      <c r="D84">
        <f>B84-$O$13</f>
        <v>-318.14690265486729</v>
      </c>
      <c r="E84">
        <f t="shared" si="3"/>
        <v>101217.45166888561</v>
      </c>
      <c r="F84" t="s">
        <v>2108</v>
      </c>
      <c r="G84">
        <v>41</v>
      </c>
      <c r="H84" s="4">
        <f>(G84-$O$14)/$T$14</f>
        <v>-0.56684396703568518</v>
      </c>
      <c r="I84">
        <f>G84-$O$14</f>
        <v>-544.84615384615381</v>
      </c>
      <c r="J84">
        <f t="shared" si="4"/>
        <v>296857.3313609467</v>
      </c>
    </row>
    <row r="85" spans="1:10" x14ac:dyDescent="0.3">
      <c r="A85" t="s">
        <v>2107</v>
      </c>
      <c r="B85">
        <v>2443</v>
      </c>
      <c r="C85" s="4">
        <f>(B85-$O$13)/$T$13</f>
        <v>1.2560326611084927</v>
      </c>
      <c r="D85">
        <f>B85-$O$13</f>
        <v>1591.8530973451327</v>
      </c>
      <c r="E85">
        <f t="shared" si="3"/>
        <v>2533996.2835272928</v>
      </c>
      <c r="F85" t="s">
        <v>2108</v>
      </c>
      <c r="G85">
        <v>1</v>
      </c>
      <c r="H85" s="4">
        <f>(G85-$O$14)/$T$14</f>
        <v>-0.60845894132038891</v>
      </c>
      <c r="I85">
        <f>G85-$O$14</f>
        <v>-584.84615384615381</v>
      </c>
      <c r="J85">
        <f t="shared" si="4"/>
        <v>342045.02366863901</v>
      </c>
    </row>
    <row r="86" spans="1:10" x14ac:dyDescent="0.3">
      <c r="A86" t="s">
        <v>2107</v>
      </c>
      <c r="B86">
        <v>89</v>
      </c>
      <c r="C86" s="4">
        <f>(B86-$O$13)/$T$13</f>
        <v>-0.60136290458819786</v>
      </c>
      <c r="D86">
        <f>B86-$O$13</f>
        <v>-762.14690265486729</v>
      </c>
      <c r="E86">
        <f t="shared" si="3"/>
        <v>580867.90122640773</v>
      </c>
      <c r="F86" t="s">
        <v>2108</v>
      </c>
      <c r="G86">
        <v>101</v>
      </c>
      <c r="H86" s="4">
        <f>(G86-$O$14)/$T$14</f>
        <v>-0.50442150560862964</v>
      </c>
      <c r="I86">
        <f>G86-$O$14</f>
        <v>-484.84615384615381</v>
      </c>
      <c r="J86">
        <f t="shared" si="4"/>
        <v>235075.79289940826</v>
      </c>
    </row>
    <row r="87" spans="1:10" x14ac:dyDescent="0.3">
      <c r="A87" t="s">
        <v>2107</v>
      </c>
      <c r="B87">
        <v>159</v>
      </c>
      <c r="C87" s="4">
        <f>(B87-$O$13)/$T$13</f>
        <v>-0.54613024120724274</v>
      </c>
      <c r="D87">
        <f>B87-$O$13</f>
        <v>-692.14690265486729</v>
      </c>
      <c r="E87">
        <f t="shared" si="3"/>
        <v>479067.33485472633</v>
      </c>
      <c r="F87" t="s">
        <v>2108</v>
      </c>
      <c r="G87">
        <v>1335</v>
      </c>
      <c r="H87" s="4">
        <f>(G87-$O$14)/$T$14</f>
        <v>0.77940045107447964</v>
      </c>
      <c r="I87">
        <f>G87-$O$14</f>
        <v>749.15384615384619</v>
      </c>
      <c r="J87">
        <f t="shared" si="4"/>
        <v>561231.48520710063</v>
      </c>
    </row>
    <row r="88" spans="1:10" x14ac:dyDescent="0.3">
      <c r="A88" t="s">
        <v>2107</v>
      </c>
      <c r="B88">
        <v>50</v>
      </c>
      <c r="C88" s="4">
        <f>(B88-$O$13)/$T$13</f>
        <v>-0.63213538847187278</v>
      </c>
      <c r="D88">
        <f>B88-$O$13</f>
        <v>-801.14690265486729</v>
      </c>
      <c r="E88">
        <f t="shared" si="3"/>
        <v>641836.35963348742</v>
      </c>
      <c r="F88" t="s">
        <v>2108</v>
      </c>
      <c r="G88">
        <v>15</v>
      </c>
      <c r="H88" s="4">
        <f>(G88-$O$14)/$T$14</f>
        <v>-0.59389370032074262</v>
      </c>
      <c r="I88">
        <f>G88-$O$14</f>
        <v>-570.84615384615381</v>
      </c>
      <c r="J88">
        <f t="shared" si="4"/>
        <v>325865.3313609467</v>
      </c>
    </row>
    <row r="89" spans="1:10" x14ac:dyDescent="0.3">
      <c r="A89" t="s">
        <v>2107</v>
      </c>
      <c r="B89">
        <v>186</v>
      </c>
      <c r="C89" s="4">
        <f>(B89-$O$13)/$T$13</f>
        <v>-0.52482621390315998</v>
      </c>
      <c r="D89">
        <f>B89-$O$13</f>
        <v>-665.14690265486729</v>
      </c>
      <c r="E89">
        <f t="shared" si="3"/>
        <v>442420.40211136348</v>
      </c>
      <c r="F89" t="s">
        <v>2108</v>
      </c>
      <c r="G89">
        <v>454</v>
      </c>
      <c r="H89" s="4">
        <f>(G89-$O$14)/$T$14</f>
        <v>-0.13716935754611947</v>
      </c>
      <c r="I89">
        <f>G89-$O$14</f>
        <v>-131.84615384615381</v>
      </c>
      <c r="J89">
        <f t="shared" si="4"/>
        <v>17383.408284023659</v>
      </c>
    </row>
    <row r="90" spans="1:10" x14ac:dyDescent="0.3">
      <c r="A90" t="s">
        <v>2107</v>
      </c>
      <c r="B90">
        <v>1071</v>
      </c>
      <c r="C90" s="4">
        <f>(B90-$O$13)/$T$13</f>
        <v>0.17347245884177243</v>
      </c>
      <c r="D90">
        <f>B90-$O$13</f>
        <v>219.85309734513271</v>
      </c>
      <c r="E90">
        <f t="shared" si="3"/>
        <v>48335.384412248401</v>
      </c>
      <c r="F90" t="s">
        <v>2108</v>
      </c>
      <c r="G90">
        <v>3182</v>
      </c>
      <c r="H90" s="4">
        <f>(G90-$O$14)/$T$14</f>
        <v>2.7009718886706731</v>
      </c>
      <c r="I90">
        <f>G90-$O$14</f>
        <v>2596.1538461538462</v>
      </c>
      <c r="J90">
        <f t="shared" si="4"/>
        <v>6740014.7928994084</v>
      </c>
    </row>
    <row r="91" spans="1:10" x14ac:dyDescent="0.3">
      <c r="A91" t="s">
        <v>2107</v>
      </c>
      <c r="B91">
        <v>117</v>
      </c>
      <c r="C91" s="4">
        <f>(B91-$O$13)/$T$13</f>
        <v>-0.57926983923581576</v>
      </c>
      <c r="D91">
        <f>B91-$O$13</f>
        <v>-734.14690265486729</v>
      </c>
      <c r="E91">
        <f t="shared" si="3"/>
        <v>538971.67467773519</v>
      </c>
      <c r="F91" t="s">
        <v>2108</v>
      </c>
      <c r="G91">
        <v>15</v>
      </c>
      <c r="H91" s="4">
        <f>(G91-$O$14)/$T$14</f>
        <v>-0.59389370032074262</v>
      </c>
      <c r="I91">
        <f>G91-$O$14</f>
        <v>-570.84615384615381</v>
      </c>
      <c r="J91">
        <f t="shared" si="4"/>
        <v>325865.3313609467</v>
      </c>
    </row>
    <row r="92" spans="1:10" x14ac:dyDescent="0.3">
      <c r="A92" t="s">
        <v>2107</v>
      </c>
      <c r="B92">
        <v>70</v>
      </c>
      <c r="C92" s="4">
        <f>(B92-$O$13)/$T$13</f>
        <v>-0.61635462750588565</v>
      </c>
      <c r="D92">
        <f>B92-$O$13</f>
        <v>-781.14690265486729</v>
      </c>
      <c r="E92">
        <f t="shared" si="3"/>
        <v>610190.48352729273</v>
      </c>
      <c r="F92" t="s">
        <v>2108</v>
      </c>
      <c r="G92">
        <v>133</v>
      </c>
      <c r="H92" s="4">
        <f>(G92-$O$14)/$T$14</f>
        <v>-0.47112952618086673</v>
      </c>
      <c r="I92">
        <f>G92-$O$14</f>
        <v>-452.84615384615381</v>
      </c>
      <c r="J92">
        <f t="shared" si="4"/>
        <v>205069.63905325442</v>
      </c>
    </row>
    <row r="93" spans="1:10" x14ac:dyDescent="0.3">
      <c r="A93" t="s">
        <v>2107</v>
      </c>
      <c r="B93">
        <v>135</v>
      </c>
      <c r="C93" s="4">
        <f>(B93-$O$13)/$T$13</f>
        <v>-0.56506715436642729</v>
      </c>
      <c r="D93">
        <f>B93-$O$13</f>
        <v>-716.14690265486729</v>
      </c>
      <c r="E93">
        <f t="shared" si="3"/>
        <v>512866.38618215994</v>
      </c>
      <c r="F93" t="s">
        <v>2108</v>
      </c>
      <c r="G93">
        <v>2062</v>
      </c>
      <c r="H93" s="4">
        <f>(G93-$O$14)/$T$14</f>
        <v>1.5357526086989695</v>
      </c>
      <c r="I93">
        <f>G93-$O$14</f>
        <v>1476.1538461538462</v>
      </c>
      <c r="J93">
        <f t="shared" si="4"/>
        <v>2179030.1775147929</v>
      </c>
    </row>
    <row r="94" spans="1:10" x14ac:dyDescent="0.3">
      <c r="A94" t="s">
        <v>2107</v>
      </c>
      <c r="B94">
        <v>768</v>
      </c>
      <c r="C94" s="4">
        <f>(B94-$O$13)/$T$13</f>
        <v>-6.560606979293325E-2</v>
      </c>
      <c r="D94">
        <f>B94-$O$13</f>
        <v>-83.14690265486729</v>
      </c>
      <c r="E94">
        <f t="shared" si="3"/>
        <v>6913.407421097977</v>
      </c>
      <c r="F94" t="s">
        <v>2108</v>
      </c>
      <c r="G94">
        <v>29</v>
      </c>
      <c r="H94" s="4">
        <f>(G94-$O$14)/$T$14</f>
        <v>-0.57932845932109633</v>
      </c>
      <c r="I94">
        <f>G94-$O$14</f>
        <v>-556.84615384615381</v>
      </c>
      <c r="J94">
        <f t="shared" si="4"/>
        <v>310077.63905325439</v>
      </c>
    </row>
    <row r="95" spans="1:10" x14ac:dyDescent="0.3">
      <c r="A95" t="s">
        <v>2107</v>
      </c>
      <c r="B95">
        <v>199</v>
      </c>
      <c r="C95" s="4">
        <f>(B95-$O$13)/$T$13</f>
        <v>-0.51456871927526837</v>
      </c>
      <c r="D95">
        <f>B95-$O$13</f>
        <v>-652.14690265486729</v>
      </c>
      <c r="E95">
        <f t="shared" si="3"/>
        <v>425295.58264233696</v>
      </c>
      <c r="F95" t="s">
        <v>2108</v>
      </c>
      <c r="G95">
        <v>132</v>
      </c>
      <c r="H95" s="4">
        <f>(G95-$O$14)/$T$14</f>
        <v>-0.4721699005379843</v>
      </c>
      <c r="I95">
        <f>G95-$O$14</f>
        <v>-453.84615384615381</v>
      </c>
      <c r="J95">
        <f t="shared" si="4"/>
        <v>205976.3313609467</v>
      </c>
    </row>
    <row r="96" spans="1:10" x14ac:dyDescent="0.3">
      <c r="A96" t="s">
        <v>2107</v>
      </c>
      <c r="B96">
        <v>107</v>
      </c>
      <c r="C96" s="4">
        <f>(B96-$O$13)/$T$13</f>
        <v>-0.58716021971880938</v>
      </c>
      <c r="D96">
        <f>B96-$O$13</f>
        <v>-744.14690265486729</v>
      </c>
      <c r="E96">
        <f t="shared" si="3"/>
        <v>553754.61273083254</v>
      </c>
      <c r="F96" t="s">
        <v>2108</v>
      </c>
      <c r="G96">
        <v>137</v>
      </c>
      <c r="H96" s="4">
        <f>(G96-$O$14)/$T$14</f>
        <v>-0.46696802875239635</v>
      </c>
      <c r="I96">
        <f>G96-$O$14</f>
        <v>-448.84615384615381</v>
      </c>
      <c r="J96">
        <f t="shared" si="4"/>
        <v>201462.86982248517</v>
      </c>
    </row>
    <row r="97" spans="1:10" x14ac:dyDescent="0.3">
      <c r="A97" t="s">
        <v>2107</v>
      </c>
      <c r="B97">
        <v>195</v>
      </c>
      <c r="C97" s="4">
        <f>(B97-$O$13)/$T$13</f>
        <v>-0.5177248714684658</v>
      </c>
      <c r="D97">
        <f>B97-$O$13</f>
        <v>-656.14690265486729</v>
      </c>
      <c r="E97">
        <f t="shared" si="3"/>
        <v>430528.75786357588</v>
      </c>
      <c r="F97" t="s">
        <v>2108</v>
      </c>
      <c r="G97">
        <v>908</v>
      </c>
      <c r="H97" s="4">
        <f>(G97-$O$14)/$T$14</f>
        <v>0.33516060058526753</v>
      </c>
      <c r="I97">
        <f>G97-$O$14</f>
        <v>322.15384615384619</v>
      </c>
      <c r="J97">
        <f t="shared" si="4"/>
        <v>103783.10059171599</v>
      </c>
    </row>
    <row r="98" spans="1:10" x14ac:dyDescent="0.3">
      <c r="A98" t="s">
        <v>2107</v>
      </c>
      <c r="B98">
        <v>3376</v>
      </c>
      <c r="C98" s="4">
        <f>(B98-$O$13)/$T$13</f>
        <v>1.9922051601717941</v>
      </c>
      <c r="D98">
        <f>B98-$O$13</f>
        <v>2524.8530973451325</v>
      </c>
      <c r="E98">
        <f t="shared" si="3"/>
        <v>6374883.1631733086</v>
      </c>
      <c r="F98" t="s">
        <v>2108</v>
      </c>
      <c r="G98">
        <v>10</v>
      </c>
      <c r="H98" s="4">
        <f>(G98-$O$14)/$T$14</f>
        <v>-0.59909557210633058</v>
      </c>
      <c r="I98">
        <f>G98-$O$14</f>
        <v>-575.84615384615381</v>
      </c>
      <c r="J98">
        <f t="shared" si="4"/>
        <v>331598.79289940826</v>
      </c>
    </row>
    <row r="99" spans="1:10" x14ac:dyDescent="0.3">
      <c r="A99" t="s">
        <v>2107</v>
      </c>
      <c r="B99">
        <v>41</v>
      </c>
      <c r="C99" s="4">
        <f>(B99-$O$13)/$T$13</f>
        <v>-0.63923673090656707</v>
      </c>
      <c r="D99">
        <f>B99-$O$13</f>
        <v>-810.14690265486729</v>
      </c>
      <c r="E99">
        <f t="shared" si="3"/>
        <v>656338.00388127507</v>
      </c>
      <c r="F99" t="s">
        <v>2108</v>
      </c>
      <c r="G99">
        <v>1910</v>
      </c>
      <c r="H99" s="4">
        <f>(G99-$O$14)/$T$14</f>
        <v>1.3776157064170953</v>
      </c>
      <c r="I99">
        <f>G99-$O$14</f>
        <v>1324.1538461538462</v>
      </c>
      <c r="J99">
        <f t="shared" si="4"/>
        <v>1753383.4082840239</v>
      </c>
    </row>
    <row r="100" spans="1:10" x14ac:dyDescent="0.3">
      <c r="A100" t="s">
        <v>2107</v>
      </c>
      <c r="B100">
        <v>1821</v>
      </c>
      <c r="C100" s="4">
        <f>(B100-$O$13)/$T$13</f>
        <v>0.76525099506629146</v>
      </c>
      <c r="D100">
        <f>B100-$O$13</f>
        <v>969.85309734513271</v>
      </c>
      <c r="E100">
        <f t="shared" si="3"/>
        <v>940615.03042994742</v>
      </c>
      <c r="F100" t="s">
        <v>2108</v>
      </c>
      <c r="G100">
        <v>38</v>
      </c>
      <c r="H100" s="4">
        <f>(G100-$O$14)/$T$14</f>
        <v>-0.569965090107038</v>
      </c>
      <c r="I100">
        <f>G100-$O$14</f>
        <v>-547.84615384615381</v>
      </c>
      <c r="J100">
        <f t="shared" si="4"/>
        <v>300135.40828402364</v>
      </c>
    </row>
    <row r="101" spans="1:10" x14ac:dyDescent="0.3">
      <c r="A101" t="s">
        <v>2107</v>
      </c>
      <c r="B101">
        <v>164</v>
      </c>
      <c r="C101" s="4">
        <f>(B101-$O$13)/$T$13</f>
        <v>-0.54218505096574587</v>
      </c>
      <c r="D101">
        <f>B101-$O$13</f>
        <v>-687.14690265486729</v>
      </c>
      <c r="E101">
        <f t="shared" si="3"/>
        <v>472170.86582817766</v>
      </c>
      <c r="F101" t="s">
        <v>2108</v>
      </c>
      <c r="G101">
        <v>104</v>
      </c>
      <c r="H101" s="4">
        <f>(G101-$O$14)/$T$14</f>
        <v>-0.50130038253727693</v>
      </c>
      <c r="I101">
        <f>G101-$O$14</f>
        <v>-481.84615384615381</v>
      </c>
      <c r="J101">
        <f t="shared" si="4"/>
        <v>232175.71597633132</v>
      </c>
    </row>
    <row r="102" spans="1:10" x14ac:dyDescent="0.3">
      <c r="A102" t="s">
        <v>2107</v>
      </c>
      <c r="B102">
        <v>157</v>
      </c>
      <c r="C102" s="4">
        <f>(B102-$O$13)/$T$13</f>
        <v>-0.5477083173038414</v>
      </c>
      <c r="D102">
        <f>B102-$O$13</f>
        <v>-694.14690265486729</v>
      </c>
      <c r="E102">
        <f t="shared" si="3"/>
        <v>481839.92246534582</v>
      </c>
      <c r="F102" t="s">
        <v>2108</v>
      </c>
      <c r="G102">
        <v>49</v>
      </c>
      <c r="H102" s="4">
        <f>(G102-$O$14)/$T$14</f>
        <v>-0.55852097217874452</v>
      </c>
      <c r="I102">
        <f>G102-$O$14</f>
        <v>-536.84615384615381</v>
      </c>
      <c r="J102">
        <f t="shared" si="4"/>
        <v>288203.79289940826</v>
      </c>
    </row>
    <row r="103" spans="1:10" x14ac:dyDescent="0.3">
      <c r="A103" t="s">
        <v>2107</v>
      </c>
      <c r="B103">
        <v>246</v>
      </c>
      <c r="C103" s="4">
        <f>(B103-$O$13)/$T$13</f>
        <v>-0.47748393100519848</v>
      </c>
      <c r="D103">
        <f>B103-$O$13</f>
        <v>-605.14690265486729</v>
      </c>
      <c r="E103">
        <f t="shared" si="3"/>
        <v>366202.77379277942</v>
      </c>
      <c r="F103" t="s">
        <v>2108</v>
      </c>
      <c r="G103">
        <v>1</v>
      </c>
      <c r="H103" s="4">
        <f>(G103-$O$14)/$T$14</f>
        <v>-0.60845894132038891</v>
      </c>
      <c r="I103">
        <f>G103-$O$14</f>
        <v>-584.84615384615381</v>
      </c>
      <c r="J103">
        <f t="shared" si="4"/>
        <v>342045.02366863901</v>
      </c>
    </row>
    <row r="104" spans="1:10" x14ac:dyDescent="0.3">
      <c r="A104" t="s">
        <v>2107</v>
      </c>
      <c r="B104">
        <v>1396</v>
      </c>
      <c r="C104" s="4">
        <f>(B104-$O$13)/$T$13</f>
        <v>0.42990982453906401</v>
      </c>
      <c r="D104">
        <f>B104-$O$13</f>
        <v>544.85309734513271</v>
      </c>
      <c r="E104">
        <f t="shared" si="3"/>
        <v>296864.89768658468</v>
      </c>
      <c r="F104" t="s">
        <v>2108</v>
      </c>
      <c r="G104">
        <v>245</v>
      </c>
      <c r="H104" s="4">
        <f>(G104-$O$14)/$T$14</f>
        <v>-0.35460759818369636</v>
      </c>
      <c r="I104">
        <f>G104-$O$14</f>
        <v>-340.84615384615381</v>
      </c>
      <c r="J104">
        <f t="shared" si="4"/>
        <v>116176.10059171595</v>
      </c>
    </row>
    <row r="105" spans="1:10" x14ac:dyDescent="0.3">
      <c r="A105" t="s">
        <v>2107</v>
      </c>
      <c r="B105">
        <v>2506</v>
      </c>
      <c r="C105" s="4">
        <f>(B105-$O$13)/$T$13</f>
        <v>1.3057420581513521</v>
      </c>
      <c r="D105">
        <f>B105-$O$13</f>
        <v>1654.8530973451327</v>
      </c>
      <c r="E105">
        <f t="shared" si="3"/>
        <v>2738538.7737927791</v>
      </c>
      <c r="F105" t="s">
        <v>2108</v>
      </c>
      <c r="G105">
        <v>32</v>
      </c>
      <c r="H105" s="4">
        <f>(G105-$O$14)/$T$14</f>
        <v>-0.57620733624974352</v>
      </c>
      <c r="I105">
        <f>G105-$O$14</f>
        <v>-553.84615384615381</v>
      </c>
      <c r="J105">
        <f t="shared" si="4"/>
        <v>306745.56213017745</v>
      </c>
    </row>
    <row r="106" spans="1:10" x14ac:dyDescent="0.3">
      <c r="A106" t="s">
        <v>2107</v>
      </c>
      <c r="B106">
        <v>244</v>
      </c>
      <c r="C106" s="4">
        <f>(B106-$O$13)/$T$13</f>
        <v>-0.47906200710179719</v>
      </c>
      <c r="D106">
        <f>B106-$O$13</f>
        <v>-607.14690265486729</v>
      </c>
      <c r="E106">
        <f t="shared" si="3"/>
        <v>368627.36140339891</v>
      </c>
      <c r="F106" t="s">
        <v>2108</v>
      </c>
      <c r="G106">
        <v>7</v>
      </c>
      <c r="H106" s="4">
        <f>(G106-$O$14)/$T$14</f>
        <v>-0.60221669517768339</v>
      </c>
      <c r="I106">
        <f>G106-$O$14</f>
        <v>-578.84615384615381</v>
      </c>
      <c r="J106">
        <f t="shared" si="4"/>
        <v>335062.86982248514</v>
      </c>
    </row>
    <row r="107" spans="1:10" x14ac:dyDescent="0.3">
      <c r="A107" t="s">
        <v>2107</v>
      </c>
      <c r="B107">
        <v>146</v>
      </c>
      <c r="C107" s="4">
        <f>(B107-$O$13)/$T$13</f>
        <v>-0.55638773583513434</v>
      </c>
      <c r="D107">
        <f>B107-$O$13</f>
        <v>-705.14690265486729</v>
      </c>
      <c r="E107">
        <f t="shared" si="3"/>
        <v>497232.15432375291</v>
      </c>
      <c r="F107" t="s">
        <v>2108</v>
      </c>
      <c r="G107">
        <v>803</v>
      </c>
      <c r="H107" s="4">
        <f>(G107-$O$14)/$T$14</f>
        <v>0.22592129308792033</v>
      </c>
      <c r="I107">
        <f>G107-$O$14</f>
        <v>217.15384615384619</v>
      </c>
      <c r="J107">
        <f t="shared" si="4"/>
        <v>47155.792899408298</v>
      </c>
    </row>
    <row r="108" spans="1:10" x14ac:dyDescent="0.3">
      <c r="A108" t="s">
        <v>2107</v>
      </c>
      <c r="B108">
        <v>1267</v>
      </c>
      <c r="C108" s="4">
        <f>(B108-$O$13)/$T$13</f>
        <v>0.32812391630844673</v>
      </c>
      <c r="D108">
        <f>B108-$O$13</f>
        <v>415.85309734513271</v>
      </c>
      <c r="E108">
        <f t="shared" si="3"/>
        <v>172933.79857154042</v>
      </c>
      <c r="F108" t="s">
        <v>2108</v>
      </c>
      <c r="G108">
        <v>16</v>
      </c>
      <c r="H108" s="4">
        <f>(G108-$O$14)/$T$14</f>
        <v>-0.59285332596362506</v>
      </c>
      <c r="I108">
        <f>G108-$O$14</f>
        <v>-569.84615384615381</v>
      </c>
      <c r="J108">
        <f t="shared" si="4"/>
        <v>324724.63905325439</v>
      </c>
    </row>
    <row r="109" spans="1:10" x14ac:dyDescent="0.3">
      <c r="A109" t="s">
        <v>2107</v>
      </c>
      <c r="B109">
        <v>1561</v>
      </c>
      <c r="C109" s="4">
        <f>(B109-$O$13)/$T$13</f>
        <v>0.56010110250845824</v>
      </c>
      <c r="D109">
        <f>B109-$O$13</f>
        <v>709.85309734513271</v>
      </c>
      <c r="E109">
        <f t="shared" si="3"/>
        <v>503891.41981047846</v>
      </c>
      <c r="F109" t="s">
        <v>2108</v>
      </c>
      <c r="G109">
        <v>31</v>
      </c>
      <c r="H109" s="4">
        <f>(G109-$O$14)/$T$14</f>
        <v>-0.5772477106068612</v>
      </c>
      <c r="I109">
        <f>G109-$O$14</f>
        <v>-554.84615384615381</v>
      </c>
      <c r="J109">
        <f t="shared" si="4"/>
        <v>307854.25443786976</v>
      </c>
    </row>
    <row r="110" spans="1:10" x14ac:dyDescent="0.3">
      <c r="A110" t="s">
        <v>2107</v>
      </c>
      <c r="B110">
        <v>48</v>
      </c>
      <c r="C110" s="4">
        <f>(B110-$O$13)/$T$13</f>
        <v>-0.63371346456847155</v>
      </c>
      <c r="D110">
        <f>B110-$O$13</f>
        <v>-803.14690265486729</v>
      </c>
      <c r="E110">
        <f t="shared" si="3"/>
        <v>645044.94724410691</v>
      </c>
      <c r="F110" t="s">
        <v>2108</v>
      </c>
      <c r="G110">
        <v>108</v>
      </c>
      <c r="H110" s="4">
        <f>(G110-$O$14)/$T$14</f>
        <v>-0.49713888510880649</v>
      </c>
      <c r="I110">
        <f>G110-$O$14</f>
        <v>-477.84615384615381</v>
      </c>
      <c r="J110">
        <f t="shared" si="4"/>
        <v>228336.94674556211</v>
      </c>
    </row>
    <row r="111" spans="1:10" x14ac:dyDescent="0.3">
      <c r="A111" t="s">
        <v>2107</v>
      </c>
      <c r="B111">
        <v>2739</v>
      </c>
      <c r="C111" s="4">
        <f>(B111-$O$13)/$T$13</f>
        <v>1.4895879234051028</v>
      </c>
      <c r="D111">
        <f>B111-$O$13</f>
        <v>1887.8530973451327</v>
      </c>
      <c r="E111">
        <f t="shared" si="3"/>
        <v>3563989.3171556112</v>
      </c>
      <c r="F111" t="s">
        <v>2108</v>
      </c>
      <c r="G111">
        <v>30</v>
      </c>
      <c r="H111" s="4">
        <f>(G111-$O$14)/$T$14</f>
        <v>-0.57828808496397877</v>
      </c>
      <c r="I111">
        <f>G111-$O$14</f>
        <v>-555.84615384615381</v>
      </c>
      <c r="J111">
        <f t="shared" si="4"/>
        <v>308964.94674556208</v>
      </c>
    </row>
    <row r="112" spans="1:10" x14ac:dyDescent="0.3">
      <c r="A112" t="s">
        <v>2107</v>
      </c>
      <c r="B112">
        <v>3537</v>
      </c>
      <c r="C112" s="4">
        <f>(B112-$O$13)/$T$13</f>
        <v>2.1192402859479906</v>
      </c>
      <c r="D112">
        <f>B112-$O$13</f>
        <v>2685.8530973451325</v>
      </c>
      <c r="E112">
        <f t="shared" si="3"/>
        <v>7213806.8605184415</v>
      </c>
      <c r="F112" t="s">
        <v>2108</v>
      </c>
      <c r="G112">
        <v>17</v>
      </c>
      <c r="H112" s="4">
        <f>(G112-$O$14)/$T$14</f>
        <v>-0.59181295160650749</v>
      </c>
      <c r="I112">
        <f>G112-$O$14</f>
        <v>-568.84615384615381</v>
      </c>
      <c r="J112">
        <f t="shared" si="4"/>
        <v>323585.94674556208</v>
      </c>
    </row>
    <row r="113" spans="1:10" x14ac:dyDescent="0.3">
      <c r="A113" t="s">
        <v>2107</v>
      </c>
      <c r="B113">
        <v>2107</v>
      </c>
      <c r="C113" s="4">
        <f>(B113-$O$13)/$T$13</f>
        <v>0.99091587687990801</v>
      </c>
      <c r="D113">
        <f>B113-$O$13</f>
        <v>1255.8530973451327</v>
      </c>
      <c r="E113">
        <f t="shared" si="3"/>
        <v>1577167.0021113635</v>
      </c>
      <c r="F113" t="s">
        <v>2108</v>
      </c>
      <c r="G113">
        <v>80</v>
      </c>
      <c r="H113" s="4">
        <f>(G113-$O$14)/$T$14</f>
        <v>-0.52626936710809913</v>
      </c>
      <c r="I113">
        <f>G113-$O$14</f>
        <v>-505.84615384615381</v>
      </c>
      <c r="J113">
        <f t="shared" si="4"/>
        <v>255880.3313609467</v>
      </c>
    </row>
    <row r="114" spans="1:10" x14ac:dyDescent="0.3">
      <c r="A114" t="s">
        <v>2107</v>
      </c>
      <c r="B114">
        <v>3318</v>
      </c>
      <c r="C114" s="4">
        <f>(B114-$O$13)/$T$13</f>
        <v>1.9464409533704312</v>
      </c>
      <c r="D114">
        <f>B114-$O$13</f>
        <v>2466.8530973451325</v>
      </c>
      <c r="E114">
        <f t="shared" si="3"/>
        <v>6085364.203881274</v>
      </c>
      <c r="F114" t="s">
        <v>2108</v>
      </c>
      <c r="G114">
        <v>2468</v>
      </c>
      <c r="H114" s="4">
        <f>(G114-$O$14)/$T$14</f>
        <v>1.958144597688712</v>
      </c>
      <c r="I114">
        <f>G114-$O$14</f>
        <v>1882.1538461538462</v>
      </c>
      <c r="J114">
        <f t="shared" si="4"/>
        <v>3542503.1005917159</v>
      </c>
    </row>
    <row r="115" spans="1:10" x14ac:dyDescent="0.3">
      <c r="A115" t="s">
        <v>2107</v>
      </c>
      <c r="B115">
        <v>340</v>
      </c>
      <c r="C115" s="4">
        <f>(B115-$O$13)/$T$13</f>
        <v>-0.40331435446505876</v>
      </c>
      <c r="D115">
        <f>B115-$O$13</f>
        <v>-511.14690265486729</v>
      </c>
      <c r="E115">
        <f t="shared" si="3"/>
        <v>261271.15609366438</v>
      </c>
      <c r="F115" t="s">
        <v>2108</v>
      </c>
      <c r="G115">
        <v>26</v>
      </c>
      <c r="H115" s="4">
        <f>(G115-$O$14)/$T$14</f>
        <v>-0.58244958239244915</v>
      </c>
      <c r="I115">
        <f>G115-$O$14</f>
        <v>-559.84615384615381</v>
      </c>
      <c r="J115">
        <f t="shared" si="4"/>
        <v>313427.71597633132</v>
      </c>
    </row>
    <row r="116" spans="1:10" x14ac:dyDescent="0.3">
      <c r="A116" t="s">
        <v>2107</v>
      </c>
      <c r="B116">
        <v>1442</v>
      </c>
      <c r="C116" s="4">
        <f>(B116-$O$13)/$T$13</f>
        <v>0.46620557476083452</v>
      </c>
      <c r="D116">
        <f>B116-$O$13</f>
        <v>590.85309734513271</v>
      </c>
      <c r="E116">
        <f t="shared" si="3"/>
        <v>349107.38264233689</v>
      </c>
      <c r="F116" t="s">
        <v>2108</v>
      </c>
      <c r="G116">
        <v>73</v>
      </c>
      <c r="H116" s="4">
        <f>(G116-$O$14)/$T$14</f>
        <v>-0.53355198760792222</v>
      </c>
      <c r="I116">
        <f>G116-$O$14</f>
        <v>-512.84615384615381</v>
      </c>
      <c r="J116">
        <f t="shared" si="4"/>
        <v>263011.17751479289</v>
      </c>
    </row>
    <row r="117" spans="1:10" x14ac:dyDescent="0.3">
      <c r="A117" t="s">
        <v>2107</v>
      </c>
      <c r="B117">
        <v>126</v>
      </c>
      <c r="C117" s="4">
        <f>(B117-$O$13)/$T$13</f>
        <v>-0.57216849680112158</v>
      </c>
      <c r="D117">
        <f>B117-$O$13</f>
        <v>-725.14690265486729</v>
      </c>
      <c r="E117">
        <f t="shared" si="3"/>
        <v>525838.03042994754</v>
      </c>
      <c r="F117" t="s">
        <v>2108</v>
      </c>
      <c r="G117">
        <v>128</v>
      </c>
      <c r="H117" s="4">
        <f>(G117-$O$14)/$T$14</f>
        <v>-0.47633139796645468</v>
      </c>
      <c r="I117">
        <f>G117-$O$14</f>
        <v>-457.84615384615381</v>
      </c>
      <c r="J117">
        <f t="shared" si="4"/>
        <v>209623.10059171595</v>
      </c>
    </row>
    <row r="118" spans="1:10" x14ac:dyDescent="0.3">
      <c r="A118" t="s">
        <v>2107</v>
      </c>
      <c r="B118">
        <v>524</v>
      </c>
      <c r="C118" s="4">
        <f>(B118-$O$13)/$T$13</f>
        <v>-0.25813135357797679</v>
      </c>
      <c r="D118">
        <f>B118-$O$13</f>
        <v>-327.14690265486729</v>
      </c>
      <c r="E118">
        <f t="shared" si="3"/>
        <v>107025.09591667322</v>
      </c>
      <c r="F118" t="s">
        <v>2108</v>
      </c>
      <c r="G118">
        <v>33</v>
      </c>
      <c r="H118" s="4">
        <f>(G118-$O$14)/$T$14</f>
        <v>-0.57516696189262595</v>
      </c>
      <c r="I118">
        <f>G118-$O$14</f>
        <v>-552.84615384615381</v>
      </c>
      <c r="J118">
        <f t="shared" si="4"/>
        <v>305638.86982248514</v>
      </c>
    </row>
    <row r="119" spans="1:10" x14ac:dyDescent="0.3">
      <c r="A119" t="s">
        <v>2107</v>
      </c>
      <c r="B119">
        <v>1989</v>
      </c>
      <c r="C119" s="4">
        <f>(B119-$O$13)/$T$13</f>
        <v>0.89780938718058367</v>
      </c>
      <c r="D119">
        <f>B119-$O$13</f>
        <v>1137.8530973451327</v>
      </c>
      <c r="E119">
        <f t="shared" si="3"/>
        <v>1294709.671137912</v>
      </c>
      <c r="F119" t="s">
        <v>2108</v>
      </c>
      <c r="G119">
        <v>1072</v>
      </c>
      <c r="H119" s="4">
        <f>(G119-$O$14)/$T$14</f>
        <v>0.50578199515255273</v>
      </c>
      <c r="I119">
        <f>G119-$O$14</f>
        <v>486.15384615384619</v>
      </c>
      <c r="J119">
        <f t="shared" si="4"/>
        <v>236345.56213017754</v>
      </c>
    </row>
    <row r="120" spans="1:10" x14ac:dyDescent="0.3">
      <c r="A120" t="s">
        <v>2107</v>
      </c>
      <c r="B120">
        <v>157</v>
      </c>
      <c r="C120" s="4">
        <f>(B120-$O$13)/$T$13</f>
        <v>-0.5477083173038414</v>
      </c>
      <c r="D120">
        <f>B120-$O$13</f>
        <v>-694.14690265486729</v>
      </c>
      <c r="E120">
        <f t="shared" si="3"/>
        <v>481839.92246534582</v>
      </c>
      <c r="F120" t="s">
        <v>2108</v>
      </c>
      <c r="G120">
        <v>393</v>
      </c>
      <c r="H120" s="4">
        <f>(G120-$O$14)/$T$14</f>
        <v>-0.20063219333029264</v>
      </c>
      <c r="I120">
        <f>G120-$O$14</f>
        <v>-192.84615384615381</v>
      </c>
      <c r="J120">
        <f t="shared" si="4"/>
        <v>37189.639053254425</v>
      </c>
    </row>
    <row r="121" spans="1:10" x14ac:dyDescent="0.3">
      <c r="A121" t="s">
        <v>2107</v>
      </c>
      <c r="B121">
        <v>4498</v>
      </c>
      <c r="C121" s="4">
        <f>(B121-$O$13)/$T$13</f>
        <v>2.8775058503636743</v>
      </c>
      <c r="D121">
        <f>B121-$O$13</f>
        <v>3646.8530973451325</v>
      </c>
      <c r="E121">
        <f t="shared" si="3"/>
        <v>13299537.513615787</v>
      </c>
      <c r="F121" t="s">
        <v>2108</v>
      </c>
      <c r="G121">
        <v>1257</v>
      </c>
      <c r="H121" s="4">
        <f>(G121-$O$14)/$T$14</f>
        <v>0.69825125121930742</v>
      </c>
      <c r="I121">
        <f>G121-$O$14</f>
        <v>671.15384615384619</v>
      </c>
      <c r="J121">
        <f t="shared" si="4"/>
        <v>450447.48520710063</v>
      </c>
    </row>
    <row r="122" spans="1:10" x14ac:dyDescent="0.3">
      <c r="A122" t="s">
        <v>2107</v>
      </c>
      <c r="B122">
        <v>80</v>
      </c>
      <c r="C122" s="4">
        <f>(B122-$O$13)/$T$13</f>
        <v>-0.60846424702289204</v>
      </c>
      <c r="D122">
        <f>B122-$O$13</f>
        <v>-771.14690265486729</v>
      </c>
      <c r="E122">
        <f t="shared" si="3"/>
        <v>594667.54547419539</v>
      </c>
      <c r="F122" t="s">
        <v>2108</v>
      </c>
      <c r="G122">
        <v>328</v>
      </c>
      <c r="H122" s="4">
        <f>(G122-$O$14)/$T$14</f>
        <v>-0.26825652654293614</v>
      </c>
      <c r="I122">
        <f>G122-$O$14</f>
        <v>-257.84615384615381</v>
      </c>
      <c r="J122">
        <f t="shared" si="4"/>
        <v>66484.639053254417</v>
      </c>
    </row>
    <row r="123" spans="1:10" x14ac:dyDescent="0.3">
      <c r="A123" t="s">
        <v>2107</v>
      </c>
      <c r="B123">
        <v>43</v>
      </c>
      <c r="C123" s="4">
        <f>(B123-$O$13)/$T$13</f>
        <v>-0.63765865480996831</v>
      </c>
      <c r="D123">
        <f>B123-$O$13</f>
        <v>-808.14690265486729</v>
      </c>
      <c r="E123">
        <f t="shared" si="3"/>
        <v>653101.41627065558</v>
      </c>
      <c r="F123" t="s">
        <v>2108</v>
      </c>
      <c r="G123">
        <v>147</v>
      </c>
      <c r="H123" s="4">
        <f>(G123-$O$14)/$T$14</f>
        <v>-0.45656428518122039</v>
      </c>
      <c r="I123">
        <f>G123-$O$14</f>
        <v>-438.84615384615381</v>
      </c>
      <c r="J123">
        <f t="shared" si="4"/>
        <v>192585.94674556211</v>
      </c>
    </row>
    <row r="124" spans="1:10" x14ac:dyDescent="0.3">
      <c r="A124" t="s">
        <v>2107</v>
      </c>
      <c r="B124">
        <v>2053</v>
      </c>
      <c r="C124" s="4">
        <f>(B124-$O$13)/$T$13</f>
        <v>0.94830782227174271</v>
      </c>
      <c r="D124">
        <f>B124-$O$13</f>
        <v>1201.8530973451327</v>
      </c>
      <c r="E124">
        <f t="shared" si="3"/>
        <v>1444450.8675980892</v>
      </c>
      <c r="F124" t="s">
        <v>2108</v>
      </c>
      <c r="G124">
        <v>830</v>
      </c>
      <c r="H124" s="4">
        <f>(G124-$O$14)/$T$14</f>
        <v>0.25401140073009532</v>
      </c>
      <c r="I124">
        <f>G124-$O$14</f>
        <v>244.15384615384619</v>
      </c>
      <c r="J124">
        <f t="shared" si="4"/>
        <v>59611.100591715993</v>
      </c>
    </row>
    <row r="125" spans="1:10" x14ac:dyDescent="0.3">
      <c r="A125" t="s">
        <v>2107</v>
      </c>
      <c r="B125">
        <v>168</v>
      </c>
      <c r="C125" s="4">
        <f>(B125-$O$13)/$T$13</f>
        <v>-0.53902889877254845</v>
      </c>
      <c r="D125">
        <f>B125-$O$13</f>
        <v>-683.14690265486729</v>
      </c>
      <c r="E125">
        <f t="shared" si="3"/>
        <v>466689.69060693873</v>
      </c>
      <c r="F125" t="s">
        <v>2108</v>
      </c>
      <c r="G125">
        <v>331</v>
      </c>
      <c r="H125" s="4">
        <f>(G125-$O$14)/$T$14</f>
        <v>-0.26513540347158338</v>
      </c>
      <c r="I125">
        <f>G125-$O$14</f>
        <v>-254.84615384615381</v>
      </c>
      <c r="J125">
        <f t="shared" si="4"/>
        <v>64946.562130177495</v>
      </c>
    </row>
    <row r="126" spans="1:10" x14ac:dyDescent="0.3">
      <c r="A126" t="s">
        <v>2107</v>
      </c>
      <c r="B126">
        <v>4289</v>
      </c>
      <c r="C126" s="4">
        <f>(B126-$O$13)/$T$13</f>
        <v>2.7125968982691084</v>
      </c>
      <c r="D126">
        <f>B126-$O$13</f>
        <v>3437.8530973451325</v>
      </c>
      <c r="E126">
        <f t="shared" si="3"/>
        <v>11818833.91892552</v>
      </c>
      <c r="F126" t="s">
        <v>2108</v>
      </c>
      <c r="G126">
        <v>25</v>
      </c>
      <c r="H126" s="4">
        <f>(G126-$O$14)/$T$14</f>
        <v>-0.58348995674956672</v>
      </c>
      <c r="I126">
        <f>G126-$O$14</f>
        <v>-560.84615384615381</v>
      </c>
      <c r="J126">
        <f t="shared" si="4"/>
        <v>314548.40828402364</v>
      </c>
    </row>
    <row r="127" spans="1:10" x14ac:dyDescent="0.3">
      <c r="A127" t="s">
        <v>2107</v>
      </c>
      <c r="B127">
        <v>165</v>
      </c>
      <c r="C127" s="4">
        <f>(B127-$O$13)/$T$13</f>
        <v>-0.54139601291744655</v>
      </c>
      <c r="D127">
        <f>B127-$O$13</f>
        <v>-686.14690265486729</v>
      </c>
      <c r="E127">
        <f t="shared" si="3"/>
        <v>470797.57202286791</v>
      </c>
      <c r="F127" t="s">
        <v>2108</v>
      </c>
      <c r="G127">
        <v>3483</v>
      </c>
      <c r="H127" s="4">
        <f>(G127-$O$14)/$T$14</f>
        <v>3.0141245701630686</v>
      </c>
      <c r="I127">
        <f>G127-$O$14</f>
        <v>2897.1538461538462</v>
      </c>
      <c r="J127">
        <f t="shared" si="4"/>
        <v>8393500.4082840234</v>
      </c>
    </row>
    <row r="128" spans="1:10" x14ac:dyDescent="0.3">
      <c r="A128" t="s">
        <v>2107</v>
      </c>
      <c r="B128">
        <v>1815</v>
      </c>
      <c r="C128" s="4">
        <f>(B128-$O$13)/$T$13</f>
        <v>0.76051676677649527</v>
      </c>
      <c r="D128">
        <f>B128-$O$13</f>
        <v>963.85309734513271</v>
      </c>
      <c r="E128">
        <f t="shared" si="3"/>
        <v>929012.7932618059</v>
      </c>
      <c r="F128" t="s">
        <v>2108</v>
      </c>
      <c r="G128">
        <v>923</v>
      </c>
      <c r="H128" s="4">
        <f>(G128-$O$14)/$T$14</f>
        <v>0.35076621594203145</v>
      </c>
      <c r="I128">
        <f>G128-$O$14</f>
        <v>337.15384615384619</v>
      </c>
      <c r="J128">
        <f t="shared" si="4"/>
        <v>113672.71597633138</v>
      </c>
    </row>
    <row r="129" spans="1:10" x14ac:dyDescent="0.3">
      <c r="A129" t="s">
        <v>2107</v>
      </c>
      <c r="B129">
        <v>397</v>
      </c>
      <c r="C129" s="4">
        <f>(B129-$O$13)/$T$13</f>
        <v>-0.35833918571199536</v>
      </c>
      <c r="D129">
        <f>B129-$O$13</f>
        <v>-454.14690265486729</v>
      </c>
      <c r="E129">
        <f t="shared" si="3"/>
        <v>206249.4091910095</v>
      </c>
      <c r="F129" t="s">
        <v>2108</v>
      </c>
      <c r="G129">
        <v>1</v>
      </c>
      <c r="H129" s="4">
        <f>(G129-$O$14)/$T$14</f>
        <v>-0.60845894132038891</v>
      </c>
      <c r="I129">
        <f>G129-$O$14</f>
        <v>-584.84615384615381</v>
      </c>
      <c r="J129">
        <f t="shared" si="4"/>
        <v>342045.02366863901</v>
      </c>
    </row>
    <row r="130" spans="1:10" x14ac:dyDescent="0.3">
      <c r="A130" t="s">
        <v>2107</v>
      </c>
      <c r="B130">
        <v>1539</v>
      </c>
      <c r="C130" s="4">
        <f>(B130-$O$13)/$T$13</f>
        <v>0.54274226544587234</v>
      </c>
      <c r="D130">
        <f>B130-$O$13</f>
        <v>687.85309734513271</v>
      </c>
      <c r="E130">
        <f t="shared" si="3"/>
        <v>473141.88352729264</v>
      </c>
      <c r="F130" t="s">
        <v>2108</v>
      </c>
      <c r="G130">
        <v>33</v>
      </c>
      <c r="H130" s="4">
        <f>(G130-$O$14)/$T$14</f>
        <v>-0.57516696189262595</v>
      </c>
      <c r="I130">
        <f>G130-$O$14</f>
        <v>-552.84615384615381</v>
      </c>
      <c r="J130">
        <f t="shared" si="4"/>
        <v>305638.86982248514</v>
      </c>
    </row>
    <row r="131" spans="1:10" x14ac:dyDescent="0.3">
      <c r="A131" t="s">
        <v>2107</v>
      </c>
      <c r="B131">
        <v>138</v>
      </c>
      <c r="C131" s="4">
        <f>(B131-$O$13)/$T$13</f>
        <v>-0.5627000402215292</v>
      </c>
      <c r="D131">
        <f>B131-$O$13</f>
        <v>-713.14690265486729</v>
      </c>
      <c r="E131">
        <f t="shared" ref="E131:E194" si="5">D131*D131</f>
        <v>508578.50476623076</v>
      </c>
      <c r="F131" t="s">
        <v>2108</v>
      </c>
      <c r="G131">
        <v>40</v>
      </c>
      <c r="H131" s="4">
        <f>(G131-$O$14)/$T$14</f>
        <v>-0.56788434139280286</v>
      </c>
      <c r="I131">
        <f>G131-$O$14</f>
        <v>-545.84615384615381</v>
      </c>
      <c r="J131">
        <f t="shared" ref="J131:J194" si="6">I131*I131</f>
        <v>297948.02366863901</v>
      </c>
    </row>
    <row r="132" spans="1:10" x14ac:dyDescent="0.3">
      <c r="A132" t="s">
        <v>2107</v>
      </c>
      <c r="B132">
        <v>3594</v>
      </c>
      <c r="C132" s="4">
        <f>(B132-$O$13)/$T$13</f>
        <v>2.1642154547010541</v>
      </c>
      <c r="D132">
        <f>B132-$O$13</f>
        <v>2742.8530973451325</v>
      </c>
      <c r="E132">
        <f t="shared" si="5"/>
        <v>7523243.1136157867</v>
      </c>
      <c r="F132" t="s">
        <v>2108</v>
      </c>
      <c r="G132">
        <v>23</v>
      </c>
      <c r="H132" s="4">
        <f>(G132-$O$14)/$T$14</f>
        <v>-0.58557070546380185</v>
      </c>
      <c r="I132">
        <f>G132-$O$14</f>
        <v>-562.84615384615381</v>
      </c>
      <c r="J132">
        <f t="shared" si="6"/>
        <v>316795.79289940826</v>
      </c>
    </row>
    <row r="133" spans="1:10" x14ac:dyDescent="0.3">
      <c r="A133" t="s">
        <v>2107</v>
      </c>
      <c r="B133">
        <v>5880</v>
      </c>
      <c r="C133" s="4">
        <f>(B133-$O$13)/$T$13</f>
        <v>3.9679564331133883</v>
      </c>
      <c r="D133">
        <f>B133-$O$13</f>
        <v>5028.8530973451325</v>
      </c>
      <c r="E133">
        <f t="shared" si="5"/>
        <v>25289363.474677734</v>
      </c>
      <c r="F133" t="s">
        <v>2108</v>
      </c>
      <c r="G133">
        <v>75</v>
      </c>
      <c r="H133" s="4">
        <f>(G133-$O$14)/$T$14</f>
        <v>-0.53147123889368708</v>
      </c>
      <c r="I133">
        <f>G133-$O$14</f>
        <v>-510.84615384615381</v>
      </c>
      <c r="J133">
        <f t="shared" si="6"/>
        <v>260963.79289940826</v>
      </c>
    </row>
    <row r="134" spans="1:10" x14ac:dyDescent="0.3">
      <c r="A134" t="s">
        <v>2107</v>
      </c>
      <c r="B134">
        <v>112</v>
      </c>
      <c r="C134" s="4">
        <f>(B134-$O$13)/$T$13</f>
        <v>-0.58321502947731252</v>
      </c>
      <c r="D134">
        <f>B134-$O$13</f>
        <v>-739.14690265486729</v>
      </c>
      <c r="E134">
        <f t="shared" si="5"/>
        <v>546338.14370428387</v>
      </c>
      <c r="F134" t="s">
        <v>2108</v>
      </c>
      <c r="G134">
        <v>2176</v>
      </c>
      <c r="H134" s="4">
        <f>(G134-$O$14)/$T$14</f>
        <v>1.6543552854103749</v>
      </c>
      <c r="I134">
        <f>G134-$O$14</f>
        <v>1590.1538461538462</v>
      </c>
      <c r="J134">
        <f t="shared" si="6"/>
        <v>2528589.2544378699</v>
      </c>
    </row>
    <row r="135" spans="1:10" x14ac:dyDescent="0.3">
      <c r="A135" t="s">
        <v>2107</v>
      </c>
      <c r="B135">
        <v>943</v>
      </c>
      <c r="C135" s="4">
        <f>(B135-$O$13)/$T$13</f>
        <v>7.2475588659454526E-2</v>
      </c>
      <c r="D135">
        <f>B135-$O$13</f>
        <v>91.85309734513271</v>
      </c>
      <c r="E135">
        <f t="shared" si="5"/>
        <v>8436.9914918944251</v>
      </c>
      <c r="F135" t="s">
        <v>2108</v>
      </c>
      <c r="G135">
        <v>441</v>
      </c>
      <c r="H135" s="4">
        <f>(G135-$O$14)/$T$14</f>
        <v>-0.1506942241886482</v>
      </c>
      <c r="I135">
        <f>G135-$O$14</f>
        <v>-144.84615384615381</v>
      </c>
      <c r="J135">
        <f t="shared" si="6"/>
        <v>20980.408284023659</v>
      </c>
    </row>
    <row r="136" spans="1:10" x14ac:dyDescent="0.3">
      <c r="A136" t="s">
        <v>2107</v>
      </c>
      <c r="B136">
        <v>2468</v>
      </c>
      <c r="C136" s="4">
        <f>(B136-$O$13)/$T$13</f>
        <v>1.2757586123159765</v>
      </c>
      <c r="D136">
        <f>B136-$O$13</f>
        <v>1616.8530973451327</v>
      </c>
      <c r="E136">
        <f t="shared" si="5"/>
        <v>2614213.9383945493</v>
      </c>
      <c r="F136" t="s">
        <v>2108</v>
      </c>
      <c r="G136">
        <v>25</v>
      </c>
      <c r="H136" s="4">
        <f>(G136-$O$14)/$T$14</f>
        <v>-0.58348995674956672</v>
      </c>
      <c r="I136">
        <f>G136-$O$14</f>
        <v>-560.84615384615381</v>
      </c>
      <c r="J136">
        <f t="shared" si="6"/>
        <v>314548.40828402364</v>
      </c>
    </row>
    <row r="137" spans="1:10" x14ac:dyDescent="0.3">
      <c r="A137" t="s">
        <v>2107</v>
      </c>
      <c r="B137">
        <v>2551</v>
      </c>
      <c r="C137" s="4">
        <f>(B137-$O$13)/$T$13</f>
        <v>1.3412487703248233</v>
      </c>
      <c r="D137">
        <f>B137-$O$13</f>
        <v>1699.8530973451327</v>
      </c>
      <c r="E137">
        <f t="shared" si="5"/>
        <v>2889500.5525538414</v>
      </c>
      <c r="F137" t="s">
        <v>2108</v>
      </c>
      <c r="G137">
        <v>127</v>
      </c>
      <c r="H137" s="4">
        <f>(G137-$O$14)/$T$14</f>
        <v>-0.47737177232357225</v>
      </c>
      <c r="I137">
        <f>G137-$O$14</f>
        <v>-458.84615384615381</v>
      </c>
      <c r="J137">
        <f t="shared" si="6"/>
        <v>210539.79289940826</v>
      </c>
    </row>
    <row r="138" spans="1:10" x14ac:dyDescent="0.3">
      <c r="A138" t="s">
        <v>2107</v>
      </c>
      <c r="B138">
        <v>101</v>
      </c>
      <c r="C138" s="4">
        <f>(B138-$O$13)/$T$13</f>
        <v>-0.59189444800860547</v>
      </c>
      <c r="D138">
        <f>B138-$O$13</f>
        <v>-750.14690265486729</v>
      </c>
      <c r="E138">
        <f t="shared" si="5"/>
        <v>562720.3755626909</v>
      </c>
      <c r="F138" t="s">
        <v>2108</v>
      </c>
      <c r="G138">
        <v>355</v>
      </c>
      <c r="H138" s="4">
        <f>(G138-$O$14)/$T$14</f>
        <v>-0.24016641890076115</v>
      </c>
      <c r="I138">
        <f>G138-$O$14</f>
        <v>-230.84615384615381</v>
      </c>
      <c r="J138">
        <f t="shared" si="6"/>
        <v>53289.946745562112</v>
      </c>
    </row>
    <row r="139" spans="1:10" x14ac:dyDescent="0.3">
      <c r="A139" t="s">
        <v>2107</v>
      </c>
      <c r="B139">
        <v>92</v>
      </c>
      <c r="C139" s="4">
        <f>(B139-$O$13)/$T$13</f>
        <v>-0.59899579044329976</v>
      </c>
      <c r="D139">
        <f>B139-$O$13</f>
        <v>-759.14690265486729</v>
      </c>
      <c r="E139">
        <f t="shared" si="5"/>
        <v>576304.01981047855</v>
      </c>
      <c r="F139" t="s">
        <v>2108</v>
      </c>
      <c r="G139">
        <v>44</v>
      </c>
      <c r="H139" s="4">
        <f>(G139-$O$14)/$T$14</f>
        <v>-0.56372284396433248</v>
      </c>
      <c r="I139">
        <f>G139-$O$14</f>
        <v>-541.84615384615381</v>
      </c>
      <c r="J139">
        <f t="shared" si="6"/>
        <v>293597.25443786976</v>
      </c>
    </row>
    <row r="140" spans="1:10" x14ac:dyDescent="0.3">
      <c r="A140" t="s">
        <v>2107</v>
      </c>
      <c r="B140">
        <v>62</v>
      </c>
      <c r="C140" s="4">
        <f>(B140-$O$13)/$T$13</f>
        <v>-0.62266693189228051</v>
      </c>
      <c r="D140">
        <f>B140-$O$13</f>
        <v>-789.14690265486729</v>
      </c>
      <c r="E140">
        <f t="shared" si="5"/>
        <v>622752.83396977058</v>
      </c>
      <c r="F140" t="s">
        <v>2108</v>
      </c>
      <c r="G140">
        <v>67</v>
      </c>
      <c r="H140" s="4">
        <f>(G140-$O$14)/$T$14</f>
        <v>-0.53979423375062785</v>
      </c>
      <c r="I140">
        <f>G140-$O$14</f>
        <v>-518.84615384615381</v>
      </c>
      <c r="J140">
        <f t="shared" si="6"/>
        <v>269201.3313609467</v>
      </c>
    </row>
    <row r="141" spans="1:10" x14ac:dyDescent="0.3">
      <c r="A141" t="s">
        <v>2107</v>
      </c>
      <c r="B141">
        <v>149</v>
      </c>
      <c r="C141" s="4">
        <f>(B141-$O$13)/$T$13</f>
        <v>-0.55402062169023625</v>
      </c>
      <c r="D141">
        <f>B141-$O$13</f>
        <v>-702.14690265486729</v>
      </c>
      <c r="E141">
        <f t="shared" si="5"/>
        <v>493010.27290782367</v>
      </c>
      <c r="F141" t="s">
        <v>2108</v>
      </c>
      <c r="G141">
        <v>1068</v>
      </c>
      <c r="H141" s="4">
        <f>(G141-$O$14)/$T$14</f>
        <v>0.50162049772408235</v>
      </c>
      <c r="I141">
        <f>G141-$O$14</f>
        <v>482.15384615384619</v>
      </c>
      <c r="J141">
        <f t="shared" si="6"/>
        <v>232472.33136094679</v>
      </c>
    </row>
    <row r="142" spans="1:10" x14ac:dyDescent="0.3">
      <c r="A142" t="s">
        <v>2107</v>
      </c>
      <c r="B142">
        <v>329</v>
      </c>
      <c r="C142" s="4">
        <f>(B142-$O$13)/$T$13</f>
        <v>-0.4119937729963517</v>
      </c>
      <c r="D142">
        <f>B142-$O$13</f>
        <v>-522.14690265486729</v>
      </c>
      <c r="E142">
        <f t="shared" si="5"/>
        <v>272637.38795207144</v>
      </c>
      <c r="F142" t="s">
        <v>2108</v>
      </c>
      <c r="G142">
        <v>424</v>
      </c>
      <c r="H142" s="4">
        <f>(G142-$O$14)/$T$14</f>
        <v>-0.16838058825964725</v>
      </c>
      <c r="I142">
        <f>G142-$O$14</f>
        <v>-161.84615384615381</v>
      </c>
      <c r="J142">
        <f t="shared" si="6"/>
        <v>26194.177514792889</v>
      </c>
    </row>
    <row r="143" spans="1:10" x14ac:dyDescent="0.3">
      <c r="A143" t="s">
        <v>2107</v>
      </c>
      <c r="B143">
        <v>97</v>
      </c>
      <c r="C143" s="4">
        <f>(B143-$O$13)/$T$13</f>
        <v>-0.59505060020180289</v>
      </c>
      <c r="D143">
        <f>B143-$O$13</f>
        <v>-754.14690265486729</v>
      </c>
      <c r="E143">
        <f t="shared" si="5"/>
        <v>568737.55078392988</v>
      </c>
      <c r="F143" t="s">
        <v>2108</v>
      </c>
      <c r="G143">
        <v>151</v>
      </c>
      <c r="H143" s="4">
        <f>(G143-$O$14)/$T$14</f>
        <v>-0.45240278775275006</v>
      </c>
      <c r="I143">
        <f>G143-$O$14</f>
        <v>-434.84615384615381</v>
      </c>
      <c r="J143">
        <f t="shared" si="6"/>
        <v>189091.17751479286</v>
      </c>
    </row>
    <row r="144" spans="1:10" x14ac:dyDescent="0.3">
      <c r="A144" t="s">
        <v>2107</v>
      </c>
      <c r="B144">
        <v>1784</v>
      </c>
      <c r="C144" s="4">
        <f>(B144-$O$13)/$T$13</f>
        <v>0.73605658727921519</v>
      </c>
      <c r="D144">
        <f>B144-$O$13</f>
        <v>932.85309734513271</v>
      </c>
      <c r="E144">
        <f t="shared" si="5"/>
        <v>870214.90122640762</v>
      </c>
      <c r="F144" t="s">
        <v>2108</v>
      </c>
      <c r="G144">
        <v>1608</v>
      </c>
      <c r="H144" s="4">
        <f>(G144-$O$14)/$T$14</f>
        <v>1.0634226505675823</v>
      </c>
      <c r="I144">
        <f>G144-$O$14</f>
        <v>1022.1538461538462</v>
      </c>
      <c r="J144">
        <f t="shared" si="6"/>
        <v>1044798.4852071006</v>
      </c>
    </row>
    <row r="145" spans="1:10" x14ac:dyDescent="0.3">
      <c r="A145" t="s">
        <v>2107</v>
      </c>
      <c r="B145">
        <v>1684</v>
      </c>
      <c r="C145" s="4">
        <f>(B145-$O$13)/$T$13</f>
        <v>0.65715278244927933</v>
      </c>
      <c r="D145">
        <f>B145-$O$13</f>
        <v>832.85309734513271</v>
      </c>
      <c r="E145">
        <f t="shared" si="5"/>
        <v>693644.28175738105</v>
      </c>
      <c r="F145" t="s">
        <v>2108</v>
      </c>
      <c r="G145">
        <v>941</v>
      </c>
      <c r="H145" s="4">
        <f>(G145-$O$14)/$T$14</f>
        <v>0.36949295437014812</v>
      </c>
      <c r="I145">
        <f>G145-$O$14</f>
        <v>355.15384615384619</v>
      </c>
      <c r="J145">
        <f t="shared" si="6"/>
        <v>126134.25443786985</v>
      </c>
    </row>
    <row r="146" spans="1:10" x14ac:dyDescent="0.3">
      <c r="A146" t="s">
        <v>2107</v>
      </c>
      <c r="B146">
        <v>250</v>
      </c>
      <c r="C146" s="4">
        <f>(B146-$O$13)/$T$13</f>
        <v>-0.47432777881200106</v>
      </c>
      <c r="D146">
        <f>B146-$O$13</f>
        <v>-601.14690265486729</v>
      </c>
      <c r="E146">
        <f t="shared" si="5"/>
        <v>361377.5985715405</v>
      </c>
      <c r="F146" t="s">
        <v>2108</v>
      </c>
      <c r="G146">
        <v>1</v>
      </c>
      <c r="H146" s="4">
        <f>(G146-$O$14)/$T$14</f>
        <v>-0.60845894132038891</v>
      </c>
      <c r="I146">
        <f>G146-$O$14</f>
        <v>-584.84615384615381</v>
      </c>
      <c r="J146">
        <f t="shared" si="6"/>
        <v>342045.02366863901</v>
      </c>
    </row>
    <row r="147" spans="1:10" x14ac:dyDescent="0.3">
      <c r="A147" t="s">
        <v>2107</v>
      </c>
      <c r="B147">
        <v>238</v>
      </c>
      <c r="C147" s="4">
        <f>(B147-$O$13)/$T$13</f>
        <v>-0.48379623539159339</v>
      </c>
      <c r="D147">
        <f>B147-$O$13</f>
        <v>-613.14690265486729</v>
      </c>
      <c r="E147">
        <f t="shared" si="5"/>
        <v>375949.12423525733</v>
      </c>
      <c r="F147" t="s">
        <v>2108</v>
      </c>
      <c r="G147">
        <v>40</v>
      </c>
      <c r="H147" s="4">
        <f>(G147-$O$14)/$T$14</f>
        <v>-0.56788434139280286</v>
      </c>
      <c r="I147">
        <f>G147-$O$14</f>
        <v>-545.84615384615381</v>
      </c>
      <c r="J147">
        <f t="shared" si="6"/>
        <v>297948.02366863901</v>
      </c>
    </row>
    <row r="148" spans="1:10" x14ac:dyDescent="0.3">
      <c r="A148" t="s">
        <v>2107</v>
      </c>
      <c r="B148">
        <v>53</v>
      </c>
      <c r="C148" s="4">
        <f>(B148-$O$13)/$T$13</f>
        <v>-0.62976827432697469</v>
      </c>
      <c r="D148">
        <f>B148-$O$13</f>
        <v>-798.14690265486729</v>
      </c>
      <c r="E148">
        <f t="shared" si="5"/>
        <v>637038.47821755824</v>
      </c>
      <c r="F148" t="s">
        <v>2108</v>
      </c>
      <c r="G148">
        <v>3015</v>
      </c>
      <c r="H148" s="4">
        <f>(G148-$O$14)/$T$14</f>
        <v>2.527229371032035</v>
      </c>
      <c r="I148">
        <f>G148-$O$14</f>
        <v>2429.1538461538462</v>
      </c>
      <c r="J148">
        <f t="shared" si="6"/>
        <v>5900788.4082840234</v>
      </c>
    </row>
    <row r="149" spans="1:10" x14ac:dyDescent="0.3">
      <c r="A149" t="s">
        <v>2107</v>
      </c>
      <c r="B149">
        <v>214</v>
      </c>
      <c r="C149" s="4">
        <f>(B149-$O$13)/$T$13</f>
        <v>-0.502733148550778</v>
      </c>
      <c r="D149">
        <f>B149-$O$13</f>
        <v>-637.14690265486729</v>
      </c>
      <c r="E149">
        <f t="shared" si="5"/>
        <v>405956.17556269094</v>
      </c>
      <c r="F149" t="s">
        <v>2108</v>
      </c>
      <c r="G149">
        <v>435</v>
      </c>
      <c r="H149" s="4">
        <f>(G149-$O$14)/$T$14</f>
        <v>-0.15693647033135374</v>
      </c>
      <c r="I149">
        <f>G149-$O$14</f>
        <v>-150.84615384615381</v>
      </c>
      <c r="J149">
        <f t="shared" si="6"/>
        <v>22754.562130177503</v>
      </c>
    </row>
    <row r="150" spans="1:10" x14ac:dyDescent="0.3">
      <c r="A150" t="s">
        <v>2107</v>
      </c>
      <c r="B150">
        <v>222</v>
      </c>
      <c r="C150" s="4">
        <f>(B150-$O$13)/$T$13</f>
        <v>-0.49642084416438309</v>
      </c>
      <c r="D150">
        <f>B150-$O$13</f>
        <v>-629.14690265486729</v>
      </c>
      <c r="E150">
        <f t="shared" si="5"/>
        <v>395825.82512021303</v>
      </c>
      <c r="F150" t="s">
        <v>2108</v>
      </c>
      <c r="G150">
        <v>714</v>
      </c>
      <c r="H150" s="4">
        <f>(G150-$O$14)/$T$14</f>
        <v>0.13332797530445459</v>
      </c>
      <c r="I150">
        <f>G150-$O$14</f>
        <v>128.15384615384619</v>
      </c>
      <c r="J150">
        <f t="shared" si="6"/>
        <v>16423.408284023677</v>
      </c>
    </row>
    <row r="151" spans="1:10" x14ac:dyDescent="0.3">
      <c r="A151" t="s">
        <v>2107</v>
      </c>
      <c r="B151">
        <v>1884</v>
      </c>
      <c r="C151" s="4">
        <f>(B151-$O$13)/$T$13</f>
        <v>0.81496039210915105</v>
      </c>
      <c r="D151">
        <f>B151-$O$13</f>
        <v>1032.8530973451327</v>
      </c>
      <c r="E151">
        <f t="shared" si="5"/>
        <v>1066785.5206954342</v>
      </c>
      <c r="F151" t="s">
        <v>2108</v>
      </c>
      <c r="G151">
        <v>5497</v>
      </c>
      <c r="H151" s="4">
        <f>(G151-$O$14)/$T$14</f>
        <v>5.1094385253978993</v>
      </c>
      <c r="I151">
        <f>G151-$O$14</f>
        <v>4911.1538461538457</v>
      </c>
      <c r="J151">
        <f t="shared" si="6"/>
        <v>24119432.100591712</v>
      </c>
    </row>
    <row r="152" spans="1:10" x14ac:dyDescent="0.3">
      <c r="A152" t="s">
        <v>2107</v>
      </c>
      <c r="B152">
        <v>218</v>
      </c>
      <c r="C152" s="4">
        <f>(B152-$O$13)/$T$13</f>
        <v>-0.49957699635758052</v>
      </c>
      <c r="D152">
        <f>B152-$O$13</f>
        <v>-633.14690265486729</v>
      </c>
      <c r="E152">
        <f t="shared" si="5"/>
        <v>400875.00034145202</v>
      </c>
      <c r="F152" t="s">
        <v>2108</v>
      </c>
      <c r="G152">
        <v>418</v>
      </c>
      <c r="H152" s="4">
        <f>(G152-$O$14)/$T$14</f>
        <v>-0.17462283440235282</v>
      </c>
      <c r="I152">
        <f>G152-$O$14</f>
        <v>-167.84615384615381</v>
      </c>
      <c r="J152">
        <f t="shared" si="6"/>
        <v>28172.331360946733</v>
      </c>
    </row>
    <row r="153" spans="1:10" x14ac:dyDescent="0.3">
      <c r="A153" t="s">
        <v>2107</v>
      </c>
      <c r="B153">
        <v>6465</v>
      </c>
      <c r="C153" s="4">
        <f>(B153-$O$13)/$T$13</f>
        <v>4.4295436913685133</v>
      </c>
      <c r="D153">
        <f>B153-$O$13</f>
        <v>5613.8530973451325</v>
      </c>
      <c r="E153">
        <f t="shared" si="5"/>
        <v>31515346.598571539</v>
      </c>
      <c r="F153" t="s">
        <v>2108</v>
      </c>
      <c r="G153">
        <v>1439</v>
      </c>
      <c r="H153" s="4">
        <f>(G153-$O$14)/$T$14</f>
        <v>0.88759938421470919</v>
      </c>
      <c r="I153">
        <f>G153-$O$14</f>
        <v>853.15384615384619</v>
      </c>
      <c r="J153">
        <f t="shared" si="6"/>
        <v>727871.48520710063</v>
      </c>
    </row>
    <row r="154" spans="1:10" x14ac:dyDescent="0.3">
      <c r="A154" t="s">
        <v>2107</v>
      </c>
      <c r="B154">
        <v>59</v>
      </c>
      <c r="C154" s="4">
        <f>(B154-$O$13)/$T$13</f>
        <v>-0.6250340460371786</v>
      </c>
      <c r="D154">
        <f>B154-$O$13</f>
        <v>-792.14690265486729</v>
      </c>
      <c r="E154">
        <f t="shared" si="5"/>
        <v>627496.71538569976</v>
      </c>
      <c r="F154" t="s">
        <v>2108</v>
      </c>
      <c r="G154">
        <v>15</v>
      </c>
      <c r="H154" s="4">
        <f>(G154-$O$14)/$T$14</f>
        <v>-0.59389370032074262</v>
      </c>
      <c r="I154">
        <f>G154-$O$14</f>
        <v>-570.84615384615381</v>
      </c>
      <c r="J154">
        <f t="shared" si="6"/>
        <v>325865.3313609467</v>
      </c>
    </row>
    <row r="155" spans="1:10" x14ac:dyDescent="0.3">
      <c r="A155" t="s">
        <v>2107</v>
      </c>
      <c r="B155">
        <v>88</v>
      </c>
      <c r="C155" s="4">
        <f>(B155-$O$13)/$T$13</f>
        <v>-0.60215194263649718</v>
      </c>
      <c r="D155">
        <f>B155-$O$13</f>
        <v>-763.14690265486729</v>
      </c>
      <c r="E155">
        <f t="shared" si="5"/>
        <v>582393.19503171754</v>
      </c>
      <c r="F155" t="s">
        <v>2108</v>
      </c>
      <c r="G155">
        <v>1999</v>
      </c>
      <c r="H155" s="4">
        <f>(G155-$O$14)/$T$14</f>
        <v>1.470209024200561</v>
      </c>
      <c r="I155">
        <f>G155-$O$14</f>
        <v>1413.1538461538462</v>
      </c>
      <c r="J155">
        <f t="shared" si="6"/>
        <v>1997003.7928994084</v>
      </c>
    </row>
    <row r="156" spans="1:10" x14ac:dyDescent="0.3">
      <c r="A156" t="s">
        <v>2107</v>
      </c>
      <c r="B156">
        <v>1697</v>
      </c>
      <c r="C156" s="4">
        <f>(B156-$O$13)/$T$13</f>
        <v>0.66741027707717093</v>
      </c>
      <c r="D156">
        <f>B156-$O$13</f>
        <v>845.85309734513271</v>
      </c>
      <c r="E156">
        <f t="shared" si="5"/>
        <v>715467.46228835452</v>
      </c>
      <c r="F156" t="s">
        <v>2108</v>
      </c>
      <c r="G156">
        <v>118</v>
      </c>
      <c r="H156" s="4">
        <f>(G156-$O$14)/$T$14</f>
        <v>-0.48673514153763059</v>
      </c>
      <c r="I156">
        <f>G156-$O$14</f>
        <v>-467.84615384615381</v>
      </c>
      <c r="J156">
        <f t="shared" si="6"/>
        <v>218880.02366863901</v>
      </c>
    </row>
    <row r="157" spans="1:10" x14ac:dyDescent="0.3">
      <c r="A157" t="s">
        <v>2107</v>
      </c>
      <c r="B157">
        <v>92</v>
      </c>
      <c r="C157" s="4">
        <f>(B157-$O$13)/$T$13</f>
        <v>-0.59899579044329976</v>
      </c>
      <c r="D157">
        <f>B157-$O$13</f>
        <v>-759.14690265486729</v>
      </c>
      <c r="E157">
        <f t="shared" si="5"/>
        <v>576304.01981047855</v>
      </c>
      <c r="F157" t="s">
        <v>2108</v>
      </c>
      <c r="G157">
        <v>162</v>
      </c>
      <c r="H157" s="4">
        <f>(G157-$O$14)/$T$14</f>
        <v>-0.44095866982445653</v>
      </c>
      <c r="I157">
        <f>G157-$O$14</f>
        <v>-423.84615384615381</v>
      </c>
      <c r="J157">
        <f t="shared" si="6"/>
        <v>179645.56213017748</v>
      </c>
    </row>
    <row r="158" spans="1:10" x14ac:dyDescent="0.3">
      <c r="A158" t="s">
        <v>2107</v>
      </c>
      <c r="B158">
        <v>186</v>
      </c>
      <c r="C158" s="4">
        <f>(B158-$O$13)/$T$13</f>
        <v>-0.52482621390315998</v>
      </c>
      <c r="D158">
        <f>B158-$O$13</f>
        <v>-665.14690265486729</v>
      </c>
      <c r="E158">
        <f t="shared" si="5"/>
        <v>442420.40211136348</v>
      </c>
      <c r="F158" t="s">
        <v>2108</v>
      </c>
      <c r="G158">
        <v>83</v>
      </c>
      <c r="H158" s="4">
        <f>(G158-$O$14)/$T$14</f>
        <v>-0.52314824403674631</v>
      </c>
      <c r="I158">
        <f>G158-$O$14</f>
        <v>-502.84615384615381</v>
      </c>
      <c r="J158">
        <f t="shared" si="6"/>
        <v>252854.25443786979</v>
      </c>
    </row>
    <row r="159" spans="1:10" x14ac:dyDescent="0.3">
      <c r="A159" t="s">
        <v>2107</v>
      </c>
      <c r="B159">
        <v>138</v>
      </c>
      <c r="C159" s="4">
        <f>(B159-$O$13)/$T$13</f>
        <v>-0.5627000402215292</v>
      </c>
      <c r="D159">
        <f>B159-$O$13</f>
        <v>-713.14690265486729</v>
      </c>
      <c r="E159">
        <f t="shared" si="5"/>
        <v>508578.50476623076</v>
      </c>
      <c r="F159" t="s">
        <v>2108</v>
      </c>
      <c r="G159">
        <v>747</v>
      </c>
      <c r="H159" s="4">
        <f>(G159-$O$14)/$T$14</f>
        <v>0.16766032908933515</v>
      </c>
      <c r="I159">
        <f>G159-$O$14</f>
        <v>161.15384615384619</v>
      </c>
      <c r="J159">
        <f t="shared" si="6"/>
        <v>25970.562130177525</v>
      </c>
    </row>
    <row r="160" spans="1:10" x14ac:dyDescent="0.3">
      <c r="A160" t="s">
        <v>2107</v>
      </c>
      <c r="B160">
        <v>261</v>
      </c>
      <c r="C160" s="4">
        <f>(B160-$O$13)/$T$13</f>
        <v>-0.46564836028070811</v>
      </c>
      <c r="D160">
        <f>B160-$O$13</f>
        <v>-590.14690265486729</v>
      </c>
      <c r="E160">
        <f t="shared" si="5"/>
        <v>348273.36671313341</v>
      </c>
      <c r="F160" t="s">
        <v>2108</v>
      </c>
      <c r="G160">
        <v>84</v>
      </c>
      <c r="H160" s="4">
        <f>(G160-$O$14)/$T$14</f>
        <v>-0.52210786967962874</v>
      </c>
      <c r="I160">
        <f>G160-$O$14</f>
        <v>-501.84615384615381</v>
      </c>
      <c r="J160">
        <f t="shared" si="6"/>
        <v>251849.56213017748</v>
      </c>
    </row>
    <row r="161" spans="1:10" x14ac:dyDescent="0.3">
      <c r="A161" t="s">
        <v>2107</v>
      </c>
      <c r="B161">
        <v>107</v>
      </c>
      <c r="C161" s="4">
        <f>(B161-$O$13)/$T$13</f>
        <v>-0.58716021971880938</v>
      </c>
      <c r="D161">
        <f>B161-$O$13</f>
        <v>-744.14690265486729</v>
      </c>
      <c r="E161">
        <f t="shared" si="5"/>
        <v>553754.61273083254</v>
      </c>
      <c r="F161" t="s">
        <v>2108</v>
      </c>
      <c r="G161">
        <v>91</v>
      </c>
      <c r="H161" s="4">
        <f>(G161-$O$14)/$T$14</f>
        <v>-0.51482524917980554</v>
      </c>
      <c r="I161">
        <f>G161-$O$14</f>
        <v>-494.84615384615381</v>
      </c>
      <c r="J161">
        <f t="shared" si="6"/>
        <v>244872.71597633132</v>
      </c>
    </row>
    <row r="162" spans="1:10" x14ac:dyDescent="0.3">
      <c r="A162" t="s">
        <v>2107</v>
      </c>
      <c r="B162">
        <v>199</v>
      </c>
      <c r="C162" s="4">
        <f>(B162-$O$13)/$T$13</f>
        <v>-0.51456871927526837</v>
      </c>
      <c r="D162">
        <f>B162-$O$13</f>
        <v>-652.14690265486729</v>
      </c>
      <c r="E162">
        <f t="shared" si="5"/>
        <v>425295.58264233696</v>
      </c>
      <c r="F162" t="s">
        <v>2108</v>
      </c>
      <c r="G162">
        <v>792</v>
      </c>
      <c r="H162" s="4">
        <f>(G162-$O$14)/$T$14</f>
        <v>0.21447717515962683</v>
      </c>
      <c r="I162">
        <f>G162-$O$14</f>
        <v>206.15384615384619</v>
      </c>
      <c r="J162">
        <f t="shared" si="6"/>
        <v>42499.408284023681</v>
      </c>
    </row>
    <row r="163" spans="1:10" x14ac:dyDescent="0.3">
      <c r="A163" t="s">
        <v>2107</v>
      </c>
      <c r="B163">
        <v>5512</v>
      </c>
      <c r="C163" s="4">
        <f>(B163-$O$13)/$T$13</f>
        <v>3.6775904313392243</v>
      </c>
      <c r="D163">
        <f>B163-$O$13</f>
        <v>4660.8530973451325</v>
      </c>
      <c r="E163">
        <f t="shared" si="5"/>
        <v>21723551.595031716</v>
      </c>
      <c r="F163" t="s">
        <v>2108</v>
      </c>
      <c r="G163">
        <v>32</v>
      </c>
      <c r="H163" s="4">
        <f>(G163-$O$14)/$T$14</f>
        <v>-0.57620733624974352</v>
      </c>
      <c r="I163">
        <f>G163-$O$14</f>
        <v>-553.84615384615381</v>
      </c>
      <c r="J163">
        <f t="shared" si="6"/>
        <v>306745.56213017745</v>
      </c>
    </row>
    <row r="164" spans="1:10" x14ac:dyDescent="0.3">
      <c r="A164" t="s">
        <v>2107</v>
      </c>
      <c r="B164">
        <v>86</v>
      </c>
      <c r="C164" s="4">
        <f>(B164-$O$13)/$T$13</f>
        <v>-0.60373001873309584</v>
      </c>
      <c r="D164">
        <f>B164-$O$13</f>
        <v>-765.14690265486729</v>
      </c>
      <c r="E164">
        <f t="shared" si="5"/>
        <v>585449.78264233691</v>
      </c>
      <c r="F164" t="s">
        <v>2108</v>
      </c>
      <c r="G164">
        <v>186</v>
      </c>
      <c r="H164" s="4">
        <f>(G164-$O$14)/$T$14</f>
        <v>-0.41598968525363428</v>
      </c>
      <c r="I164">
        <f>G164-$O$14</f>
        <v>-399.84615384615381</v>
      </c>
      <c r="J164">
        <f t="shared" si="6"/>
        <v>159876.94674556211</v>
      </c>
    </row>
    <row r="165" spans="1:10" x14ac:dyDescent="0.3">
      <c r="A165" t="s">
        <v>2107</v>
      </c>
      <c r="B165">
        <v>2768</v>
      </c>
      <c r="C165" s="4">
        <f>(B165-$O$13)/$T$13</f>
        <v>1.5124700268057842</v>
      </c>
      <c r="D165">
        <f>B165-$O$13</f>
        <v>1916.8530973451327</v>
      </c>
      <c r="E165">
        <f t="shared" si="5"/>
        <v>3674325.796801629</v>
      </c>
      <c r="F165" t="s">
        <v>2108</v>
      </c>
      <c r="G165">
        <v>605</v>
      </c>
      <c r="H165" s="4">
        <f>(G165-$O$14)/$T$14</f>
        <v>1.9927170378637001E-2</v>
      </c>
      <c r="I165">
        <f>G165-$O$14</f>
        <v>19.153846153846189</v>
      </c>
      <c r="J165">
        <f t="shared" si="6"/>
        <v>366.86982248520843</v>
      </c>
    </row>
    <row r="166" spans="1:10" x14ac:dyDescent="0.3">
      <c r="A166" t="s">
        <v>2107</v>
      </c>
      <c r="B166">
        <v>48</v>
      </c>
      <c r="C166" s="4">
        <f>(B166-$O$13)/$T$13</f>
        <v>-0.63371346456847155</v>
      </c>
      <c r="D166">
        <f>B166-$O$13</f>
        <v>-803.14690265486729</v>
      </c>
      <c r="E166">
        <f t="shared" si="5"/>
        <v>645044.94724410691</v>
      </c>
      <c r="F166" t="s">
        <v>2108</v>
      </c>
      <c r="G166">
        <v>1</v>
      </c>
      <c r="H166" s="4">
        <f>(G166-$O$14)/$T$14</f>
        <v>-0.60845894132038891</v>
      </c>
      <c r="I166">
        <f>G166-$O$14</f>
        <v>-584.84615384615381</v>
      </c>
      <c r="J166">
        <f t="shared" si="6"/>
        <v>342045.02366863901</v>
      </c>
    </row>
    <row r="167" spans="1:10" x14ac:dyDescent="0.3">
      <c r="A167" t="s">
        <v>2107</v>
      </c>
      <c r="B167">
        <v>87</v>
      </c>
      <c r="C167" s="4">
        <f>(B167-$O$13)/$T$13</f>
        <v>-0.60294098068479651</v>
      </c>
      <c r="D167">
        <f>B167-$O$13</f>
        <v>-764.14690265486729</v>
      </c>
      <c r="E167">
        <f t="shared" si="5"/>
        <v>583920.48883702722</v>
      </c>
      <c r="F167" t="s">
        <v>2108</v>
      </c>
      <c r="G167">
        <v>31</v>
      </c>
      <c r="H167" s="4">
        <f>(G167-$O$14)/$T$14</f>
        <v>-0.5772477106068612</v>
      </c>
      <c r="I167">
        <f>G167-$O$14</f>
        <v>-554.84615384615381</v>
      </c>
      <c r="J167">
        <f t="shared" si="6"/>
        <v>307854.25443786976</v>
      </c>
    </row>
    <row r="168" spans="1:10" x14ac:dyDescent="0.3">
      <c r="A168" t="s">
        <v>2107</v>
      </c>
      <c r="B168">
        <v>1894</v>
      </c>
      <c r="C168" s="4">
        <f>(B168-$O$13)/$T$13</f>
        <v>0.82285077259214467</v>
      </c>
      <c r="D168">
        <f>B168-$O$13</f>
        <v>1042.8530973451327</v>
      </c>
      <c r="E168">
        <f t="shared" si="5"/>
        <v>1087542.5826423368</v>
      </c>
      <c r="F168" t="s">
        <v>2108</v>
      </c>
      <c r="G168">
        <v>1181</v>
      </c>
      <c r="H168" s="4">
        <f>(G168-$O$14)/$T$14</f>
        <v>0.61918280007837034</v>
      </c>
      <c r="I168">
        <f>G168-$O$14</f>
        <v>595.15384615384619</v>
      </c>
      <c r="J168">
        <f t="shared" si="6"/>
        <v>354208.10059171601</v>
      </c>
    </row>
    <row r="169" spans="1:10" x14ac:dyDescent="0.3">
      <c r="A169" t="s">
        <v>2107</v>
      </c>
      <c r="B169">
        <v>282</v>
      </c>
      <c r="C169" s="4">
        <f>(B169-$O$13)/$T$13</f>
        <v>-0.44907856126642159</v>
      </c>
      <c r="D169">
        <f>B169-$O$13</f>
        <v>-569.14690265486729</v>
      </c>
      <c r="E169">
        <f t="shared" si="5"/>
        <v>323928.19680162898</v>
      </c>
      <c r="F169" t="s">
        <v>2108</v>
      </c>
      <c r="G169">
        <v>39</v>
      </c>
      <c r="H169" s="4">
        <f>(G169-$O$14)/$T$14</f>
        <v>-0.56892471574992043</v>
      </c>
      <c r="I169">
        <f>G169-$O$14</f>
        <v>-546.84615384615381</v>
      </c>
      <c r="J169">
        <f t="shared" si="6"/>
        <v>299040.71597633132</v>
      </c>
    </row>
    <row r="170" spans="1:10" x14ac:dyDescent="0.3">
      <c r="A170" t="s">
        <v>2107</v>
      </c>
      <c r="B170">
        <v>116</v>
      </c>
      <c r="C170" s="4">
        <f>(B170-$O$13)/$T$13</f>
        <v>-0.58005887728411509</v>
      </c>
      <c r="D170">
        <f>B170-$O$13</f>
        <v>-735.14690265486729</v>
      </c>
      <c r="E170">
        <f t="shared" si="5"/>
        <v>540440.96848304488</v>
      </c>
      <c r="F170" t="s">
        <v>2108</v>
      </c>
      <c r="G170">
        <v>46</v>
      </c>
      <c r="H170" s="4">
        <f>(G170-$O$14)/$T$14</f>
        <v>-0.56164209525009723</v>
      </c>
      <c r="I170">
        <f>G170-$O$14</f>
        <v>-539.84615384615381</v>
      </c>
      <c r="J170">
        <f t="shared" si="6"/>
        <v>291433.8698224852</v>
      </c>
    </row>
    <row r="171" spans="1:10" x14ac:dyDescent="0.3">
      <c r="A171" t="s">
        <v>2107</v>
      </c>
      <c r="B171">
        <v>83</v>
      </c>
      <c r="C171" s="4">
        <f>(B171-$O$13)/$T$13</f>
        <v>-0.60609713287799394</v>
      </c>
      <c r="D171">
        <f>B171-$O$13</f>
        <v>-768.14690265486729</v>
      </c>
      <c r="E171">
        <f t="shared" si="5"/>
        <v>590049.66405826621</v>
      </c>
      <c r="F171" t="s">
        <v>2108</v>
      </c>
      <c r="G171">
        <v>105</v>
      </c>
      <c r="H171" s="4">
        <f>(G171-$O$14)/$T$14</f>
        <v>-0.50026000818015925</v>
      </c>
      <c r="I171">
        <f>G171-$O$14</f>
        <v>-480.84615384615381</v>
      </c>
      <c r="J171">
        <f t="shared" si="6"/>
        <v>231213.02366863901</v>
      </c>
    </row>
    <row r="172" spans="1:10" x14ac:dyDescent="0.3">
      <c r="A172" t="s">
        <v>2107</v>
      </c>
      <c r="B172">
        <v>91</v>
      </c>
      <c r="C172" s="4">
        <f>(B172-$O$13)/$T$13</f>
        <v>-0.59978482849159909</v>
      </c>
      <c r="D172">
        <f>B172-$O$13</f>
        <v>-760.14690265486729</v>
      </c>
      <c r="E172">
        <f t="shared" si="5"/>
        <v>577823.31361578824</v>
      </c>
      <c r="F172" t="s">
        <v>2108</v>
      </c>
      <c r="G172">
        <v>535</v>
      </c>
      <c r="H172" s="4">
        <f>(G172-$O$14)/$T$14</f>
        <v>-5.2899034619594477E-2</v>
      </c>
      <c r="I172">
        <f>G172-$O$14</f>
        <v>-50.846153846153811</v>
      </c>
      <c r="J172">
        <f t="shared" si="6"/>
        <v>2585.3313609467418</v>
      </c>
    </row>
    <row r="173" spans="1:10" x14ac:dyDescent="0.3">
      <c r="A173" t="s">
        <v>2107</v>
      </c>
      <c r="B173">
        <v>546</v>
      </c>
      <c r="C173" s="4">
        <f>(B173-$O$13)/$T$13</f>
        <v>-0.24077251651539089</v>
      </c>
      <c r="D173">
        <f>B173-$O$13</f>
        <v>-305.14690265486729</v>
      </c>
      <c r="E173">
        <f t="shared" si="5"/>
        <v>93114.632199859057</v>
      </c>
      <c r="F173" t="s">
        <v>2108</v>
      </c>
      <c r="G173">
        <v>16</v>
      </c>
      <c r="H173" s="4">
        <f>(G173-$O$14)/$T$14</f>
        <v>-0.59285332596362506</v>
      </c>
      <c r="I173">
        <f>G173-$O$14</f>
        <v>-569.84615384615381</v>
      </c>
      <c r="J173">
        <f t="shared" si="6"/>
        <v>324724.63905325439</v>
      </c>
    </row>
    <row r="174" spans="1:10" x14ac:dyDescent="0.3">
      <c r="A174" t="s">
        <v>2107</v>
      </c>
      <c r="B174">
        <v>393</v>
      </c>
      <c r="C174" s="4">
        <f>(B174-$O$13)/$T$13</f>
        <v>-0.36149533790519278</v>
      </c>
      <c r="D174">
        <f>B174-$O$13</f>
        <v>-458.14690265486729</v>
      </c>
      <c r="E174">
        <f t="shared" si="5"/>
        <v>209898.58441224846</v>
      </c>
      <c r="F174" t="s">
        <v>2108</v>
      </c>
      <c r="G174">
        <v>575</v>
      </c>
      <c r="H174" s="4">
        <f>(G174-$O$14)/$T$14</f>
        <v>-1.1284060334890775E-2</v>
      </c>
      <c r="I174">
        <f>G174-$O$14</f>
        <v>-10.846153846153811</v>
      </c>
      <c r="J174">
        <f t="shared" si="6"/>
        <v>117.63905325443712</v>
      </c>
    </row>
    <row r="175" spans="1:10" x14ac:dyDescent="0.3">
      <c r="A175" t="s">
        <v>2107</v>
      </c>
      <c r="B175">
        <v>133</v>
      </c>
      <c r="C175" s="4">
        <f>(B175-$O$13)/$T$13</f>
        <v>-0.56664523046302606</v>
      </c>
      <c r="D175">
        <f>B175-$O$13</f>
        <v>-718.14690265486729</v>
      </c>
      <c r="E175">
        <f t="shared" si="5"/>
        <v>515734.97379277943</v>
      </c>
      <c r="F175" t="s">
        <v>2108</v>
      </c>
      <c r="G175">
        <v>1120</v>
      </c>
      <c r="H175" s="4">
        <f>(G175-$O$14)/$T$14</f>
        <v>0.55571996429419723</v>
      </c>
      <c r="I175">
        <f>G175-$O$14</f>
        <v>534.15384615384619</v>
      </c>
      <c r="J175">
        <f t="shared" si="6"/>
        <v>285320.33136094676</v>
      </c>
    </row>
    <row r="176" spans="1:10" x14ac:dyDescent="0.3">
      <c r="A176" t="s">
        <v>2107</v>
      </c>
      <c r="B176">
        <v>254</v>
      </c>
      <c r="C176" s="4">
        <f>(B176-$O$13)/$T$13</f>
        <v>-0.47117162661880363</v>
      </c>
      <c r="D176">
        <f>B176-$O$13</f>
        <v>-597.14690265486729</v>
      </c>
      <c r="E176">
        <f t="shared" si="5"/>
        <v>356584.42335030157</v>
      </c>
      <c r="F176" t="s">
        <v>2108</v>
      </c>
      <c r="G176">
        <v>113</v>
      </c>
      <c r="H176" s="4">
        <f>(G176-$O$14)/$T$14</f>
        <v>-0.49193701332321854</v>
      </c>
      <c r="I176">
        <f>G176-$O$14</f>
        <v>-472.84615384615381</v>
      </c>
      <c r="J176">
        <f t="shared" si="6"/>
        <v>223583.48520710054</v>
      </c>
    </row>
    <row r="177" spans="1:10" x14ac:dyDescent="0.3">
      <c r="A177" t="s">
        <v>2107</v>
      </c>
      <c r="B177">
        <v>176</v>
      </c>
      <c r="C177" s="4">
        <f>(B177-$O$13)/$T$13</f>
        <v>-0.5327165943861536</v>
      </c>
      <c r="D177">
        <f>B177-$O$13</f>
        <v>-675.14690265486729</v>
      </c>
      <c r="E177">
        <f t="shared" si="5"/>
        <v>455823.34016446082</v>
      </c>
      <c r="F177" t="s">
        <v>2108</v>
      </c>
      <c r="G177">
        <v>1538</v>
      </c>
      <c r="H177" s="4">
        <f>(G177-$O$14)/$T$14</f>
        <v>0.99059644556935089</v>
      </c>
      <c r="I177">
        <f>G177-$O$14</f>
        <v>952.15384615384619</v>
      </c>
      <c r="J177">
        <f t="shared" si="6"/>
        <v>906596.94674556225</v>
      </c>
    </row>
    <row r="178" spans="1:10" x14ac:dyDescent="0.3">
      <c r="A178" t="s">
        <v>2107</v>
      </c>
      <c r="B178">
        <v>337</v>
      </c>
      <c r="C178" s="4">
        <f>(B178-$O$13)/$T$13</f>
        <v>-0.40568146860995685</v>
      </c>
      <c r="D178">
        <f>B178-$O$13</f>
        <v>-514.14690265486729</v>
      </c>
      <c r="E178">
        <f t="shared" si="5"/>
        <v>264347.03750959359</v>
      </c>
      <c r="F178" t="s">
        <v>2108</v>
      </c>
      <c r="G178">
        <v>9</v>
      </c>
      <c r="H178" s="4">
        <f>(G178-$O$14)/$T$14</f>
        <v>-0.60013594646344814</v>
      </c>
      <c r="I178">
        <f>G178-$O$14</f>
        <v>-576.84615384615381</v>
      </c>
      <c r="J178">
        <f t="shared" si="6"/>
        <v>332751.48520710057</v>
      </c>
    </row>
    <row r="179" spans="1:10" x14ac:dyDescent="0.3">
      <c r="A179" t="s">
        <v>2107</v>
      </c>
      <c r="B179">
        <v>107</v>
      </c>
      <c r="C179" s="4">
        <f>(B179-$O$13)/$T$13</f>
        <v>-0.58716021971880938</v>
      </c>
      <c r="D179">
        <f>B179-$O$13</f>
        <v>-744.14690265486729</v>
      </c>
      <c r="E179">
        <f t="shared" si="5"/>
        <v>553754.61273083254</v>
      </c>
      <c r="F179" t="s">
        <v>2108</v>
      </c>
      <c r="G179">
        <v>554</v>
      </c>
      <c r="H179" s="4">
        <f>(G179-$O$14)/$T$14</f>
        <v>-3.3131921834360221E-2</v>
      </c>
      <c r="I179">
        <f>G179-$O$14</f>
        <v>-31.846153846153811</v>
      </c>
      <c r="J179">
        <f t="shared" si="6"/>
        <v>1014.1775147928972</v>
      </c>
    </row>
    <row r="180" spans="1:10" x14ac:dyDescent="0.3">
      <c r="A180" t="s">
        <v>2107</v>
      </c>
      <c r="B180">
        <v>183</v>
      </c>
      <c r="C180" s="4">
        <f>(B180-$O$13)/$T$13</f>
        <v>-0.52719332804805807</v>
      </c>
      <c r="D180">
        <f>B180-$O$13</f>
        <v>-668.14690265486729</v>
      </c>
      <c r="E180">
        <f t="shared" si="5"/>
        <v>446420.28352729272</v>
      </c>
      <c r="F180" t="s">
        <v>2108</v>
      </c>
      <c r="G180">
        <v>648</v>
      </c>
      <c r="H180" s="4">
        <f>(G180-$O$14)/$T$14</f>
        <v>6.4663267734693483E-2</v>
      </c>
      <c r="I180">
        <f>G180-$O$14</f>
        <v>62.153846153846189</v>
      </c>
      <c r="J180">
        <f t="shared" si="6"/>
        <v>3863.1005917159805</v>
      </c>
    </row>
    <row r="181" spans="1:10" x14ac:dyDescent="0.3">
      <c r="A181" t="s">
        <v>2107</v>
      </c>
      <c r="B181">
        <v>72</v>
      </c>
      <c r="C181" s="4">
        <f>(B181-$O$13)/$T$13</f>
        <v>-0.61477655140928689</v>
      </c>
      <c r="D181">
        <f>B181-$O$13</f>
        <v>-779.14690265486729</v>
      </c>
      <c r="E181">
        <f t="shared" si="5"/>
        <v>607069.89591667324</v>
      </c>
      <c r="F181" t="s">
        <v>2108</v>
      </c>
      <c r="G181">
        <v>21</v>
      </c>
      <c r="H181" s="4">
        <f>(G181-$O$14)/$T$14</f>
        <v>-0.5876514541780371</v>
      </c>
      <c r="I181">
        <f>G181-$O$14</f>
        <v>-564.84615384615381</v>
      </c>
      <c r="J181">
        <f t="shared" si="6"/>
        <v>319051.17751479289</v>
      </c>
    </row>
    <row r="182" spans="1:10" x14ac:dyDescent="0.3">
      <c r="A182" t="s">
        <v>2107</v>
      </c>
      <c r="B182">
        <v>295</v>
      </c>
      <c r="C182" s="4">
        <f>(B182-$O$13)/$T$13</f>
        <v>-0.43882106663852993</v>
      </c>
      <c r="D182">
        <f>B182-$O$13</f>
        <v>-556.14690265486729</v>
      </c>
      <c r="E182">
        <f t="shared" si="5"/>
        <v>309299.37733260245</v>
      </c>
      <c r="F182" t="s">
        <v>2108</v>
      </c>
      <c r="G182">
        <v>54</v>
      </c>
      <c r="H182" s="4">
        <f>(G182-$O$14)/$T$14</f>
        <v>-0.55331910039315657</v>
      </c>
      <c r="I182">
        <f>G182-$O$14</f>
        <v>-531.84615384615381</v>
      </c>
      <c r="J182">
        <f t="shared" si="6"/>
        <v>282860.3313609467</v>
      </c>
    </row>
    <row r="183" spans="1:10" x14ac:dyDescent="0.3">
      <c r="A183" t="s">
        <v>2107</v>
      </c>
      <c r="B183">
        <v>142</v>
      </c>
      <c r="C183" s="4">
        <f>(B183-$O$13)/$T$13</f>
        <v>-0.55954388802833177</v>
      </c>
      <c r="D183">
        <f>B183-$O$13</f>
        <v>-709.14690265486729</v>
      </c>
      <c r="E183">
        <f t="shared" si="5"/>
        <v>502889.32954499184</v>
      </c>
      <c r="F183" t="s">
        <v>2108</v>
      </c>
      <c r="G183">
        <v>120</v>
      </c>
      <c r="H183" s="4">
        <f>(G183-$O$14)/$T$14</f>
        <v>-0.4846543928233954</v>
      </c>
      <c r="I183">
        <f>G183-$O$14</f>
        <v>-465.84615384615381</v>
      </c>
      <c r="J183">
        <f t="shared" si="6"/>
        <v>217012.63905325442</v>
      </c>
    </row>
    <row r="184" spans="1:10" x14ac:dyDescent="0.3">
      <c r="A184" t="s">
        <v>2107</v>
      </c>
      <c r="B184">
        <v>85</v>
      </c>
      <c r="C184" s="4">
        <f>(B184-$O$13)/$T$13</f>
        <v>-0.60451905678139528</v>
      </c>
      <c r="D184">
        <f>B184-$O$13</f>
        <v>-766.14690265486729</v>
      </c>
      <c r="E184">
        <f t="shared" si="5"/>
        <v>586981.07644764672</v>
      </c>
      <c r="F184" t="s">
        <v>2108</v>
      </c>
      <c r="G184">
        <v>579</v>
      </c>
      <c r="H184" s="4">
        <f>(G184-$O$14)/$T$14</f>
        <v>-7.1225629064204056E-3</v>
      </c>
      <c r="I184">
        <f>G184-$O$14</f>
        <v>-6.8461538461538112</v>
      </c>
      <c r="J184">
        <f t="shared" si="6"/>
        <v>46.869822485206619</v>
      </c>
    </row>
    <row r="185" spans="1:10" x14ac:dyDescent="0.3">
      <c r="A185" t="s">
        <v>2107</v>
      </c>
      <c r="B185">
        <v>659</v>
      </c>
      <c r="C185" s="4">
        <f>(B185-$O$13)/$T$13</f>
        <v>-0.15161121705756336</v>
      </c>
      <c r="D185">
        <f>B185-$O$13</f>
        <v>-192.14690265486729</v>
      </c>
      <c r="E185">
        <f t="shared" si="5"/>
        <v>36920.432199859046</v>
      </c>
      <c r="F185" t="s">
        <v>2108</v>
      </c>
      <c r="G185">
        <v>2072</v>
      </c>
      <c r="H185" s="4">
        <f>(G185-$O$14)/$T$14</f>
        <v>1.5461563522701454</v>
      </c>
      <c r="I185">
        <f>G185-$O$14</f>
        <v>1486.1538461538462</v>
      </c>
      <c r="J185">
        <f t="shared" si="6"/>
        <v>2208653.2544378699</v>
      </c>
    </row>
    <row r="186" spans="1:10" x14ac:dyDescent="0.3">
      <c r="A186" t="s">
        <v>2107</v>
      </c>
      <c r="B186">
        <v>121</v>
      </c>
      <c r="C186" s="4">
        <f>(B186-$O$13)/$T$13</f>
        <v>-0.57611368704261834</v>
      </c>
      <c r="D186">
        <f>B186-$O$13</f>
        <v>-730.14690265486729</v>
      </c>
      <c r="E186">
        <f t="shared" si="5"/>
        <v>533114.49945649621</v>
      </c>
      <c r="F186" t="s">
        <v>2108</v>
      </c>
      <c r="G186">
        <v>0</v>
      </c>
      <c r="H186" s="4">
        <f>(G186-$O$14)/$T$14</f>
        <v>-0.60949931567750648</v>
      </c>
      <c r="I186">
        <f>G186-$O$14</f>
        <v>-585.84615384615381</v>
      </c>
      <c r="J186">
        <f t="shared" si="6"/>
        <v>343215.71597633132</v>
      </c>
    </row>
    <row r="187" spans="1:10" x14ac:dyDescent="0.3">
      <c r="A187" t="s">
        <v>2107</v>
      </c>
      <c r="B187">
        <v>3742</v>
      </c>
      <c r="C187" s="4">
        <f>(B187-$O$13)/$T$13</f>
        <v>2.2809930858493592</v>
      </c>
      <c r="D187">
        <f>B187-$O$13</f>
        <v>2890.8530973451325</v>
      </c>
      <c r="E187">
        <f t="shared" si="5"/>
        <v>8357031.6304299459</v>
      </c>
      <c r="F187" t="s">
        <v>2108</v>
      </c>
      <c r="G187">
        <v>1796</v>
      </c>
      <c r="H187" s="4">
        <f>(G187-$O$14)/$T$14</f>
        <v>1.2590130297056898</v>
      </c>
      <c r="I187">
        <f>G187-$O$14</f>
        <v>1210.1538461538462</v>
      </c>
      <c r="J187">
        <f t="shared" si="6"/>
        <v>1464472.3313609469</v>
      </c>
    </row>
    <row r="188" spans="1:10" x14ac:dyDescent="0.3">
      <c r="A188" t="s">
        <v>2107</v>
      </c>
      <c r="B188">
        <v>223</v>
      </c>
      <c r="C188" s="4">
        <f>(B188-$O$13)/$T$13</f>
        <v>-0.49563180611608376</v>
      </c>
      <c r="D188">
        <f>B188-$O$13</f>
        <v>-628.14690265486729</v>
      </c>
      <c r="E188">
        <f t="shared" si="5"/>
        <v>394568.53131490335</v>
      </c>
      <c r="F188" t="s">
        <v>2108</v>
      </c>
      <c r="G188">
        <v>62</v>
      </c>
      <c r="H188" s="4">
        <f>(G188-$O$14)/$T$14</f>
        <v>-0.5449961055362158</v>
      </c>
      <c r="I188">
        <f>G188-$O$14</f>
        <v>-523.84615384615381</v>
      </c>
      <c r="J188">
        <f t="shared" si="6"/>
        <v>274414.79289940826</v>
      </c>
    </row>
    <row r="189" spans="1:10" x14ac:dyDescent="0.3">
      <c r="A189" t="s">
        <v>2107</v>
      </c>
      <c r="B189">
        <v>133</v>
      </c>
      <c r="C189" s="4">
        <f>(B189-$O$13)/$T$13</f>
        <v>-0.56664523046302606</v>
      </c>
      <c r="D189">
        <f>B189-$O$13</f>
        <v>-718.14690265486729</v>
      </c>
      <c r="E189">
        <f t="shared" si="5"/>
        <v>515734.97379277943</v>
      </c>
      <c r="F189" t="s">
        <v>2108</v>
      </c>
      <c r="G189">
        <v>347</v>
      </c>
      <c r="H189" s="4">
        <f>(G189-$O$14)/$T$14</f>
        <v>-0.24848941375770189</v>
      </c>
      <c r="I189">
        <f>G189-$O$14</f>
        <v>-238.84615384615381</v>
      </c>
      <c r="J189">
        <f t="shared" si="6"/>
        <v>57047.485207100573</v>
      </c>
    </row>
    <row r="190" spans="1:10" x14ac:dyDescent="0.3">
      <c r="A190" t="s">
        <v>2107</v>
      </c>
      <c r="B190">
        <v>5168</v>
      </c>
      <c r="C190" s="4">
        <f>(B190-$O$13)/$T$13</f>
        <v>3.406161342724245</v>
      </c>
      <c r="D190">
        <f>B190-$O$13</f>
        <v>4316.8530973451325</v>
      </c>
      <c r="E190">
        <f t="shared" si="5"/>
        <v>18635220.664058264</v>
      </c>
      <c r="F190" t="s">
        <v>2108</v>
      </c>
      <c r="G190">
        <v>19</v>
      </c>
      <c r="H190" s="4">
        <f>(G190-$O$14)/$T$14</f>
        <v>-0.58973220289227224</v>
      </c>
      <c r="I190">
        <f>G190-$O$14</f>
        <v>-566.84615384615381</v>
      </c>
      <c r="J190">
        <f t="shared" si="6"/>
        <v>321314.56213017745</v>
      </c>
    </row>
    <row r="191" spans="1:10" x14ac:dyDescent="0.3">
      <c r="A191" t="s">
        <v>2107</v>
      </c>
      <c r="B191">
        <v>307</v>
      </c>
      <c r="C191" s="4">
        <f>(B191-$O$13)/$T$13</f>
        <v>-0.4293526100589376</v>
      </c>
      <c r="D191">
        <f>B191-$O$13</f>
        <v>-544.14690265486729</v>
      </c>
      <c r="E191">
        <f t="shared" si="5"/>
        <v>296095.85166888562</v>
      </c>
      <c r="F191" t="s">
        <v>2108</v>
      </c>
      <c r="G191">
        <v>1258</v>
      </c>
      <c r="H191" s="4">
        <f>(G191-$O$14)/$T$14</f>
        <v>0.69929162557642499</v>
      </c>
      <c r="I191">
        <f>G191-$O$14</f>
        <v>672.15384615384619</v>
      </c>
      <c r="J191">
        <f t="shared" si="6"/>
        <v>451790.79289940832</v>
      </c>
    </row>
    <row r="192" spans="1:10" x14ac:dyDescent="0.3">
      <c r="A192" t="s">
        <v>2107</v>
      </c>
      <c r="B192">
        <v>2441</v>
      </c>
      <c r="C192" s="4">
        <f>(B192-$O$13)/$T$13</f>
        <v>1.2544545850118938</v>
      </c>
      <c r="D192">
        <f>B192-$O$13</f>
        <v>1589.8530973451327</v>
      </c>
      <c r="E192">
        <f t="shared" si="5"/>
        <v>2527632.8711379119</v>
      </c>
      <c r="F192" t="s">
        <v>2108</v>
      </c>
      <c r="G192">
        <v>362</v>
      </c>
      <c r="H192" s="4">
        <f>(G192-$O$14)/$T$14</f>
        <v>-0.23288379840093801</v>
      </c>
      <c r="I192">
        <f>G192-$O$14</f>
        <v>-223.84615384615381</v>
      </c>
      <c r="J192">
        <f t="shared" si="6"/>
        <v>50107.100591715964</v>
      </c>
    </row>
    <row r="193" spans="1:10" x14ac:dyDescent="0.3">
      <c r="A193" t="s">
        <v>2107</v>
      </c>
      <c r="B193">
        <v>1385</v>
      </c>
      <c r="C193" s="4">
        <f>(B193-$O$13)/$T$13</f>
        <v>0.42123040600777106</v>
      </c>
      <c r="D193">
        <f>B193-$O$13</f>
        <v>533.85309734513271</v>
      </c>
      <c r="E193">
        <f t="shared" si="5"/>
        <v>284999.12954499177</v>
      </c>
      <c r="F193" t="s">
        <v>2108</v>
      </c>
      <c r="G193">
        <v>133</v>
      </c>
      <c r="H193" s="4">
        <f>(G193-$O$14)/$T$14</f>
        <v>-0.47112952618086673</v>
      </c>
      <c r="I193">
        <f>G193-$O$14</f>
        <v>-452.84615384615381</v>
      </c>
      <c r="J193">
        <f t="shared" si="6"/>
        <v>205069.63905325442</v>
      </c>
    </row>
    <row r="194" spans="1:10" x14ac:dyDescent="0.3">
      <c r="A194" t="s">
        <v>2107</v>
      </c>
      <c r="B194">
        <v>190</v>
      </c>
      <c r="C194" s="4">
        <f>(B194-$O$13)/$T$13</f>
        <v>-0.52167006170996255</v>
      </c>
      <c r="D194">
        <f>B194-$O$13</f>
        <v>-661.14690265486729</v>
      </c>
      <c r="E194">
        <f t="shared" si="5"/>
        <v>437115.22689012456</v>
      </c>
      <c r="F194" t="s">
        <v>2108</v>
      </c>
      <c r="G194">
        <v>846</v>
      </c>
      <c r="H194" s="4">
        <f>(G194-$O$14)/$T$14</f>
        <v>0.2706573904439768</v>
      </c>
      <c r="I194">
        <f>G194-$O$14</f>
        <v>260.15384615384619</v>
      </c>
      <c r="J194">
        <f t="shared" si="6"/>
        <v>67680.023668639071</v>
      </c>
    </row>
    <row r="195" spans="1:10" x14ac:dyDescent="0.3">
      <c r="A195" t="s">
        <v>2107</v>
      </c>
      <c r="B195">
        <v>470</v>
      </c>
      <c r="C195" s="4">
        <f>(B195-$O$13)/$T$13</f>
        <v>-0.30073940818614214</v>
      </c>
      <c r="D195">
        <f>B195-$O$13</f>
        <v>-381.14690265486729</v>
      </c>
      <c r="E195">
        <f t="shared" ref="E195:E258" si="7">D195*D195</f>
        <v>145272.96140339889</v>
      </c>
      <c r="F195" t="s">
        <v>2108</v>
      </c>
      <c r="G195">
        <v>10</v>
      </c>
      <c r="H195" s="4">
        <f>(G195-$O$14)/$T$14</f>
        <v>-0.59909557210633058</v>
      </c>
      <c r="I195">
        <f>G195-$O$14</f>
        <v>-575.84615384615381</v>
      </c>
      <c r="J195">
        <f t="shared" ref="J195:J258" si="8">I195*I195</f>
        <v>331598.79289940826</v>
      </c>
    </row>
    <row r="196" spans="1:10" x14ac:dyDescent="0.3">
      <c r="A196" t="s">
        <v>2107</v>
      </c>
      <c r="B196">
        <v>253</v>
      </c>
      <c r="C196" s="4">
        <f>(B196-$O$13)/$T$13</f>
        <v>-0.47196066466710301</v>
      </c>
      <c r="D196">
        <f>B196-$O$13</f>
        <v>-598.14690265486729</v>
      </c>
      <c r="E196">
        <f t="shared" si="7"/>
        <v>357779.71715561126</v>
      </c>
      <c r="F196" t="s">
        <v>2108</v>
      </c>
      <c r="G196">
        <v>191</v>
      </c>
      <c r="H196" s="4">
        <f>(G196-$O$14)/$T$14</f>
        <v>-0.41078781346804633</v>
      </c>
      <c r="I196">
        <f>G196-$O$14</f>
        <v>-394.84615384615381</v>
      </c>
      <c r="J196">
        <f t="shared" si="8"/>
        <v>155903.48520710057</v>
      </c>
    </row>
    <row r="197" spans="1:10" x14ac:dyDescent="0.3">
      <c r="A197" t="s">
        <v>2107</v>
      </c>
      <c r="B197">
        <v>1113</v>
      </c>
      <c r="C197" s="4">
        <f>(B197-$O$13)/$T$13</f>
        <v>0.20661205687034551</v>
      </c>
      <c r="D197">
        <f>B197-$O$13</f>
        <v>261.85309734513271</v>
      </c>
      <c r="E197">
        <f t="shared" si="7"/>
        <v>68567.044589239551</v>
      </c>
      <c r="F197" t="s">
        <v>2108</v>
      </c>
      <c r="G197">
        <v>1979</v>
      </c>
      <c r="H197" s="4">
        <f>(G197-$O$14)/$T$14</f>
        <v>1.4494015370582092</v>
      </c>
      <c r="I197">
        <f>G197-$O$14</f>
        <v>1393.1538461538462</v>
      </c>
      <c r="J197">
        <f t="shared" si="8"/>
        <v>1940877.6390532546</v>
      </c>
    </row>
    <row r="198" spans="1:10" x14ac:dyDescent="0.3">
      <c r="A198" t="s">
        <v>2107</v>
      </c>
      <c r="B198">
        <v>2283</v>
      </c>
      <c r="C198" s="4">
        <f>(B198-$O$13)/$T$13</f>
        <v>1.1297865733805952</v>
      </c>
      <c r="D198">
        <f>B198-$O$13</f>
        <v>1431.8530973451327</v>
      </c>
      <c r="E198">
        <f t="shared" si="7"/>
        <v>2050203.29237685</v>
      </c>
      <c r="F198" t="s">
        <v>2108</v>
      </c>
      <c r="G198">
        <v>147</v>
      </c>
      <c r="H198" s="4">
        <f>(G198-$O$14)/$T$14</f>
        <v>-0.45656428518122039</v>
      </c>
      <c r="I198">
        <f>G198-$O$14</f>
        <v>-438.84615384615381</v>
      </c>
      <c r="J198">
        <f t="shared" si="8"/>
        <v>192585.94674556211</v>
      </c>
    </row>
    <row r="199" spans="1:10" x14ac:dyDescent="0.3">
      <c r="A199" t="s">
        <v>2107</v>
      </c>
      <c r="B199">
        <v>1095</v>
      </c>
      <c r="C199" s="4">
        <f>(B199-$O$13)/$T$13</f>
        <v>0.19240937200095704</v>
      </c>
      <c r="D199">
        <f>B199-$O$13</f>
        <v>243.85309734513271</v>
      </c>
      <c r="E199">
        <f t="shared" si="7"/>
        <v>59464.333084814767</v>
      </c>
      <c r="F199" t="s">
        <v>2108</v>
      </c>
      <c r="G199">
        <v>6080</v>
      </c>
      <c r="H199" s="4">
        <f>(G199-$O$14)/$T$14</f>
        <v>5.715976775597456</v>
      </c>
      <c r="I199">
        <f>G199-$O$14</f>
        <v>5494.1538461538457</v>
      </c>
      <c r="J199">
        <f t="shared" si="8"/>
        <v>30185726.485207096</v>
      </c>
    </row>
    <row r="200" spans="1:10" x14ac:dyDescent="0.3">
      <c r="A200" t="s">
        <v>2107</v>
      </c>
      <c r="B200">
        <v>1690</v>
      </c>
      <c r="C200" s="4">
        <f>(B200-$O$13)/$T$13</f>
        <v>0.66188701073907552</v>
      </c>
      <c r="D200">
        <f>B200-$O$13</f>
        <v>838.85309734513271</v>
      </c>
      <c r="E200">
        <f t="shared" si="7"/>
        <v>703674.51892552269</v>
      </c>
      <c r="F200" t="s">
        <v>2108</v>
      </c>
      <c r="G200">
        <v>80</v>
      </c>
      <c r="H200" s="4">
        <f>(G200-$O$14)/$T$14</f>
        <v>-0.52626936710809913</v>
      </c>
      <c r="I200">
        <f>G200-$O$14</f>
        <v>-505.84615384615381</v>
      </c>
      <c r="J200">
        <f t="shared" si="8"/>
        <v>255880.3313609467</v>
      </c>
    </row>
    <row r="201" spans="1:10" x14ac:dyDescent="0.3">
      <c r="A201" t="s">
        <v>2107</v>
      </c>
      <c r="B201">
        <v>191</v>
      </c>
      <c r="C201" s="4">
        <f>(B201-$O$13)/$T$13</f>
        <v>-0.52088102366166322</v>
      </c>
      <c r="D201">
        <f>B201-$O$13</f>
        <v>-660.14690265486729</v>
      </c>
      <c r="E201">
        <f t="shared" si="7"/>
        <v>435793.93308481481</v>
      </c>
      <c r="F201" t="s">
        <v>2108</v>
      </c>
      <c r="G201">
        <v>9</v>
      </c>
      <c r="H201" s="4">
        <f>(G201-$O$14)/$T$14</f>
        <v>-0.60013594646344814</v>
      </c>
      <c r="I201">
        <f>G201-$O$14</f>
        <v>-576.84615384615381</v>
      </c>
      <c r="J201">
        <f t="shared" si="8"/>
        <v>332751.48520710057</v>
      </c>
    </row>
    <row r="202" spans="1:10" x14ac:dyDescent="0.3">
      <c r="A202" t="s">
        <v>2107</v>
      </c>
      <c r="B202">
        <v>2013</v>
      </c>
      <c r="C202" s="4">
        <f>(B202-$O$13)/$T$13</f>
        <v>0.91674630033976834</v>
      </c>
      <c r="D202">
        <f>B202-$O$13</f>
        <v>1161.8530973451327</v>
      </c>
      <c r="E202">
        <f t="shared" si="7"/>
        <v>1349902.6198104785</v>
      </c>
      <c r="F202" t="s">
        <v>2108</v>
      </c>
      <c r="G202">
        <v>1784</v>
      </c>
      <c r="H202" s="4">
        <f>(G202-$O$14)/$T$14</f>
        <v>1.2465285374202786</v>
      </c>
      <c r="I202">
        <f>G202-$O$14</f>
        <v>1198.1538461538462</v>
      </c>
      <c r="J202">
        <f t="shared" si="8"/>
        <v>1435572.6390532546</v>
      </c>
    </row>
    <row r="203" spans="1:10" x14ac:dyDescent="0.3">
      <c r="A203" t="s">
        <v>2107</v>
      </c>
      <c r="B203">
        <v>1703</v>
      </c>
      <c r="C203" s="4">
        <f>(B203-$O$13)/$T$13</f>
        <v>0.67214450536696713</v>
      </c>
      <c r="D203">
        <f>B203-$O$13</f>
        <v>851.85309734513271</v>
      </c>
      <c r="E203">
        <f t="shared" si="7"/>
        <v>725653.69945649616</v>
      </c>
      <c r="F203" t="s">
        <v>2108</v>
      </c>
      <c r="G203">
        <v>243</v>
      </c>
      <c r="H203" s="4">
        <f>(G203-$O$14)/$T$14</f>
        <v>-0.3566883468979315</v>
      </c>
      <c r="I203">
        <f>G203-$O$14</f>
        <v>-342.84615384615381</v>
      </c>
      <c r="J203">
        <f t="shared" si="8"/>
        <v>117543.48520710057</v>
      </c>
    </row>
    <row r="204" spans="1:10" x14ac:dyDescent="0.3">
      <c r="A204" t="s">
        <v>2107</v>
      </c>
      <c r="B204">
        <v>80</v>
      </c>
      <c r="C204" s="4">
        <f>(B204-$O$13)/$T$13</f>
        <v>-0.60846424702289204</v>
      </c>
      <c r="D204">
        <f>B204-$O$13</f>
        <v>-771.14690265486729</v>
      </c>
      <c r="E204">
        <f t="shared" si="7"/>
        <v>594667.54547419539</v>
      </c>
      <c r="F204" t="s">
        <v>2108</v>
      </c>
      <c r="G204">
        <v>1296</v>
      </c>
      <c r="H204" s="4">
        <f>(G204-$O$14)/$T$14</f>
        <v>0.73882585114689348</v>
      </c>
      <c r="I204">
        <f>G204-$O$14</f>
        <v>710.15384615384619</v>
      </c>
      <c r="J204">
        <f t="shared" si="8"/>
        <v>504318.48520710063</v>
      </c>
    </row>
    <row r="205" spans="1:10" x14ac:dyDescent="0.3">
      <c r="A205" t="s">
        <v>2107</v>
      </c>
      <c r="B205">
        <v>41</v>
      </c>
      <c r="C205" s="4">
        <f>(B205-$O$13)/$T$13</f>
        <v>-0.63923673090656707</v>
      </c>
      <c r="D205">
        <f>B205-$O$13</f>
        <v>-810.14690265486729</v>
      </c>
      <c r="E205">
        <f t="shared" si="7"/>
        <v>656338.00388127507</v>
      </c>
      <c r="F205" t="s">
        <v>2108</v>
      </c>
      <c r="G205">
        <v>77</v>
      </c>
      <c r="H205" s="4">
        <f>(G205-$O$14)/$T$14</f>
        <v>-0.52939049017945194</v>
      </c>
      <c r="I205">
        <f>G205-$O$14</f>
        <v>-508.84615384615381</v>
      </c>
      <c r="J205">
        <f t="shared" si="8"/>
        <v>258924.40828402364</v>
      </c>
    </row>
    <row r="206" spans="1:10" x14ac:dyDescent="0.3">
      <c r="A206" t="s">
        <v>2107</v>
      </c>
      <c r="B206">
        <v>187</v>
      </c>
      <c r="C206" s="4">
        <f>(B206-$O$13)/$T$13</f>
        <v>-0.52403717585486065</v>
      </c>
      <c r="D206">
        <f>B206-$O$13</f>
        <v>-664.14690265486729</v>
      </c>
      <c r="E206">
        <f t="shared" si="7"/>
        <v>441091.10830605379</v>
      </c>
      <c r="F206" t="s">
        <v>2108</v>
      </c>
      <c r="G206">
        <v>395</v>
      </c>
      <c r="H206" s="4">
        <f>(G206-$O$14)/$T$14</f>
        <v>-0.19855144461605745</v>
      </c>
      <c r="I206">
        <f>G206-$O$14</f>
        <v>-190.84615384615381</v>
      </c>
      <c r="J206">
        <f t="shared" si="8"/>
        <v>36422.254437869808</v>
      </c>
    </row>
    <row r="207" spans="1:10" x14ac:dyDescent="0.3">
      <c r="A207" t="s">
        <v>2107</v>
      </c>
      <c r="B207">
        <v>2875</v>
      </c>
      <c r="C207" s="4">
        <f>(B207-$O$13)/$T$13</f>
        <v>1.5968970979738155</v>
      </c>
      <c r="D207">
        <f>B207-$O$13</f>
        <v>2023.8530973451327</v>
      </c>
      <c r="E207">
        <f t="shared" si="7"/>
        <v>4095981.3596334872</v>
      </c>
      <c r="F207" t="s">
        <v>2108</v>
      </c>
      <c r="G207">
        <v>49</v>
      </c>
      <c r="H207" s="4">
        <f>(G207-$O$14)/$T$14</f>
        <v>-0.55852097217874452</v>
      </c>
      <c r="I207">
        <f>G207-$O$14</f>
        <v>-536.84615384615381</v>
      </c>
      <c r="J207">
        <f t="shared" si="8"/>
        <v>288203.79289940826</v>
      </c>
    </row>
    <row r="208" spans="1:10" x14ac:dyDescent="0.3">
      <c r="A208" t="s">
        <v>2107</v>
      </c>
      <c r="B208">
        <v>88</v>
      </c>
      <c r="C208" s="4">
        <f>(B208-$O$13)/$T$13</f>
        <v>-0.60215194263649718</v>
      </c>
      <c r="D208">
        <f>B208-$O$13</f>
        <v>-763.14690265486729</v>
      </c>
      <c r="E208">
        <f t="shared" si="7"/>
        <v>582393.19503171754</v>
      </c>
      <c r="F208" t="s">
        <v>2108</v>
      </c>
      <c r="G208">
        <v>180</v>
      </c>
      <c r="H208" s="4">
        <f>(G208-$O$14)/$T$14</f>
        <v>-0.42223193139633985</v>
      </c>
      <c r="I208">
        <f>G208-$O$14</f>
        <v>-405.84615384615381</v>
      </c>
      <c r="J208">
        <f t="shared" si="8"/>
        <v>164711.10059171595</v>
      </c>
    </row>
    <row r="209" spans="1:10" x14ac:dyDescent="0.3">
      <c r="A209" t="s">
        <v>2107</v>
      </c>
      <c r="B209">
        <v>191</v>
      </c>
      <c r="C209" s="4">
        <f>(B209-$O$13)/$T$13</f>
        <v>-0.52088102366166322</v>
      </c>
      <c r="D209">
        <f>B209-$O$13</f>
        <v>-660.14690265486729</v>
      </c>
      <c r="E209">
        <f t="shared" si="7"/>
        <v>435793.93308481481</v>
      </c>
      <c r="F209" t="s">
        <v>2108</v>
      </c>
      <c r="G209">
        <v>2690</v>
      </c>
      <c r="H209" s="4">
        <f>(G209-$O$14)/$T$14</f>
        <v>2.1891077049688175</v>
      </c>
      <c r="I209">
        <f>G209-$O$14</f>
        <v>2104.1538461538462</v>
      </c>
      <c r="J209">
        <f t="shared" si="8"/>
        <v>4427463.4082840234</v>
      </c>
    </row>
    <row r="210" spans="1:10" x14ac:dyDescent="0.3">
      <c r="A210" t="s">
        <v>2107</v>
      </c>
      <c r="B210">
        <v>139</v>
      </c>
      <c r="C210" s="4">
        <f>(B210-$O$13)/$T$13</f>
        <v>-0.56191100217322987</v>
      </c>
      <c r="D210">
        <f>B210-$O$13</f>
        <v>-712.14690265486729</v>
      </c>
      <c r="E210">
        <f t="shared" si="7"/>
        <v>507153.21096092102</v>
      </c>
      <c r="F210" t="s">
        <v>2108</v>
      </c>
      <c r="G210">
        <v>2779</v>
      </c>
      <c r="H210" s="4">
        <f>(G210-$O$14)/$T$14</f>
        <v>2.2817010227522831</v>
      </c>
      <c r="I210">
        <f>G210-$O$14</f>
        <v>2193.1538461538462</v>
      </c>
      <c r="J210">
        <f t="shared" si="8"/>
        <v>4809923.7928994084</v>
      </c>
    </row>
    <row r="211" spans="1:10" x14ac:dyDescent="0.3">
      <c r="A211" t="s">
        <v>2107</v>
      </c>
      <c r="B211">
        <v>186</v>
      </c>
      <c r="C211" s="4">
        <f>(B211-$O$13)/$T$13</f>
        <v>-0.52482621390315998</v>
      </c>
      <c r="D211">
        <f>B211-$O$13</f>
        <v>-665.14690265486729</v>
      </c>
      <c r="E211">
        <f t="shared" si="7"/>
        <v>442420.40211136348</v>
      </c>
      <c r="F211" t="s">
        <v>2108</v>
      </c>
      <c r="G211">
        <v>92</v>
      </c>
      <c r="H211" s="4">
        <f>(G211-$O$14)/$T$14</f>
        <v>-0.51378487482268798</v>
      </c>
      <c r="I211">
        <f>G211-$O$14</f>
        <v>-493.84615384615381</v>
      </c>
      <c r="J211">
        <f t="shared" si="8"/>
        <v>243884.02366863901</v>
      </c>
    </row>
    <row r="212" spans="1:10" x14ac:dyDescent="0.3">
      <c r="A212" t="s">
        <v>2107</v>
      </c>
      <c r="B212">
        <v>112</v>
      </c>
      <c r="C212" s="4">
        <f>(B212-$O$13)/$T$13</f>
        <v>-0.58321502947731252</v>
      </c>
      <c r="D212">
        <f>B212-$O$13</f>
        <v>-739.14690265486729</v>
      </c>
      <c r="E212">
        <f t="shared" si="7"/>
        <v>546338.14370428387</v>
      </c>
      <c r="F212" t="s">
        <v>2108</v>
      </c>
      <c r="G212">
        <v>1028</v>
      </c>
      <c r="H212" s="4">
        <f>(G212-$O$14)/$T$14</f>
        <v>0.46000552343937867</v>
      </c>
      <c r="I212">
        <f>G212-$O$14</f>
        <v>442.15384615384619</v>
      </c>
      <c r="J212">
        <f t="shared" si="8"/>
        <v>195500.02366863907</v>
      </c>
    </row>
    <row r="213" spans="1:10" x14ac:dyDescent="0.3">
      <c r="A213" t="s">
        <v>2107</v>
      </c>
      <c r="B213">
        <v>101</v>
      </c>
      <c r="C213" s="4">
        <f>(B213-$O$13)/$T$13</f>
        <v>-0.59189444800860547</v>
      </c>
      <c r="D213">
        <f>B213-$O$13</f>
        <v>-750.14690265486729</v>
      </c>
      <c r="E213">
        <f t="shared" si="7"/>
        <v>562720.3755626909</v>
      </c>
      <c r="F213" t="s">
        <v>2108</v>
      </c>
      <c r="G213">
        <v>26</v>
      </c>
      <c r="H213" s="4">
        <f>(G213-$O$14)/$T$14</f>
        <v>-0.58244958239244915</v>
      </c>
      <c r="I213">
        <f>G213-$O$14</f>
        <v>-559.84615384615381</v>
      </c>
      <c r="J213">
        <f t="shared" si="8"/>
        <v>313427.71597633132</v>
      </c>
    </row>
    <row r="214" spans="1:10" x14ac:dyDescent="0.3">
      <c r="A214" t="s">
        <v>2107</v>
      </c>
      <c r="B214">
        <v>206</v>
      </c>
      <c r="C214" s="4">
        <f>(B214-$O$13)/$T$13</f>
        <v>-0.50904545293717285</v>
      </c>
      <c r="D214">
        <f>B214-$O$13</f>
        <v>-645.14690265486729</v>
      </c>
      <c r="E214">
        <f t="shared" si="7"/>
        <v>416214.52600516879</v>
      </c>
      <c r="F214" t="s">
        <v>2108</v>
      </c>
      <c r="G214">
        <v>1790</v>
      </c>
      <c r="H214" s="4">
        <f>(G214-$O$14)/$T$14</f>
        <v>1.2527707835629842</v>
      </c>
      <c r="I214">
        <f>G214-$O$14</f>
        <v>1204.1538461538462</v>
      </c>
      <c r="J214">
        <f t="shared" si="8"/>
        <v>1449986.4852071006</v>
      </c>
    </row>
    <row r="215" spans="1:10" x14ac:dyDescent="0.3">
      <c r="A215" t="s">
        <v>2107</v>
      </c>
      <c r="B215">
        <v>154</v>
      </c>
      <c r="C215" s="4">
        <f>(B215-$O$13)/$T$13</f>
        <v>-0.55007543144873949</v>
      </c>
      <c r="D215">
        <f>B215-$O$13</f>
        <v>-697.14690265486729</v>
      </c>
      <c r="E215">
        <f t="shared" si="7"/>
        <v>486013.803881275</v>
      </c>
      <c r="F215" t="s">
        <v>2108</v>
      </c>
      <c r="G215">
        <v>37</v>
      </c>
      <c r="H215" s="4">
        <f>(G215-$O$14)/$T$14</f>
        <v>-0.57100546446415557</v>
      </c>
      <c r="I215">
        <f>G215-$O$14</f>
        <v>-548.84615384615381</v>
      </c>
      <c r="J215">
        <f t="shared" si="8"/>
        <v>301232.10059171595</v>
      </c>
    </row>
    <row r="216" spans="1:10" x14ac:dyDescent="0.3">
      <c r="A216" t="s">
        <v>2107</v>
      </c>
      <c r="B216">
        <v>5966</v>
      </c>
      <c r="C216" s="4">
        <f>(B216-$O$13)/$T$13</f>
        <v>4.0358137052671328</v>
      </c>
      <c r="D216">
        <f>B216-$O$13</f>
        <v>5114.8530973451325</v>
      </c>
      <c r="E216">
        <f t="shared" si="7"/>
        <v>26161722.207421094</v>
      </c>
      <c r="F216" t="s">
        <v>2108</v>
      </c>
      <c r="G216">
        <v>35</v>
      </c>
      <c r="H216" s="4">
        <f>(G216-$O$14)/$T$14</f>
        <v>-0.57308621317839081</v>
      </c>
      <c r="I216">
        <f>G216-$O$14</f>
        <v>-550.84615384615381</v>
      </c>
      <c r="J216">
        <f t="shared" si="8"/>
        <v>303431.48520710057</v>
      </c>
    </row>
    <row r="217" spans="1:10" x14ac:dyDescent="0.3">
      <c r="A217" t="s">
        <v>2107</v>
      </c>
      <c r="B217">
        <v>169</v>
      </c>
      <c r="C217" s="4">
        <f>(B217-$O$13)/$T$13</f>
        <v>-0.53823986072424912</v>
      </c>
      <c r="D217">
        <f>B217-$O$13</f>
        <v>-682.14690265486729</v>
      </c>
      <c r="E217">
        <f t="shared" si="7"/>
        <v>465324.39680162899</v>
      </c>
      <c r="F217" t="s">
        <v>2108</v>
      </c>
      <c r="G217">
        <v>558</v>
      </c>
      <c r="H217" s="4">
        <f>(G217-$O$14)/$T$14</f>
        <v>-2.8970424405889851E-2</v>
      </c>
      <c r="I217">
        <f>G217-$O$14</f>
        <v>-27.846153846153811</v>
      </c>
      <c r="J217">
        <f t="shared" si="8"/>
        <v>775.40828402366674</v>
      </c>
    </row>
    <row r="218" spans="1:10" x14ac:dyDescent="0.3">
      <c r="A218" t="s">
        <v>2107</v>
      </c>
      <c r="B218">
        <v>2106</v>
      </c>
      <c r="C218" s="4">
        <f>(B218-$O$13)/$T$13</f>
        <v>0.99012683883160868</v>
      </c>
      <c r="D218">
        <f>B218-$O$13</f>
        <v>1254.8530973451327</v>
      </c>
      <c r="E218">
        <f t="shared" si="7"/>
        <v>1574656.295916673</v>
      </c>
      <c r="F218" t="s">
        <v>2108</v>
      </c>
      <c r="G218">
        <v>64</v>
      </c>
      <c r="H218" s="4">
        <f>(G218-$O$14)/$T$14</f>
        <v>-0.54291535682198055</v>
      </c>
      <c r="I218">
        <f>G218-$O$14</f>
        <v>-521.84615384615381</v>
      </c>
      <c r="J218">
        <f t="shared" si="8"/>
        <v>272323.40828402364</v>
      </c>
    </row>
    <row r="219" spans="1:10" x14ac:dyDescent="0.3">
      <c r="A219" t="s">
        <v>2107</v>
      </c>
      <c r="B219">
        <v>131</v>
      </c>
      <c r="C219" s="4">
        <f>(B219-$O$13)/$T$13</f>
        <v>-0.56822330655962472</v>
      </c>
      <c r="D219">
        <f>B219-$O$13</f>
        <v>-720.14690265486729</v>
      </c>
      <c r="E219">
        <f t="shared" si="7"/>
        <v>518611.56140339893</v>
      </c>
      <c r="F219" t="s">
        <v>2108</v>
      </c>
      <c r="G219">
        <v>245</v>
      </c>
      <c r="H219" s="4">
        <f>(G219-$O$14)/$T$14</f>
        <v>-0.35460759818369636</v>
      </c>
      <c r="I219">
        <f>G219-$O$14</f>
        <v>-340.84615384615381</v>
      </c>
      <c r="J219">
        <f t="shared" si="8"/>
        <v>116176.10059171595</v>
      </c>
    </row>
    <row r="220" spans="1:10" x14ac:dyDescent="0.3">
      <c r="A220" t="s">
        <v>2107</v>
      </c>
      <c r="B220">
        <v>84</v>
      </c>
      <c r="C220" s="4">
        <f>(B220-$O$13)/$T$13</f>
        <v>-0.60530809482969461</v>
      </c>
      <c r="D220">
        <f>B220-$O$13</f>
        <v>-767.14690265486729</v>
      </c>
      <c r="E220">
        <f t="shared" si="7"/>
        <v>588514.3702529564</v>
      </c>
      <c r="F220" t="s">
        <v>2108</v>
      </c>
      <c r="G220">
        <v>71</v>
      </c>
      <c r="H220" s="4">
        <f>(G220-$O$14)/$T$14</f>
        <v>-0.53563273632215747</v>
      </c>
      <c r="I220">
        <f>G220-$O$14</f>
        <v>-514.84615384615381</v>
      </c>
      <c r="J220">
        <f t="shared" si="8"/>
        <v>265066.56213017745</v>
      </c>
    </row>
    <row r="221" spans="1:10" x14ac:dyDescent="0.3">
      <c r="A221" t="s">
        <v>2107</v>
      </c>
      <c r="B221">
        <v>155</v>
      </c>
      <c r="C221" s="4">
        <f>(B221-$O$13)/$T$13</f>
        <v>-0.54928639340044016</v>
      </c>
      <c r="D221">
        <f>B221-$O$13</f>
        <v>-696.14690265486729</v>
      </c>
      <c r="E221">
        <f t="shared" si="7"/>
        <v>484620.51007596526</v>
      </c>
      <c r="F221" t="s">
        <v>2108</v>
      </c>
      <c r="G221">
        <v>42</v>
      </c>
      <c r="H221" s="4">
        <f>(G221-$O$14)/$T$14</f>
        <v>-0.56580359267856761</v>
      </c>
      <c r="I221">
        <f>G221-$O$14</f>
        <v>-543.84615384615381</v>
      </c>
      <c r="J221">
        <f t="shared" si="8"/>
        <v>295768.63905325439</v>
      </c>
    </row>
    <row r="222" spans="1:10" x14ac:dyDescent="0.3">
      <c r="A222" t="s">
        <v>2107</v>
      </c>
      <c r="B222">
        <v>189</v>
      </c>
      <c r="C222" s="4">
        <f>(B222-$O$13)/$T$13</f>
        <v>-0.52245909975826199</v>
      </c>
      <c r="D222">
        <f>B222-$O$13</f>
        <v>-662.14690265486729</v>
      </c>
      <c r="E222">
        <f t="shared" si="7"/>
        <v>438438.5206954343</v>
      </c>
      <c r="F222" t="s">
        <v>2108</v>
      </c>
      <c r="G222">
        <v>156</v>
      </c>
      <c r="H222" s="4">
        <f>(G222-$O$14)/$T$14</f>
        <v>-0.44720091596716205</v>
      </c>
      <c r="I222">
        <f>G222-$O$14</f>
        <v>-429.84615384615381</v>
      </c>
      <c r="J222">
        <f t="shared" si="8"/>
        <v>184767.71597633132</v>
      </c>
    </row>
    <row r="223" spans="1:10" x14ac:dyDescent="0.3">
      <c r="A223" t="s">
        <v>2107</v>
      </c>
      <c r="B223">
        <v>4799</v>
      </c>
      <c r="C223" s="4">
        <f>(B223-$O$13)/$T$13</f>
        <v>3.1150063029017816</v>
      </c>
      <c r="D223">
        <f>B223-$O$13</f>
        <v>3947.8530973451325</v>
      </c>
      <c r="E223">
        <f t="shared" si="7"/>
        <v>15585544.078217557</v>
      </c>
      <c r="F223" t="s">
        <v>2108</v>
      </c>
      <c r="G223">
        <v>1368</v>
      </c>
      <c r="H223" s="4">
        <f>(G223-$O$14)/$T$14</f>
        <v>0.81373280485936017</v>
      </c>
      <c r="I223">
        <f>G223-$O$14</f>
        <v>782.15384615384619</v>
      </c>
      <c r="J223">
        <f t="shared" si="8"/>
        <v>611764.6390532545</v>
      </c>
    </row>
    <row r="224" spans="1:10" x14ac:dyDescent="0.3">
      <c r="A224" t="s">
        <v>2107</v>
      </c>
      <c r="B224">
        <v>1137</v>
      </c>
      <c r="C224" s="4">
        <f>(B224-$O$13)/$T$13</f>
        <v>0.22554897002953012</v>
      </c>
      <c r="D224">
        <f>B224-$O$13</f>
        <v>285.85309734513271</v>
      </c>
      <c r="E224">
        <f t="shared" si="7"/>
        <v>81711.99326180591</v>
      </c>
      <c r="F224" t="s">
        <v>2108</v>
      </c>
      <c r="G224">
        <v>102</v>
      </c>
      <c r="H224" s="4">
        <f>(G224-$O$14)/$T$14</f>
        <v>-0.50338113125151207</v>
      </c>
      <c r="I224">
        <f>G224-$O$14</f>
        <v>-483.84615384615381</v>
      </c>
      <c r="J224">
        <f t="shared" si="8"/>
        <v>234107.10059171595</v>
      </c>
    </row>
    <row r="225" spans="1:10" x14ac:dyDescent="0.3">
      <c r="A225" t="s">
        <v>2107</v>
      </c>
      <c r="B225">
        <v>1152</v>
      </c>
      <c r="C225" s="4">
        <f>(B225-$O$13)/$T$13</f>
        <v>0.23738454075402049</v>
      </c>
      <c r="D225">
        <f>B225-$O$13</f>
        <v>300.85309734513271</v>
      </c>
      <c r="E225">
        <f t="shared" si="7"/>
        <v>90512.586182159896</v>
      </c>
      <c r="F225" t="s">
        <v>2108</v>
      </c>
      <c r="G225">
        <v>86</v>
      </c>
      <c r="H225" s="4">
        <f>(G225-$O$14)/$T$14</f>
        <v>-0.52002712096539361</v>
      </c>
      <c r="I225">
        <f>G225-$O$14</f>
        <v>-499.84615384615381</v>
      </c>
      <c r="J225">
        <f t="shared" si="8"/>
        <v>249846.17751479286</v>
      </c>
    </row>
    <row r="226" spans="1:10" x14ac:dyDescent="0.3">
      <c r="A226" t="s">
        <v>2107</v>
      </c>
      <c r="B226">
        <v>50</v>
      </c>
      <c r="C226" s="4">
        <f>(B226-$O$13)/$T$13</f>
        <v>-0.63213538847187278</v>
      </c>
      <c r="D226">
        <f>B226-$O$13</f>
        <v>-801.14690265486729</v>
      </c>
      <c r="E226">
        <f t="shared" si="7"/>
        <v>641836.35963348742</v>
      </c>
      <c r="F226" t="s">
        <v>2108</v>
      </c>
      <c r="G226">
        <v>253</v>
      </c>
      <c r="H226" s="4">
        <f>(G226-$O$14)/$T$14</f>
        <v>-0.34628460332675559</v>
      </c>
      <c r="I226">
        <f>G226-$O$14</f>
        <v>-332.84615384615381</v>
      </c>
      <c r="J226">
        <f t="shared" si="8"/>
        <v>110786.5621301775</v>
      </c>
    </row>
    <row r="227" spans="1:10" x14ac:dyDescent="0.3">
      <c r="A227" t="s">
        <v>2107</v>
      </c>
      <c r="B227">
        <v>3059</v>
      </c>
      <c r="C227" s="4">
        <f>(B227-$O$13)/$T$13</f>
        <v>1.7420800988608973</v>
      </c>
      <c r="D227">
        <f>B227-$O$13</f>
        <v>2207.8530973451325</v>
      </c>
      <c r="E227">
        <f t="shared" si="7"/>
        <v>4874615.2994564949</v>
      </c>
      <c r="F227" t="s">
        <v>2108</v>
      </c>
      <c r="G227">
        <v>157</v>
      </c>
      <c r="H227" s="4">
        <f>(G227-$O$14)/$T$14</f>
        <v>-0.44616054161004448</v>
      </c>
      <c r="I227">
        <f>G227-$O$14</f>
        <v>-428.84615384615381</v>
      </c>
      <c r="J227">
        <f t="shared" si="8"/>
        <v>183909.02366863901</v>
      </c>
    </row>
    <row r="228" spans="1:10" x14ac:dyDescent="0.3">
      <c r="A228" t="s">
        <v>2107</v>
      </c>
      <c r="B228">
        <v>34</v>
      </c>
      <c r="C228" s="4">
        <f>(B228-$O$13)/$T$13</f>
        <v>-0.6447599972446626</v>
      </c>
      <c r="D228">
        <f>B228-$O$13</f>
        <v>-817.14690265486729</v>
      </c>
      <c r="E228">
        <f t="shared" si="7"/>
        <v>667729.06051844312</v>
      </c>
      <c r="F228" t="s">
        <v>2108</v>
      </c>
      <c r="G228">
        <v>183</v>
      </c>
      <c r="H228" s="4">
        <f>(G228-$O$14)/$T$14</f>
        <v>-0.41911080832498709</v>
      </c>
      <c r="I228">
        <f>G228-$O$14</f>
        <v>-402.84615384615381</v>
      </c>
      <c r="J228">
        <f t="shared" si="8"/>
        <v>162285.02366863901</v>
      </c>
    </row>
    <row r="229" spans="1:10" x14ac:dyDescent="0.3">
      <c r="A229" t="s">
        <v>2107</v>
      </c>
      <c r="B229">
        <v>220</v>
      </c>
      <c r="C229" s="4">
        <f>(B229-$O$13)/$T$13</f>
        <v>-0.4979989202609818</v>
      </c>
      <c r="D229">
        <f>B229-$O$13</f>
        <v>-631.14690265486729</v>
      </c>
      <c r="E229">
        <f t="shared" si="7"/>
        <v>398346.41273083253</v>
      </c>
      <c r="F229" t="s">
        <v>2108</v>
      </c>
      <c r="G229">
        <v>82</v>
      </c>
      <c r="H229" s="4">
        <f>(G229-$O$14)/$T$14</f>
        <v>-0.52418861839386388</v>
      </c>
      <c r="I229">
        <f>G229-$O$14</f>
        <v>-503.84615384615381</v>
      </c>
      <c r="J229">
        <f t="shared" si="8"/>
        <v>253860.94674556211</v>
      </c>
    </row>
    <row r="230" spans="1:10" x14ac:dyDescent="0.3">
      <c r="A230" t="s">
        <v>2107</v>
      </c>
      <c r="B230">
        <v>1604</v>
      </c>
      <c r="C230" s="4">
        <f>(B230-$O$13)/$T$13</f>
        <v>0.59402973858533059</v>
      </c>
      <c r="D230">
        <f>B230-$O$13</f>
        <v>752.85309734513271</v>
      </c>
      <c r="E230">
        <f t="shared" si="7"/>
        <v>566787.78618215991</v>
      </c>
      <c r="F230" t="s">
        <v>2108</v>
      </c>
      <c r="G230">
        <v>1</v>
      </c>
      <c r="H230" s="4">
        <f>(G230-$O$14)/$T$14</f>
        <v>-0.60845894132038891</v>
      </c>
      <c r="I230">
        <f>G230-$O$14</f>
        <v>-584.84615384615381</v>
      </c>
      <c r="J230">
        <f t="shared" si="8"/>
        <v>342045.02366863901</v>
      </c>
    </row>
    <row r="231" spans="1:10" x14ac:dyDescent="0.3">
      <c r="A231" t="s">
        <v>2107</v>
      </c>
      <c r="B231">
        <v>454</v>
      </c>
      <c r="C231" s="4">
        <f>(B231-$O$13)/$T$13</f>
        <v>-0.3133640169589319</v>
      </c>
      <c r="D231">
        <f>B231-$O$13</f>
        <v>-397.14690265486729</v>
      </c>
      <c r="E231">
        <f t="shared" si="7"/>
        <v>157725.66228835462</v>
      </c>
      <c r="F231" t="s">
        <v>2108</v>
      </c>
      <c r="G231">
        <v>1198</v>
      </c>
      <c r="H231" s="4">
        <f>(G231-$O$14)/$T$14</f>
        <v>0.63686916414936945</v>
      </c>
      <c r="I231">
        <f>G231-$O$14</f>
        <v>612.15384615384619</v>
      </c>
      <c r="J231">
        <f t="shared" si="8"/>
        <v>374732.33136094682</v>
      </c>
    </row>
    <row r="232" spans="1:10" x14ac:dyDescent="0.3">
      <c r="A232" t="s">
        <v>2107</v>
      </c>
      <c r="B232">
        <v>123</v>
      </c>
      <c r="C232" s="4">
        <f>(B232-$O$13)/$T$13</f>
        <v>-0.57453561094601957</v>
      </c>
      <c r="D232">
        <f>B232-$O$13</f>
        <v>-728.14690265486729</v>
      </c>
      <c r="E232">
        <f t="shared" si="7"/>
        <v>530197.91184587684</v>
      </c>
      <c r="F232" t="s">
        <v>2108</v>
      </c>
      <c r="G232">
        <v>648</v>
      </c>
      <c r="H232" s="4">
        <f>(G232-$O$14)/$T$14</f>
        <v>6.4663267734693483E-2</v>
      </c>
      <c r="I232">
        <f>G232-$O$14</f>
        <v>62.153846153846189</v>
      </c>
      <c r="J232">
        <f t="shared" si="8"/>
        <v>3863.1005917159805</v>
      </c>
    </row>
    <row r="233" spans="1:10" x14ac:dyDescent="0.3">
      <c r="A233" t="s">
        <v>2107</v>
      </c>
      <c r="B233">
        <v>299</v>
      </c>
      <c r="C233" s="4">
        <f>(B233-$O$13)/$T$13</f>
        <v>-0.43566491444533251</v>
      </c>
      <c r="D233">
        <f>B233-$O$13</f>
        <v>-552.14690265486729</v>
      </c>
      <c r="E233">
        <f t="shared" si="7"/>
        <v>304866.20211136347</v>
      </c>
      <c r="F233" t="s">
        <v>2108</v>
      </c>
      <c r="G233">
        <v>64</v>
      </c>
      <c r="H233" s="4">
        <f>(G233-$O$14)/$T$14</f>
        <v>-0.54291535682198055</v>
      </c>
      <c r="I233">
        <f>G233-$O$14</f>
        <v>-521.84615384615381</v>
      </c>
      <c r="J233">
        <f t="shared" si="8"/>
        <v>272323.40828402364</v>
      </c>
    </row>
    <row r="234" spans="1:10" x14ac:dyDescent="0.3">
      <c r="A234" t="s">
        <v>2107</v>
      </c>
      <c r="B234">
        <v>2237</v>
      </c>
      <c r="C234" s="4">
        <f>(B234-$O$13)/$T$13</f>
        <v>1.0934908231588247</v>
      </c>
      <c r="D234">
        <f>B234-$O$13</f>
        <v>1385.8530973451327</v>
      </c>
      <c r="E234">
        <f t="shared" si="7"/>
        <v>1920588.8074210978</v>
      </c>
      <c r="F234" t="s">
        <v>2108</v>
      </c>
      <c r="G234">
        <v>62</v>
      </c>
      <c r="H234" s="4">
        <f>(G234-$O$14)/$T$14</f>
        <v>-0.5449961055362158</v>
      </c>
      <c r="I234">
        <f>G234-$O$14</f>
        <v>-523.84615384615381</v>
      </c>
      <c r="J234">
        <f t="shared" si="8"/>
        <v>274414.79289940826</v>
      </c>
    </row>
    <row r="235" spans="1:10" x14ac:dyDescent="0.3">
      <c r="A235" t="s">
        <v>2107</v>
      </c>
      <c r="B235">
        <v>645</v>
      </c>
      <c r="C235" s="4">
        <f>(B235-$O$13)/$T$13</f>
        <v>-0.16265774973375438</v>
      </c>
      <c r="D235">
        <f>B235-$O$13</f>
        <v>-206.14690265486729</v>
      </c>
      <c r="E235">
        <f t="shared" si="7"/>
        <v>42496.545474195329</v>
      </c>
      <c r="F235" t="s">
        <v>2108</v>
      </c>
      <c r="G235">
        <v>750</v>
      </c>
      <c r="H235" s="4">
        <f>(G235-$O$14)/$T$14</f>
        <v>0.17078145216068794</v>
      </c>
      <c r="I235">
        <f>G235-$O$14</f>
        <v>164.15384615384619</v>
      </c>
      <c r="J235">
        <f t="shared" si="8"/>
        <v>26946.485207100603</v>
      </c>
    </row>
    <row r="236" spans="1:10" x14ac:dyDescent="0.3">
      <c r="A236" t="s">
        <v>2107</v>
      </c>
      <c r="B236">
        <v>484</v>
      </c>
      <c r="C236" s="4">
        <f>(B236-$O$13)/$T$13</f>
        <v>-0.28969287550995115</v>
      </c>
      <c r="D236">
        <f>B236-$O$13</f>
        <v>-367.14690265486729</v>
      </c>
      <c r="E236">
        <f t="shared" si="7"/>
        <v>134796.84812906259</v>
      </c>
      <c r="F236" t="s">
        <v>2108</v>
      </c>
      <c r="G236">
        <v>105</v>
      </c>
      <c r="H236" s="4">
        <f>(G236-$O$14)/$T$14</f>
        <v>-0.50026000818015925</v>
      </c>
      <c r="I236">
        <f>G236-$O$14</f>
        <v>-480.84615384615381</v>
      </c>
      <c r="J236">
        <f t="shared" si="8"/>
        <v>231213.02366863901</v>
      </c>
    </row>
    <row r="237" spans="1:10" x14ac:dyDescent="0.3">
      <c r="A237" t="s">
        <v>2107</v>
      </c>
      <c r="B237">
        <v>154</v>
      </c>
      <c r="C237" s="4">
        <f>(B237-$O$13)/$T$13</f>
        <v>-0.55007543144873949</v>
      </c>
      <c r="D237">
        <f>B237-$O$13</f>
        <v>-697.14690265486729</v>
      </c>
      <c r="E237">
        <f t="shared" si="7"/>
        <v>486013.803881275</v>
      </c>
      <c r="F237" t="s">
        <v>2108</v>
      </c>
      <c r="G237">
        <v>2604</v>
      </c>
      <c r="H237" s="4">
        <f>(G237-$O$14)/$T$14</f>
        <v>2.0996355102567046</v>
      </c>
      <c r="I237">
        <f>G237-$O$14</f>
        <v>2018.1538461538462</v>
      </c>
      <c r="J237">
        <f t="shared" si="8"/>
        <v>4072944.9467455624</v>
      </c>
    </row>
    <row r="238" spans="1:10" x14ac:dyDescent="0.3">
      <c r="A238" t="s">
        <v>2107</v>
      </c>
      <c r="B238">
        <v>82</v>
      </c>
      <c r="C238" s="4">
        <f>(B238-$O$13)/$T$13</f>
        <v>-0.60688617092629338</v>
      </c>
      <c r="D238">
        <f>B238-$O$13</f>
        <v>-769.14690265486729</v>
      </c>
      <c r="E238">
        <f t="shared" si="7"/>
        <v>591586.9578635759</v>
      </c>
      <c r="F238" t="s">
        <v>2108</v>
      </c>
      <c r="G238">
        <v>65</v>
      </c>
      <c r="H238" s="4">
        <f>(G238-$O$14)/$T$14</f>
        <v>-0.54187498246486299</v>
      </c>
      <c r="I238">
        <f>G238-$O$14</f>
        <v>-520.84615384615381</v>
      </c>
      <c r="J238">
        <f t="shared" si="8"/>
        <v>271280.71597633132</v>
      </c>
    </row>
    <row r="239" spans="1:10" x14ac:dyDescent="0.3">
      <c r="A239" t="s">
        <v>2107</v>
      </c>
      <c r="B239">
        <v>134</v>
      </c>
      <c r="C239" s="4">
        <f>(B239-$O$13)/$T$13</f>
        <v>-0.56585619241472662</v>
      </c>
      <c r="D239">
        <f>B239-$O$13</f>
        <v>-717.14690265486729</v>
      </c>
      <c r="E239">
        <f t="shared" si="7"/>
        <v>514299.67998746969</v>
      </c>
      <c r="F239" t="s">
        <v>2108</v>
      </c>
      <c r="G239">
        <v>94</v>
      </c>
      <c r="H239" s="4">
        <f>(G239-$O$14)/$T$14</f>
        <v>-0.51170412610845284</v>
      </c>
      <c r="I239">
        <f>G239-$O$14</f>
        <v>-491.84615384615381</v>
      </c>
      <c r="J239">
        <f t="shared" si="8"/>
        <v>241912.63905325442</v>
      </c>
    </row>
    <row r="240" spans="1:10" x14ac:dyDescent="0.3">
      <c r="A240" t="s">
        <v>2107</v>
      </c>
      <c r="B240">
        <v>5203</v>
      </c>
      <c r="C240" s="4">
        <f>(B240-$O$13)/$T$13</f>
        <v>3.4337776744147224</v>
      </c>
      <c r="D240">
        <f>B240-$O$13</f>
        <v>4351.8530973451325</v>
      </c>
      <c r="E240">
        <f t="shared" si="7"/>
        <v>18938625.380872425</v>
      </c>
      <c r="F240" t="s">
        <v>2108</v>
      </c>
      <c r="G240">
        <v>257</v>
      </c>
      <c r="H240" s="4">
        <f>(G240-$O$14)/$T$14</f>
        <v>-0.34212310589828521</v>
      </c>
      <c r="I240">
        <f>G240-$O$14</f>
        <v>-328.84615384615381</v>
      </c>
      <c r="J240">
        <f t="shared" si="8"/>
        <v>108139.79289940826</v>
      </c>
    </row>
    <row r="241" spans="1:10" x14ac:dyDescent="0.3">
      <c r="A241" t="s">
        <v>2107</v>
      </c>
      <c r="B241">
        <v>94</v>
      </c>
      <c r="C241" s="4">
        <f>(B241-$O$13)/$T$13</f>
        <v>-0.59741771434670099</v>
      </c>
      <c r="D241">
        <f>B241-$O$13</f>
        <v>-757.14690265486729</v>
      </c>
      <c r="E241">
        <f t="shared" si="7"/>
        <v>573271.43219985906</v>
      </c>
      <c r="F241" t="s">
        <v>2108</v>
      </c>
      <c r="G241">
        <v>2928</v>
      </c>
      <c r="H241" s="4">
        <f>(G241-$O$14)/$T$14</f>
        <v>2.4367168019628047</v>
      </c>
      <c r="I241">
        <f>G241-$O$14</f>
        <v>2342.1538461538462</v>
      </c>
      <c r="J241">
        <f t="shared" si="8"/>
        <v>5485684.6390532544</v>
      </c>
    </row>
    <row r="242" spans="1:10" x14ac:dyDescent="0.3">
      <c r="A242" t="s">
        <v>2107</v>
      </c>
      <c r="B242">
        <v>205</v>
      </c>
      <c r="C242" s="4">
        <f>(B242-$O$13)/$T$13</f>
        <v>-0.50983449098547218</v>
      </c>
      <c r="D242">
        <f>B242-$O$13</f>
        <v>-646.14690265486729</v>
      </c>
      <c r="E242">
        <f t="shared" si="7"/>
        <v>417505.81981047854</v>
      </c>
      <c r="F242" t="s">
        <v>2108</v>
      </c>
      <c r="G242">
        <v>4697</v>
      </c>
      <c r="H242" s="4">
        <f>(G242-$O$14)/$T$14</f>
        <v>4.2771390397038251</v>
      </c>
      <c r="I242">
        <f>G242-$O$14</f>
        <v>4111.1538461538457</v>
      </c>
      <c r="J242">
        <f t="shared" si="8"/>
        <v>16901585.94674556</v>
      </c>
    </row>
    <row r="243" spans="1:10" x14ac:dyDescent="0.3">
      <c r="A243" t="s">
        <v>2107</v>
      </c>
      <c r="B243">
        <v>92</v>
      </c>
      <c r="C243" s="4">
        <f>(B243-$O$13)/$T$13</f>
        <v>-0.59899579044329976</v>
      </c>
      <c r="D243">
        <f>B243-$O$13</f>
        <v>-759.14690265486729</v>
      </c>
      <c r="E243">
        <f t="shared" si="7"/>
        <v>576304.01981047855</v>
      </c>
      <c r="F243" t="s">
        <v>2108</v>
      </c>
      <c r="G243">
        <v>2915</v>
      </c>
      <c r="H243" s="4">
        <f>(G243-$O$14)/$T$14</f>
        <v>2.423191935320276</v>
      </c>
      <c r="I243">
        <f>G243-$O$14</f>
        <v>2329.1538461538462</v>
      </c>
      <c r="J243">
        <f t="shared" si="8"/>
        <v>5424957.6390532544</v>
      </c>
    </row>
    <row r="244" spans="1:10" x14ac:dyDescent="0.3">
      <c r="A244" t="s">
        <v>2107</v>
      </c>
      <c r="B244">
        <v>219</v>
      </c>
      <c r="C244" s="4">
        <f>(B244-$O$13)/$T$13</f>
        <v>-0.49878795830928119</v>
      </c>
      <c r="D244">
        <f>B244-$O$13</f>
        <v>-632.14690265486729</v>
      </c>
      <c r="E244">
        <f t="shared" si="7"/>
        <v>399609.70653614227</v>
      </c>
      <c r="F244" t="s">
        <v>2108</v>
      </c>
      <c r="G244">
        <v>18</v>
      </c>
      <c r="H244" s="4">
        <f>(G244-$O$14)/$T$14</f>
        <v>-0.59077257724938981</v>
      </c>
      <c r="I244">
        <f>G244-$O$14</f>
        <v>-567.84615384615381</v>
      </c>
      <c r="J244">
        <f t="shared" si="8"/>
        <v>322449.25443786976</v>
      </c>
    </row>
    <row r="245" spans="1:10" x14ac:dyDescent="0.3">
      <c r="A245" t="s">
        <v>2107</v>
      </c>
      <c r="B245">
        <v>2526</v>
      </c>
      <c r="C245" s="4">
        <f>(B245-$O$13)/$T$13</f>
        <v>1.3215228191173394</v>
      </c>
      <c r="D245">
        <f>B245-$O$13</f>
        <v>1674.8530973451327</v>
      </c>
      <c r="E245">
        <f t="shared" si="7"/>
        <v>2805132.8976865844</v>
      </c>
      <c r="F245" t="s">
        <v>2108</v>
      </c>
      <c r="G245">
        <v>602</v>
      </c>
      <c r="H245" s="4">
        <f>(G245-$O$14)/$T$14</f>
        <v>1.6806047307284223E-2</v>
      </c>
      <c r="I245">
        <f>G245-$O$14</f>
        <v>16.153846153846189</v>
      </c>
      <c r="J245">
        <f t="shared" si="8"/>
        <v>260.9467455621313</v>
      </c>
    </row>
    <row r="246" spans="1:10" x14ac:dyDescent="0.3">
      <c r="A246" t="s">
        <v>2107</v>
      </c>
      <c r="B246">
        <v>94</v>
      </c>
      <c r="C246" s="4">
        <f>(B246-$O$13)/$T$13</f>
        <v>-0.59741771434670099</v>
      </c>
      <c r="D246">
        <f>B246-$O$13</f>
        <v>-757.14690265486729</v>
      </c>
      <c r="E246">
        <f t="shared" si="7"/>
        <v>573271.43219985906</v>
      </c>
      <c r="F246" t="s">
        <v>2108</v>
      </c>
      <c r="G246">
        <v>1</v>
      </c>
      <c r="H246" s="4">
        <f>(G246-$O$14)/$T$14</f>
        <v>-0.60845894132038891</v>
      </c>
      <c r="I246">
        <f>G246-$O$14</f>
        <v>-584.84615384615381</v>
      </c>
      <c r="J246">
        <f t="shared" si="8"/>
        <v>342045.02366863901</v>
      </c>
    </row>
    <row r="247" spans="1:10" x14ac:dyDescent="0.3">
      <c r="A247" t="s">
        <v>2107</v>
      </c>
      <c r="B247">
        <v>1713</v>
      </c>
      <c r="C247" s="4">
        <f>(B247-$O$13)/$T$13</f>
        <v>0.68003488584996075</v>
      </c>
      <c r="D247">
        <f>B247-$O$13</f>
        <v>861.85309734513271</v>
      </c>
      <c r="E247">
        <f t="shared" si="7"/>
        <v>742790.76140339882</v>
      </c>
      <c r="F247" t="s">
        <v>2108</v>
      </c>
      <c r="G247">
        <v>3868</v>
      </c>
      <c r="H247" s="4">
        <f>(G247-$O$14)/$T$14</f>
        <v>3.4146686976533416</v>
      </c>
      <c r="I247">
        <f>G247-$O$14</f>
        <v>3282.1538461538462</v>
      </c>
      <c r="J247">
        <f t="shared" si="8"/>
        <v>10772533.869822485</v>
      </c>
    </row>
    <row r="248" spans="1:10" x14ac:dyDescent="0.3">
      <c r="A248" t="s">
        <v>2107</v>
      </c>
      <c r="B248">
        <v>249</v>
      </c>
      <c r="C248" s="4">
        <f>(B248-$O$13)/$T$13</f>
        <v>-0.47511681686030044</v>
      </c>
      <c r="D248">
        <f>B248-$O$13</f>
        <v>-602.14690265486729</v>
      </c>
      <c r="E248">
        <f t="shared" si="7"/>
        <v>362580.89237685024</v>
      </c>
      <c r="F248" t="s">
        <v>2108</v>
      </c>
      <c r="G248">
        <v>504</v>
      </c>
      <c r="H248" s="4">
        <f>(G248-$O$14)/$T$14</f>
        <v>-8.5150639690239852E-2</v>
      </c>
      <c r="I248">
        <f>G248-$O$14</f>
        <v>-81.846153846153811</v>
      </c>
      <c r="J248">
        <f t="shared" si="8"/>
        <v>6698.7928994082786</v>
      </c>
    </row>
    <row r="249" spans="1:10" x14ac:dyDescent="0.3">
      <c r="A249" t="s">
        <v>2107</v>
      </c>
      <c r="B249">
        <v>192</v>
      </c>
      <c r="C249" s="4">
        <f>(B249-$O$13)/$T$13</f>
        <v>-0.52009198561336389</v>
      </c>
      <c r="D249">
        <f>B249-$O$13</f>
        <v>-659.14690265486729</v>
      </c>
      <c r="E249">
        <f t="shared" si="7"/>
        <v>434474.63927950512</v>
      </c>
      <c r="F249" t="s">
        <v>2108</v>
      </c>
      <c r="G249">
        <v>14</v>
      </c>
      <c r="H249" s="4">
        <f>(G249-$O$14)/$T$14</f>
        <v>-0.59493407467786019</v>
      </c>
      <c r="I249">
        <f>G249-$O$14</f>
        <v>-571.84615384615381</v>
      </c>
      <c r="J249">
        <f t="shared" si="8"/>
        <v>327008.02366863901</v>
      </c>
    </row>
    <row r="250" spans="1:10" x14ac:dyDescent="0.3">
      <c r="A250" t="s">
        <v>2107</v>
      </c>
      <c r="B250">
        <v>247</v>
      </c>
      <c r="C250" s="4">
        <f>(B250-$O$13)/$T$13</f>
        <v>-0.47669489295689915</v>
      </c>
      <c r="D250">
        <f>B250-$O$13</f>
        <v>-604.14690265486729</v>
      </c>
      <c r="E250">
        <f t="shared" si="7"/>
        <v>364993.47998746968</v>
      </c>
      <c r="F250" t="s">
        <v>2108</v>
      </c>
      <c r="G250">
        <v>750</v>
      </c>
      <c r="H250" s="4">
        <f>(G250-$O$14)/$T$14</f>
        <v>0.17078145216068794</v>
      </c>
      <c r="I250">
        <f>G250-$O$14</f>
        <v>164.15384615384619</v>
      </c>
      <c r="J250">
        <f t="shared" si="8"/>
        <v>26946.485207100603</v>
      </c>
    </row>
    <row r="251" spans="1:10" x14ac:dyDescent="0.3">
      <c r="A251" t="s">
        <v>2107</v>
      </c>
      <c r="B251">
        <v>2293</v>
      </c>
      <c r="C251" s="4">
        <f>(B251-$O$13)/$T$13</f>
        <v>1.1376769538635887</v>
      </c>
      <c r="D251">
        <f>B251-$O$13</f>
        <v>1441.8530973451327</v>
      </c>
      <c r="E251">
        <f t="shared" si="7"/>
        <v>2078940.3543237527</v>
      </c>
      <c r="F251" t="s">
        <v>2108</v>
      </c>
      <c r="G251">
        <v>77</v>
      </c>
      <c r="H251" s="4">
        <f>(G251-$O$14)/$T$14</f>
        <v>-0.52939049017945194</v>
      </c>
      <c r="I251">
        <f>G251-$O$14</f>
        <v>-508.84615384615381</v>
      </c>
      <c r="J251">
        <f t="shared" si="8"/>
        <v>258924.40828402364</v>
      </c>
    </row>
    <row r="252" spans="1:10" x14ac:dyDescent="0.3">
      <c r="A252" t="s">
        <v>2107</v>
      </c>
      <c r="B252">
        <v>3131</v>
      </c>
      <c r="C252" s="4">
        <f>(B252-$O$13)/$T$13</f>
        <v>1.7988908383384512</v>
      </c>
      <c r="D252">
        <f>B252-$O$13</f>
        <v>2279.8530973451325</v>
      </c>
      <c r="E252">
        <f t="shared" si="7"/>
        <v>5197730.1454741945</v>
      </c>
      <c r="F252" t="s">
        <v>2108</v>
      </c>
      <c r="G252">
        <v>752</v>
      </c>
      <c r="H252" s="4">
        <f>(G252-$O$14)/$T$14</f>
        <v>0.17286220087492313</v>
      </c>
      <c r="I252">
        <f>G252-$O$14</f>
        <v>166.15384615384619</v>
      </c>
      <c r="J252">
        <f t="shared" si="8"/>
        <v>27607.100591715989</v>
      </c>
    </row>
    <row r="253" spans="1:10" x14ac:dyDescent="0.3">
      <c r="A253" t="s">
        <v>2107</v>
      </c>
      <c r="B253">
        <v>143</v>
      </c>
      <c r="C253" s="4">
        <f>(B253-$O$13)/$T$13</f>
        <v>-0.55875484998003244</v>
      </c>
      <c r="D253">
        <f>B253-$O$13</f>
        <v>-708.14690265486729</v>
      </c>
      <c r="E253">
        <f t="shared" si="7"/>
        <v>501472.03573968209</v>
      </c>
      <c r="F253" t="s">
        <v>2108</v>
      </c>
      <c r="G253">
        <v>131</v>
      </c>
      <c r="H253" s="4">
        <f>(G253-$O$14)/$T$14</f>
        <v>-0.47321027489510187</v>
      </c>
      <c r="I253">
        <f>G253-$O$14</f>
        <v>-454.84615384615381</v>
      </c>
      <c r="J253">
        <f t="shared" si="8"/>
        <v>206885.02366863901</v>
      </c>
    </row>
    <row r="254" spans="1:10" x14ac:dyDescent="0.3">
      <c r="A254" t="s">
        <v>2107</v>
      </c>
      <c r="B254">
        <v>296</v>
      </c>
      <c r="C254" s="4">
        <f>(B254-$O$13)/$T$13</f>
        <v>-0.43803202859023055</v>
      </c>
      <c r="D254">
        <f>B254-$O$13</f>
        <v>-555.14690265486729</v>
      </c>
      <c r="E254">
        <f t="shared" si="7"/>
        <v>308188.08352729271</v>
      </c>
      <c r="F254" t="s">
        <v>2108</v>
      </c>
      <c r="G254">
        <v>87</v>
      </c>
      <c r="H254" s="4">
        <f>(G254-$O$14)/$T$14</f>
        <v>-0.51898674660827593</v>
      </c>
      <c r="I254">
        <f>G254-$O$14</f>
        <v>-498.84615384615381</v>
      </c>
      <c r="J254">
        <f t="shared" si="8"/>
        <v>248847.48520710054</v>
      </c>
    </row>
    <row r="255" spans="1:10" x14ac:dyDescent="0.3">
      <c r="A255" t="s">
        <v>2107</v>
      </c>
      <c r="B255">
        <v>170</v>
      </c>
      <c r="C255" s="4">
        <f>(B255-$O$13)/$T$13</f>
        <v>-0.53745082267594979</v>
      </c>
      <c r="D255">
        <f>B255-$O$13</f>
        <v>-681.14690265486729</v>
      </c>
      <c r="E255">
        <f t="shared" si="7"/>
        <v>463961.10299631924</v>
      </c>
      <c r="F255" t="s">
        <v>2108</v>
      </c>
      <c r="G255">
        <v>1063</v>
      </c>
      <c r="H255" s="4">
        <f>(G255-$O$14)/$T$14</f>
        <v>0.4964186259384944</v>
      </c>
      <c r="I255">
        <f>G255-$O$14</f>
        <v>477.15384615384619</v>
      </c>
      <c r="J255">
        <f t="shared" si="8"/>
        <v>227675.79289940832</v>
      </c>
    </row>
    <row r="256" spans="1:10" x14ac:dyDescent="0.3">
      <c r="A256" t="s">
        <v>2107</v>
      </c>
      <c r="B256">
        <v>86</v>
      </c>
      <c r="C256" s="4">
        <f>(B256-$O$13)/$T$13</f>
        <v>-0.60373001873309584</v>
      </c>
      <c r="D256">
        <f>B256-$O$13</f>
        <v>-765.14690265486729</v>
      </c>
      <c r="E256">
        <f t="shared" si="7"/>
        <v>585449.78264233691</v>
      </c>
      <c r="F256" t="s">
        <v>2108</v>
      </c>
      <c r="G256">
        <v>76</v>
      </c>
      <c r="H256" s="4">
        <f>(G256-$O$14)/$T$14</f>
        <v>-0.53043086453656951</v>
      </c>
      <c r="I256">
        <f>G256-$O$14</f>
        <v>-509.84615384615381</v>
      </c>
      <c r="J256">
        <f t="shared" si="8"/>
        <v>259943.10059171595</v>
      </c>
    </row>
    <row r="257" spans="1:10" x14ac:dyDescent="0.3">
      <c r="A257" t="s">
        <v>2107</v>
      </c>
      <c r="B257">
        <v>6286</v>
      </c>
      <c r="C257" s="4">
        <f>(B257-$O$13)/$T$13</f>
        <v>4.2883058807229277</v>
      </c>
      <c r="D257">
        <f>B257-$O$13</f>
        <v>5434.8530973451325</v>
      </c>
      <c r="E257">
        <f t="shared" si="7"/>
        <v>29537628.189721979</v>
      </c>
      <c r="F257" t="s">
        <v>2108</v>
      </c>
      <c r="G257">
        <v>4428</v>
      </c>
      <c r="H257" s="4">
        <f>(G257-$O$14)/$T$14</f>
        <v>3.9972783376391936</v>
      </c>
      <c r="I257">
        <f>G257-$O$14</f>
        <v>3842.1538461538462</v>
      </c>
      <c r="J257">
        <f t="shared" si="8"/>
        <v>14762146.177514793</v>
      </c>
    </row>
    <row r="258" spans="1:10" x14ac:dyDescent="0.3">
      <c r="A258" t="s">
        <v>2107</v>
      </c>
      <c r="B258">
        <v>3727</v>
      </c>
      <c r="C258" s="4">
        <f>(B258-$O$13)/$T$13</f>
        <v>2.2691575151248689</v>
      </c>
      <c r="D258">
        <f>B258-$O$13</f>
        <v>2875.8530973451325</v>
      </c>
      <c r="E258">
        <f t="shared" si="7"/>
        <v>8270531.0375095922</v>
      </c>
      <c r="F258" t="s">
        <v>2108</v>
      </c>
      <c r="G258">
        <v>58</v>
      </c>
      <c r="H258" s="4">
        <f>(G258-$O$14)/$T$14</f>
        <v>-0.54915760296468619</v>
      </c>
      <c r="I258">
        <f>G258-$O$14</f>
        <v>-527.84615384615381</v>
      </c>
      <c r="J258">
        <f t="shared" si="8"/>
        <v>278621.56213017745</v>
      </c>
    </row>
    <row r="259" spans="1:10" x14ac:dyDescent="0.3">
      <c r="A259" t="s">
        <v>2107</v>
      </c>
      <c r="B259">
        <v>1605</v>
      </c>
      <c r="C259" s="4">
        <f>(B259-$O$13)/$T$13</f>
        <v>0.59481877663363003</v>
      </c>
      <c r="D259">
        <f>B259-$O$13</f>
        <v>753.85309734513271</v>
      </c>
      <c r="E259">
        <f t="shared" ref="E259:E322" si="9">D259*D259</f>
        <v>568294.4923768501</v>
      </c>
      <c r="F259" t="s">
        <v>2108</v>
      </c>
      <c r="G259">
        <v>111</v>
      </c>
      <c r="H259" s="4">
        <f>(G259-$O$14)/$T$14</f>
        <v>-0.49401776203745373</v>
      </c>
      <c r="I259">
        <f>G259-$O$14</f>
        <v>-474.84615384615381</v>
      </c>
      <c r="J259">
        <f t="shared" ref="J259:J322" si="10">I259*I259</f>
        <v>225478.86982248517</v>
      </c>
    </row>
    <row r="260" spans="1:10" x14ac:dyDescent="0.3">
      <c r="A260" t="s">
        <v>2107</v>
      </c>
      <c r="B260">
        <v>2120</v>
      </c>
      <c r="C260" s="4">
        <f>(B260-$O$13)/$T$13</f>
        <v>1.0011733715077997</v>
      </c>
      <c r="D260">
        <f>B260-$O$13</f>
        <v>1268.8530973451327</v>
      </c>
      <c r="E260">
        <f t="shared" si="9"/>
        <v>1609988.1826423369</v>
      </c>
      <c r="F260" t="s">
        <v>2108</v>
      </c>
      <c r="G260">
        <v>2955</v>
      </c>
      <c r="H260" s="4">
        <f>(G260-$O$14)/$T$14</f>
        <v>2.4648069096049796</v>
      </c>
      <c r="I260">
        <f>G260-$O$14</f>
        <v>2369.1538461538462</v>
      </c>
      <c r="J260">
        <f t="shared" si="10"/>
        <v>5612889.9467455624</v>
      </c>
    </row>
    <row r="261" spans="1:10" x14ac:dyDescent="0.3">
      <c r="A261" t="s">
        <v>2107</v>
      </c>
      <c r="B261">
        <v>50</v>
      </c>
      <c r="C261" s="4">
        <f>(B261-$O$13)/$T$13</f>
        <v>-0.63213538847187278</v>
      </c>
      <c r="D261">
        <f>B261-$O$13</f>
        <v>-801.14690265486729</v>
      </c>
      <c r="E261">
        <f t="shared" si="9"/>
        <v>641836.35963348742</v>
      </c>
      <c r="F261" t="s">
        <v>2108</v>
      </c>
      <c r="G261">
        <v>1657</v>
      </c>
      <c r="H261" s="4">
        <f>(G261-$O$14)/$T$14</f>
        <v>1.1144009940663444</v>
      </c>
      <c r="I261">
        <f>G261-$O$14</f>
        <v>1071.1538461538462</v>
      </c>
      <c r="J261">
        <f t="shared" si="10"/>
        <v>1147370.5621301776</v>
      </c>
    </row>
    <row r="262" spans="1:10" x14ac:dyDescent="0.3">
      <c r="A262" t="s">
        <v>2107</v>
      </c>
      <c r="B262">
        <v>2080</v>
      </c>
      <c r="C262" s="4">
        <f>(B262-$O$13)/$T$13</f>
        <v>0.96961184957582536</v>
      </c>
      <c r="D262">
        <f>B262-$O$13</f>
        <v>1228.8530973451327</v>
      </c>
      <c r="E262">
        <f t="shared" si="9"/>
        <v>1510079.9348547263</v>
      </c>
      <c r="F262" t="s">
        <v>2108</v>
      </c>
      <c r="G262">
        <v>926</v>
      </c>
      <c r="H262" s="4">
        <f>(G262-$O$14)/$T$14</f>
        <v>0.35388733901338421</v>
      </c>
      <c r="I262">
        <f>G262-$O$14</f>
        <v>340.15384615384619</v>
      </c>
      <c r="J262">
        <f t="shared" si="10"/>
        <v>115704.63905325446</v>
      </c>
    </row>
    <row r="263" spans="1:10" x14ac:dyDescent="0.3">
      <c r="A263" t="s">
        <v>2107</v>
      </c>
      <c r="B263">
        <v>2105</v>
      </c>
      <c r="C263" s="4">
        <f>(B263-$O$13)/$T$13</f>
        <v>0.98933780078330935</v>
      </c>
      <c r="D263">
        <f>B263-$O$13</f>
        <v>1253.8530973451327</v>
      </c>
      <c r="E263">
        <f t="shared" si="9"/>
        <v>1572147.5897219828</v>
      </c>
      <c r="F263" t="s">
        <v>2108</v>
      </c>
      <c r="G263">
        <v>77</v>
      </c>
      <c r="H263" s="4">
        <f>(G263-$O$14)/$T$14</f>
        <v>-0.52939049017945194</v>
      </c>
      <c r="I263">
        <f>G263-$O$14</f>
        <v>-508.84615384615381</v>
      </c>
      <c r="J263">
        <f t="shared" si="10"/>
        <v>258924.40828402364</v>
      </c>
    </row>
    <row r="264" spans="1:10" x14ac:dyDescent="0.3">
      <c r="A264" t="s">
        <v>2107</v>
      </c>
      <c r="B264">
        <v>2436</v>
      </c>
      <c r="C264" s="4">
        <f>(B264-$O$13)/$T$13</f>
        <v>1.2505093947703971</v>
      </c>
      <c r="D264">
        <f>B264-$O$13</f>
        <v>1584.8530973451327</v>
      </c>
      <c r="E264">
        <f t="shared" si="9"/>
        <v>2511759.3401644607</v>
      </c>
      <c r="F264" t="s">
        <v>2108</v>
      </c>
      <c r="G264">
        <v>1748</v>
      </c>
      <c r="H264" s="4">
        <f>(G264-$O$14)/$T$14</f>
        <v>1.2090750605640452</v>
      </c>
      <c r="I264">
        <f>G264-$O$14</f>
        <v>1162.1538461538462</v>
      </c>
      <c r="J264">
        <f t="shared" si="10"/>
        <v>1350601.5621301776</v>
      </c>
    </row>
    <row r="265" spans="1:10" x14ac:dyDescent="0.3">
      <c r="A265" t="s">
        <v>2107</v>
      </c>
      <c r="B265">
        <v>80</v>
      </c>
      <c r="C265" s="4">
        <f>(B265-$O$13)/$T$13</f>
        <v>-0.60846424702289204</v>
      </c>
      <c r="D265">
        <f>B265-$O$13</f>
        <v>-771.14690265486729</v>
      </c>
      <c r="E265">
        <f t="shared" si="9"/>
        <v>594667.54547419539</v>
      </c>
      <c r="F265" t="s">
        <v>2108</v>
      </c>
      <c r="G265">
        <v>79</v>
      </c>
      <c r="H265" s="4">
        <f>(G265-$O$14)/$T$14</f>
        <v>-0.5273097414652167</v>
      </c>
      <c r="I265">
        <f>G265-$O$14</f>
        <v>-506.84615384615381</v>
      </c>
      <c r="J265">
        <f t="shared" si="10"/>
        <v>256893.02366863901</v>
      </c>
    </row>
    <row r="266" spans="1:10" x14ac:dyDescent="0.3">
      <c r="A266" t="s">
        <v>2107</v>
      </c>
      <c r="B266">
        <v>42</v>
      </c>
      <c r="C266" s="4">
        <f>(B266-$O$13)/$T$13</f>
        <v>-0.63844769285826763</v>
      </c>
      <c r="D266">
        <f>B266-$O$13</f>
        <v>-809.14690265486729</v>
      </c>
      <c r="E266">
        <f t="shared" si="9"/>
        <v>654718.71007596527</v>
      </c>
      <c r="F266" t="s">
        <v>2108</v>
      </c>
      <c r="G266">
        <v>889</v>
      </c>
      <c r="H266" s="4">
        <f>(G266-$O$14)/$T$14</f>
        <v>0.31539348780003329</v>
      </c>
      <c r="I266">
        <f>G266-$O$14</f>
        <v>303.15384615384619</v>
      </c>
      <c r="J266">
        <f t="shared" si="10"/>
        <v>91902.254437869837</v>
      </c>
    </row>
    <row r="267" spans="1:10" x14ac:dyDescent="0.3">
      <c r="A267" t="s">
        <v>2107</v>
      </c>
      <c r="B267">
        <v>139</v>
      </c>
      <c r="C267" s="4">
        <f>(B267-$O$13)/$T$13</f>
        <v>-0.56191100217322987</v>
      </c>
      <c r="D267">
        <f>B267-$O$13</f>
        <v>-712.14690265486729</v>
      </c>
      <c r="E267">
        <f t="shared" si="9"/>
        <v>507153.21096092102</v>
      </c>
      <c r="F267" t="s">
        <v>2108</v>
      </c>
      <c r="G267">
        <v>56</v>
      </c>
      <c r="H267" s="4">
        <f>(G267-$O$14)/$T$14</f>
        <v>-0.55123835167892132</v>
      </c>
      <c r="I267">
        <f>G267-$O$14</f>
        <v>-529.84615384615381</v>
      </c>
      <c r="J267">
        <f t="shared" si="10"/>
        <v>280736.94674556208</v>
      </c>
    </row>
    <row r="268" spans="1:10" x14ac:dyDescent="0.3">
      <c r="A268" t="s">
        <v>2107</v>
      </c>
      <c r="B268">
        <v>159</v>
      </c>
      <c r="C268" s="4">
        <f>(B268-$O$13)/$T$13</f>
        <v>-0.54613024120724274</v>
      </c>
      <c r="D268">
        <f>B268-$O$13</f>
        <v>-692.14690265486729</v>
      </c>
      <c r="E268">
        <f t="shared" si="9"/>
        <v>479067.33485472633</v>
      </c>
      <c r="F268" t="s">
        <v>2108</v>
      </c>
      <c r="G268">
        <v>1</v>
      </c>
      <c r="H268" s="4">
        <f>(G268-$O$14)/$T$14</f>
        <v>-0.60845894132038891</v>
      </c>
      <c r="I268">
        <f>G268-$O$14</f>
        <v>-584.84615384615381</v>
      </c>
      <c r="J268">
        <f t="shared" si="10"/>
        <v>342045.02366863901</v>
      </c>
    </row>
    <row r="269" spans="1:10" x14ac:dyDescent="0.3">
      <c r="A269" t="s">
        <v>2107</v>
      </c>
      <c r="B269">
        <v>381</v>
      </c>
      <c r="C269" s="4">
        <f>(B269-$O$13)/$T$13</f>
        <v>-0.37096379448478506</v>
      </c>
      <c r="D269">
        <f>B269-$O$13</f>
        <v>-470.14690265486729</v>
      </c>
      <c r="E269">
        <f t="shared" si="9"/>
        <v>221038.11007596526</v>
      </c>
      <c r="F269" t="s">
        <v>2108</v>
      </c>
      <c r="G269">
        <v>83</v>
      </c>
      <c r="H269" s="4">
        <f>(G269-$O$14)/$T$14</f>
        <v>-0.52314824403674631</v>
      </c>
      <c r="I269">
        <f>G269-$O$14</f>
        <v>-502.84615384615381</v>
      </c>
      <c r="J269">
        <f t="shared" si="10"/>
        <v>252854.25443786979</v>
      </c>
    </row>
    <row r="270" spans="1:10" x14ac:dyDescent="0.3">
      <c r="A270" t="s">
        <v>2107</v>
      </c>
      <c r="B270">
        <v>194</v>
      </c>
      <c r="C270" s="4">
        <f>(B270-$O$13)/$T$13</f>
        <v>-0.51851390951676513</v>
      </c>
      <c r="D270">
        <f>B270-$O$13</f>
        <v>-657.14690265486729</v>
      </c>
      <c r="E270">
        <f t="shared" si="9"/>
        <v>431842.05166888563</v>
      </c>
      <c r="F270" t="s">
        <v>2108</v>
      </c>
      <c r="G270">
        <v>2025</v>
      </c>
      <c r="H270" s="4">
        <f>(G270-$O$14)/$T$14</f>
        <v>1.4972587574856184</v>
      </c>
      <c r="I270">
        <f>G270-$O$14</f>
        <v>1439.1538461538462</v>
      </c>
      <c r="J270">
        <f t="shared" si="10"/>
        <v>2071163.7928994084</v>
      </c>
    </row>
    <row r="271" spans="1:10" x14ac:dyDescent="0.3">
      <c r="A271" t="s">
        <v>2107</v>
      </c>
      <c r="B271">
        <v>106</v>
      </c>
      <c r="C271" s="4">
        <f>(B271-$O$13)/$T$13</f>
        <v>-0.58794925776710871</v>
      </c>
      <c r="D271">
        <f>B271-$O$13</f>
        <v>-745.14690265486729</v>
      </c>
      <c r="E271">
        <f t="shared" si="9"/>
        <v>555243.90653614223</v>
      </c>
      <c r="F271" t="s">
        <v>2108</v>
      </c>
      <c r="G271">
        <v>14</v>
      </c>
      <c r="H271" s="4">
        <f>(G271-$O$14)/$T$14</f>
        <v>-0.59493407467786019</v>
      </c>
      <c r="I271">
        <f>G271-$O$14</f>
        <v>-571.84615384615381</v>
      </c>
      <c r="J271">
        <f t="shared" si="10"/>
        <v>327008.02366863901</v>
      </c>
    </row>
    <row r="272" spans="1:10" x14ac:dyDescent="0.3">
      <c r="A272" t="s">
        <v>2107</v>
      </c>
      <c r="B272">
        <v>142</v>
      </c>
      <c r="C272" s="4">
        <f>(B272-$O$13)/$T$13</f>
        <v>-0.55954388802833177</v>
      </c>
      <c r="D272">
        <f>B272-$O$13</f>
        <v>-709.14690265486729</v>
      </c>
      <c r="E272">
        <f t="shared" si="9"/>
        <v>502889.32954499184</v>
      </c>
      <c r="F272" t="s">
        <v>2108</v>
      </c>
      <c r="G272">
        <v>656</v>
      </c>
      <c r="H272" s="4">
        <f>(G272-$O$14)/$T$14</f>
        <v>7.2986262591634224E-2</v>
      </c>
      <c r="I272">
        <f>G272-$O$14</f>
        <v>70.153846153846189</v>
      </c>
      <c r="J272">
        <f t="shared" si="10"/>
        <v>4921.56213017752</v>
      </c>
    </row>
    <row r="273" spans="1:10" x14ac:dyDescent="0.3">
      <c r="A273" t="s">
        <v>2107</v>
      </c>
      <c r="B273">
        <v>211</v>
      </c>
      <c r="C273" s="4">
        <f>(B273-$O$13)/$T$13</f>
        <v>-0.50510026269567609</v>
      </c>
      <c r="D273">
        <f>B273-$O$13</f>
        <v>-640.14690265486729</v>
      </c>
      <c r="E273">
        <f t="shared" si="9"/>
        <v>409788.05697862012</v>
      </c>
      <c r="F273" t="s">
        <v>2108</v>
      </c>
      <c r="G273">
        <v>1596</v>
      </c>
      <c r="H273" s="4">
        <f>(G273-$O$14)/$T$14</f>
        <v>1.0509381582821713</v>
      </c>
      <c r="I273">
        <f>G273-$O$14</f>
        <v>1010.1538461538462</v>
      </c>
      <c r="J273">
        <f t="shared" si="10"/>
        <v>1020410.7928994084</v>
      </c>
    </row>
    <row r="274" spans="1:10" x14ac:dyDescent="0.3">
      <c r="A274" t="s">
        <v>2107</v>
      </c>
      <c r="B274">
        <v>2756</v>
      </c>
      <c r="C274" s="4">
        <f>(B274-$O$13)/$T$13</f>
        <v>1.5030015702261919</v>
      </c>
      <c r="D274">
        <f>B274-$O$13</f>
        <v>1904.8530973451327</v>
      </c>
      <c r="E274">
        <f t="shared" si="9"/>
        <v>3628465.3224653457</v>
      </c>
      <c r="F274" t="s">
        <v>2108</v>
      </c>
      <c r="G274">
        <v>10</v>
      </c>
      <c r="H274" s="4">
        <f>(G274-$O$14)/$T$14</f>
        <v>-0.59909557210633058</v>
      </c>
      <c r="I274">
        <f>G274-$O$14</f>
        <v>-575.84615384615381</v>
      </c>
      <c r="J274">
        <f t="shared" si="10"/>
        <v>331598.79289940826</v>
      </c>
    </row>
    <row r="275" spans="1:10" x14ac:dyDescent="0.3">
      <c r="A275" t="s">
        <v>2107</v>
      </c>
      <c r="B275">
        <v>173</v>
      </c>
      <c r="C275" s="4">
        <f>(B275-$O$13)/$T$13</f>
        <v>-0.53508370853105169</v>
      </c>
      <c r="D275">
        <f>B275-$O$13</f>
        <v>-678.14690265486729</v>
      </c>
      <c r="E275">
        <f t="shared" si="9"/>
        <v>459883.22158039006</v>
      </c>
      <c r="F275" t="s">
        <v>2108</v>
      </c>
      <c r="G275">
        <v>1121</v>
      </c>
      <c r="H275" s="4">
        <f>(G275-$O$14)/$T$14</f>
        <v>0.5567603386513148</v>
      </c>
      <c r="I275">
        <f>G275-$O$14</f>
        <v>535.15384615384619</v>
      </c>
      <c r="J275">
        <f t="shared" si="10"/>
        <v>286389.63905325445</v>
      </c>
    </row>
    <row r="276" spans="1:10" x14ac:dyDescent="0.3">
      <c r="A276" t="s">
        <v>2107</v>
      </c>
      <c r="B276">
        <v>87</v>
      </c>
      <c r="C276" s="4">
        <f>(B276-$O$13)/$T$13</f>
        <v>-0.60294098068479651</v>
      </c>
      <c r="D276">
        <f>B276-$O$13</f>
        <v>-764.14690265486729</v>
      </c>
      <c r="E276">
        <f t="shared" si="9"/>
        <v>583920.48883702722</v>
      </c>
      <c r="F276" t="s">
        <v>2108</v>
      </c>
      <c r="G276">
        <v>15</v>
      </c>
      <c r="H276" s="4">
        <f>(G276-$O$14)/$T$14</f>
        <v>-0.59389370032074262</v>
      </c>
      <c r="I276">
        <f>G276-$O$14</f>
        <v>-570.84615384615381</v>
      </c>
      <c r="J276">
        <f t="shared" si="10"/>
        <v>325865.3313609467</v>
      </c>
    </row>
    <row r="277" spans="1:10" x14ac:dyDescent="0.3">
      <c r="A277" t="s">
        <v>2107</v>
      </c>
      <c r="B277">
        <v>1572</v>
      </c>
      <c r="C277" s="4">
        <f>(B277-$O$13)/$T$13</f>
        <v>0.56878052103975119</v>
      </c>
      <c r="D277">
        <f>B277-$O$13</f>
        <v>720.85309734513271</v>
      </c>
      <c r="E277">
        <f t="shared" si="9"/>
        <v>519629.18795207137</v>
      </c>
      <c r="F277" t="s">
        <v>2108</v>
      </c>
      <c r="G277">
        <v>191</v>
      </c>
      <c r="H277" s="4">
        <f>(G277-$O$14)/$T$14</f>
        <v>-0.41078781346804633</v>
      </c>
      <c r="I277">
        <f>G277-$O$14</f>
        <v>-394.84615384615381</v>
      </c>
      <c r="J277">
        <f t="shared" si="10"/>
        <v>155903.48520710057</v>
      </c>
    </row>
    <row r="278" spans="1:10" x14ac:dyDescent="0.3">
      <c r="A278" t="s">
        <v>2107</v>
      </c>
      <c r="B278">
        <v>2346</v>
      </c>
      <c r="C278" s="4">
        <f>(B278-$O$13)/$T$13</f>
        <v>1.1794959704234549</v>
      </c>
      <c r="D278">
        <f>B278-$O$13</f>
        <v>1494.8530973451327</v>
      </c>
      <c r="E278">
        <f t="shared" si="9"/>
        <v>2234585.782642337</v>
      </c>
      <c r="F278" t="s">
        <v>2108</v>
      </c>
      <c r="G278">
        <v>16</v>
      </c>
      <c r="H278" s="4">
        <f>(G278-$O$14)/$T$14</f>
        <v>-0.59285332596362506</v>
      </c>
      <c r="I278">
        <f>G278-$O$14</f>
        <v>-569.84615384615381</v>
      </c>
      <c r="J278">
        <f t="shared" si="10"/>
        <v>324724.63905325439</v>
      </c>
    </row>
    <row r="279" spans="1:10" x14ac:dyDescent="0.3">
      <c r="A279" t="s">
        <v>2107</v>
      </c>
      <c r="B279">
        <v>115</v>
      </c>
      <c r="C279" s="4">
        <f>(B279-$O$13)/$T$13</f>
        <v>-0.58084791533241453</v>
      </c>
      <c r="D279">
        <f>B279-$O$13</f>
        <v>-736.14690265486729</v>
      </c>
      <c r="E279">
        <f t="shared" si="9"/>
        <v>541912.26228835469</v>
      </c>
      <c r="F279" t="s">
        <v>2108</v>
      </c>
      <c r="G279">
        <v>17</v>
      </c>
      <c r="H279" s="4">
        <f>(G279-$O$14)/$T$14</f>
        <v>-0.59181295160650749</v>
      </c>
      <c r="I279">
        <f>G279-$O$14</f>
        <v>-568.84615384615381</v>
      </c>
      <c r="J279">
        <f t="shared" si="10"/>
        <v>323585.94674556208</v>
      </c>
    </row>
    <row r="280" spans="1:10" x14ac:dyDescent="0.3">
      <c r="A280" t="s">
        <v>2107</v>
      </c>
      <c r="B280">
        <v>85</v>
      </c>
      <c r="C280" s="4">
        <f>(B280-$O$13)/$T$13</f>
        <v>-0.60451905678139528</v>
      </c>
      <c r="D280">
        <f>B280-$O$13</f>
        <v>-766.14690265486729</v>
      </c>
      <c r="E280">
        <f t="shared" si="9"/>
        <v>586981.07644764672</v>
      </c>
      <c r="F280" t="s">
        <v>2108</v>
      </c>
      <c r="G280">
        <v>34</v>
      </c>
      <c r="H280" s="4">
        <f>(G280-$O$14)/$T$14</f>
        <v>-0.57412658753550838</v>
      </c>
      <c r="I280">
        <f>G280-$O$14</f>
        <v>-551.84615384615381</v>
      </c>
      <c r="J280">
        <f t="shared" si="10"/>
        <v>304534.17751479289</v>
      </c>
    </row>
    <row r="281" spans="1:10" x14ac:dyDescent="0.3">
      <c r="A281" t="s">
        <v>2107</v>
      </c>
      <c r="B281">
        <v>144</v>
      </c>
      <c r="C281" s="4">
        <f>(B281-$O$13)/$T$13</f>
        <v>-0.55796581193173311</v>
      </c>
      <c r="D281">
        <f>B281-$O$13</f>
        <v>-707.14690265486729</v>
      </c>
      <c r="E281">
        <f t="shared" si="9"/>
        <v>500056.74193437234</v>
      </c>
      <c r="F281" t="s">
        <v>2108</v>
      </c>
      <c r="G281">
        <v>1</v>
      </c>
      <c r="H281" s="4">
        <f>(G281-$O$14)/$T$14</f>
        <v>-0.60845894132038891</v>
      </c>
      <c r="I281">
        <f>G281-$O$14</f>
        <v>-584.84615384615381</v>
      </c>
      <c r="J281">
        <f t="shared" si="10"/>
        <v>342045.02366863901</v>
      </c>
    </row>
    <row r="282" spans="1:10" x14ac:dyDescent="0.3">
      <c r="A282" t="s">
        <v>2107</v>
      </c>
      <c r="B282">
        <v>2443</v>
      </c>
      <c r="C282" s="4">
        <f>(B282-$O$13)/$T$13</f>
        <v>1.2560326611084927</v>
      </c>
      <c r="D282">
        <f>B282-$O$13</f>
        <v>1591.8530973451327</v>
      </c>
      <c r="E282">
        <f t="shared" si="9"/>
        <v>2533996.2835272928</v>
      </c>
      <c r="F282" t="s">
        <v>2108</v>
      </c>
      <c r="G282">
        <v>1274</v>
      </c>
      <c r="H282" s="4">
        <f>(G282-$O$14)/$T$14</f>
        <v>0.71593761529030642</v>
      </c>
      <c r="I282">
        <f>G282-$O$14</f>
        <v>688.15384615384619</v>
      </c>
      <c r="J282">
        <f t="shared" si="10"/>
        <v>473555.71597633138</v>
      </c>
    </row>
    <row r="283" spans="1:10" x14ac:dyDescent="0.3">
      <c r="A283" t="s">
        <v>2107</v>
      </c>
      <c r="B283">
        <v>64</v>
      </c>
      <c r="C283" s="4">
        <f>(B283-$O$13)/$T$13</f>
        <v>-0.62108885579568174</v>
      </c>
      <c r="D283">
        <f>B283-$O$13</f>
        <v>-787.14690265486729</v>
      </c>
      <c r="E283">
        <f t="shared" si="9"/>
        <v>619600.24635915109</v>
      </c>
      <c r="F283" t="s">
        <v>2108</v>
      </c>
      <c r="G283">
        <v>210</v>
      </c>
      <c r="H283" s="4">
        <f>(G283-$O$14)/$T$14</f>
        <v>-0.39102070068281208</v>
      </c>
      <c r="I283">
        <f>G283-$O$14</f>
        <v>-375.84615384615381</v>
      </c>
      <c r="J283">
        <f t="shared" si="10"/>
        <v>141260.33136094673</v>
      </c>
    </row>
    <row r="284" spans="1:10" x14ac:dyDescent="0.3">
      <c r="A284" t="s">
        <v>2107</v>
      </c>
      <c r="B284">
        <v>268</v>
      </c>
      <c r="C284" s="4">
        <f>(B284-$O$13)/$T$13</f>
        <v>-0.46012509394261258</v>
      </c>
      <c r="D284">
        <f>B284-$O$13</f>
        <v>-583.14690265486729</v>
      </c>
      <c r="E284">
        <f t="shared" si="9"/>
        <v>340060.31007596524</v>
      </c>
      <c r="F284" t="s">
        <v>2108</v>
      </c>
      <c r="G284">
        <v>248</v>
      </c>
      <c r="H284" s="4">
        <f>(G284-$O$14)/$T$14</f>
        <v>-0.35148647511234354</v>
      </c>
      <c r="I284">
        <f>G284-$O$14</f>
        <v>-337.84615384615381</v>
      </c>
      <c r="J284">
        <f t="shared" si="10"/>
        <v>114140.02366863903</v>
      </c>
    </row>
    <row r="285" spans="1:10" x14ac:dyDescent="0.3">
      <c r="A285" t="s">
        <v>2107</v>
      </c>
      <c r="B285">
        <v>195</v>
      </c>
      <c r="C285" s="4">
        <f>(B285-$O$13)/$T$13</f>
        <v>-0.5177248714684658</v>
      </c>
      <c r="D285">
        <f>B285-$O$13</f>
        <v>-656.14690265486729</v>
      </c>
      <c r="E285">
        <f t="shared" si="9"/>
        <v>430528.75786357588</v>
      </c>
      <c r="F285" t="s">
        <v>2108</v>
      </c>
      <c r="G285">
        <v>513</v>
      </c>
      <c r="H285" s="4">
        <f>(G285-$O$14)/$T$14</f>
        <v>-7.5787270476181515E-2</v>
      </c>
      <c r="I285">
        <f>G285-$O$14</f>
        <v>-72.846153846153811</v>
      </c>
      <c r="J285">
        <f t="shared" si="10"/>
        <v>5306.56213017751</v>
      </c>
    </row>
    <row r="286" spans="1:10" x14ac:dyDescent="0.3">
      <c r="A286" t="s">
        <v>2107</v>
      </c>
      <c r="B286">
        <v>186</v>
      </c>
      <c r="C286" s="4">
        <f>(B286-$O$13)/$T$13</f>
        <v>-0.52482621390315998</v>
      </c>
      <c r="D286">
        <f>B286-$O$13</f>
        <v>-665.14690265486729</v>
      </c>
      <c r="E286">
        <f t="shared" si="9"/>
        <v>442420.40211136348</v>
      </c>
      <c r="F286" t="s">
        <v>2108</v>
      </c>
      <c r="G286">
        <v>3410</v>
      </c>
      <c r="H286" s="4">
        <f>(G286-$O$14)/$T$14</f>
        <v>2.9381772420934844</v>
      </c>
      <c r="I286">
        <f>G286-$O$14</f>
        <v>2824.1538461538462</v>
      </c>
      <c r="J286">
        <f t="shared" si="10"/>
        <v>7975844.9467455624</v>
      </c>
    </row>
    <row r="287" spans="1:10" x14ac:dyDescent="0.3">
      <c r="A287" t="s">
        <v>2107</v>
      </c>
      <c r="B287">
        <v>460</v>
      </c>
      <c r="C287" s="4">
        <f>(B287-$O$13)/$T$13</f>
        <v>-0.30862978866913576</v>
      </c>
      <c r="D287">
        <f>B287-$O$13</f>
        <v>-391.14690265486729</v>
      </c>
      <c r="E287">
        <f t="shared" si="9"/>
        <v>152995.89945649623</v>
      </c>
      <c r="F287" t="s">
        <v>2108</v>
      </c>
      <c r="G287">
        <v>10</v>
      </c>
      <c r="H287" s="4">
        <f>(G287-$O$14)/$T$14</f>
        <v>-0.59909557210633058</v>
      </c>
      <c r="I287">
        <f>G287-$O$14</f>
        <v>-575.84615384615381</v>
      </c>
      <c r="J287">
        <f t="shared" si="10"/>
        <v>331598.79289940826</v>
      </c>
    </row>
    <row r="288" spans="1:10" x14ac:dyDescent="0.3">
      <c r="A288" t="s">
        <v>2107</v>
      </c>
      <c r="B288">
        <v>2528</v>
      </c>
      <c r="C288" s="4">
        <f>(B288-$O$13)/$T$13</f>
        <v>1.323100895213938</v>
      </c>
      <c r="D288">
        <f>B288-$O$13</f>
        <v>1676.8530973451327</v>
      </c>
      <c r="E288">
        <f t="shared" si="9"/>
        <v>2811836.3100759652</v>
      </c>
      <c r="F288" t="s">
        <v>2108</v>
      </c>
      <c r="G288">
        <v>2201</v>
      </c>
      <c r="H288" s="4">
        <f>(G288-$O$14)/$T$14</f>
        <v>1.6803646443383149</v>
      </c>
      <c r="I288">
        <f>G288-$O$14</f>
        <v>1615.1538461538462</v>
      </c>
      <c r="J288">
        <f t="shared" si="10"/>
        <v>2608721.9467455624</v>
      </c>
    </row>
    <row r="289" spans="1:10" x14ac:dyDescent="0.3">
      <c r="A289" t="s">
        <v>2107</v>
      </c>
      <c r="B289">
        <v>3657</v>
      </c>
      <c r="C289" s="4">
        <f>(B289-$O$13)/$T$13</f>
        <v>2.2139248517439141</v>
      </c>
      <c r="D289">
        <f>B289-$O$13</f>
        <v>2805.8530973451325</v>
      </c>
      <c r="E289">
        <f t="shared" si="9"/>
        <v>7872811.6038812734</v>
      </c>
      <c r="F289" t="s">
        <v>2108</v>
      </c>
      <c r="G289">
        <v>676</v>
      </c>
      <c r="H289" s="4">
        <f>(G289-$O$14)/$T$14</f>
        <v>9.3793749733986076E-2</v>
      </c>
      <c r="I289">
        <f>G289-$O$14</f>
        <v>90.153846153846189</v>
      </c>
      <c r="J289">
        <f t="shared" si="10"/>
        <v>8127.7159763313675</v>
      </c>
    </row>
    <row r="290" spans="1:10" x14ac:dyDescent="0.3">
      <c r="A290" t="s">
        <v>2107</v>
      </c>
      <c r="B290">
        <v>131</v>
      </c>
      <c r="C290" s="4">
        <f>(B290-$O$13)/$T$13</f>
        <v>-0.56822330655962472</v>
      </c>
      <c r="D290">
        <f>B290-$O$13</f>
        <v>-720.14690265486729</v>
      </c>
      <c r="E290">
        <f t="shared" si="9"/>
        <v>518611.56140339893</v>
      </c>
      <c r="F290" t="s">
        <v>2108</v>
      </c>
      <c r="G290">
        <v>831</v>
      </c>
      <c r="H290" s="4">
        <f>(G290-$O$14)/$T$14</f>
        <v>0.25505177508721294</v>
      </c>
      <c r="I290">
        <f>G290-$O$14</f>
        <v>245.15384615384619</v>
      </c>
      <c r="J290">
        <f t="shared" si="10"/>
        <v>60100.408284023688</v>
      </c>
    </row>
    <row r="291" spans="1:10" x14ac:dyDescent="0.3">
      <c r="A291" t="s">
        <v>2107</v>
      </c>
      <c r="B291">
        <v>239</v>
      </c>
      <c r="C291" s="4">
        <f>(B291-$O$13)/$T$13</f>
        <v>-0.483007197343294</v>
      </c>
      <c r="D291">
        <f>B291-$O$13</f>
        <v>-612.14690265486729</v>
      </c>
      <c r="E291">
        <f t="shared" si="9"/>
        <v>374723.83042994759</v>
      </c>
      <c r="F291" t="s">
        <v>2108</v>
      </c>
      <c r="G291">
        <v>859</v>
      </c>
      <c r="H291" s="4">
        <f>(G291-$O$14)/$T$14</f>
        <v>0.28418225708650552</v>
      </c>
      <c r="I291">
        <f>G291-$O$14</f>
        <v>273.15384615384619</v>
      </c>
      <c r="J291">
        <f t="shared" si="10"/>
        <v>74613.023668639071</v>
      </c>
    </row>
    <row r="292" spans="1:10" x14ac:dyDescent="0.3">
      <c r="A292" t="s">
        <v>2107</v>
      </c>
      <c r="B292">
        <v>78</v>
      </c>
      <c r="C292" s="4">
        <f>(B292-$O$13)/$T$13</f>
        <v>-0.6100423231194908</v>
      </c>
      <c r="D292">
        <f>B292-$O$13</f>
        <v>-773.14690265486729</v>
      </c>
      <c r="E292">
        <f t="shared" si="9"/>
        <v>597756.13308481488</v>
      </c>
      <c r="F292" t="s">
        <v>2108</v>
      </c>
      <c r="G292">
        <v>45</v>
      </c>
      <c r="H292" s="4">
        <f>(G292-$O$14)/$T$14</f>
        <v>-0.5626824696072148</v>
      </c>
      <c r="I292">
        <f>G292-$O$14</f>
        <v>-540.84615384615381</v>
      </c>
      <c r="J292">
        <f t="shared" si="10"/>
        <v>292514.56213017745</v>
      </c>
    </row>
    <row r="293" spans="1:10" x14ac:dyDescent="0.3">
      <c r="A293" t="s">
        <v>2107</v>
      </c>
      <c r="B293">
        <v>1773</v>
      </c>
      <c r="C293" s="4">
        <f>(B293-$O$13)/$T$13</f>
        <v>0.72737716874792224</v>
      </c>
      <c r="D293">
        <f>B293-$O$13</f>
        <v>921.85309734513271</v>
      </c>
      <c r="E293">
        <f t="shared" si="9"/>
        <v>849813.13308481476</v>
      </c>
      <c r="F293" t="s">
        <v>2108</v>
      </c>
      <c r="G293">
        <v>6</v>
      </c>
      <c r="H293" s="4">
        <f>(G293-$O$14)/$T$14</f>
        <v>-0.60325706953480096</v>
      </c>
      <c r="I293">
        <f>G293-$O$14</f>
        <v>-579.84615384615381</v>
      </c>
      <c r="J293">
        <f t="shared" si="10"/>
        <v>336221.56213017745</v>
      </c>
    </row>
    <row r="294" spans="1:10" x14ac:dyDescent="0.3">
      <c r="A294" t="s">
        <v>2107</v>
      </c>
      <c r="B294">
        <v>32</v>
      </c>
      <c r="C294" s="4">
        <f>(B294-$O$13)/$T$13</f>
        <v>-0.64633807334126125</v>
      </c>
      <c r="D294">
        <f>B294-$O$13</f>
        <v>-819.14690265486729</v>
      </c>
      <c r="E294">
        <f t="shared" si="9"/>
        <v>671001.64812906261</v>
      </c>
      <c r="F294" t="s">
        <v>2108</v>
      </c>
      <c r="G294">
        <v>7</v>
      </c>
      <c r="H294" s="4">
        <f>(G294-$O$14)/$T$14</f>
        <v>-0.60221669517768339</v>
      </c>
      <c r="I294">
        <f>G294-$O$14</f>
        <v>-578.84615384615381</v>
      </c>
      <c r="J294">
        <f t="shared" si="10"/>
        <v>335062.86982248514</v>
      </c>
    </row>
    <row r="295" spans="1:10" x14ac:dyDescent="0.3">
      <c r="A295" t="s">
        <v>2107</v>
      </c>
      <c r="B295">
        <v>369</v>
      </c>
      <c r="C295" s="4">
        <f>(B295-$O$13)/$T$13</f>
        <v>-0.38043225106437739</v>
      </c>
      <c r="D295">
        <f>B295-$O$13</f>
        <v>-482.14690265486729</v>
      </c>
      <c r="E295">
        <f t="shared" si="9"/>
        <v>232465.63573968207</v>
      </c>
      <c r="F295" t="s">
        <v>2108</v>
      </c>
      <c r="G295">
        <v>31</v>
      </c>
      <c r="H295" s="4">
        <f>(G295-$O$14)/$T$14</f>
        <v>-0.5772477106068612</v>
      </c>
      <c r="I295">
        <f>G295-$O$14</f>
        <v>-554.84615384615381</v>
      </c>
      <c r="J295">
        <f t="shared" si="10"/>
        <v>307854.25443786976</v>
      </c>
    </row>
    <row r="296" spans="1:10" x14ac:dyDescent="0.3">
      <c r="A296" t="s">
        <v>2107</v>
      </c>
      <c r="B296">
        <v>89</v>
      </c>
      <c r="C296" s="4">
        <f>(B296-$O$13)/$T$13</f>
        <v>-0.60136290458819786</v>
      </c>
      <c r="D296">
        <f>B296-$O$13</f>
        <v>-762.14690265486729</v>
      </c>
      <c r="E296">
        <f t="shared" si="9"/>
        <v>580867.90122640773</v>
      </c>
      <c r="F296" t="s">
        <v>2108</v>
      </c>
      <c r="G296">
        <v>78</v>
      </c>
      <c r="H296" s="4">
        <f>(G296-$O$14)/$T$14</f>
        <v>-0.52835011582233427</v>
      </c>
      <c r="I296">
        <f>G296-$O$14</f>
        <v>-507.84615384615381</v>
      </c>
      <c r="J296">
        <f t="shared" si="10"/>
        <v>257907.71597633132</v>
      </c>
    </row>
    <row r="297" spans="1:10" x14ac:dyDescent="0.3">
      <c r="A297" t="s">
        <v>2107</v>
      </c>
      <c r="B297">
        <v>147</v>
      </c>
      <c r="C297" s="4">
        <f>(B297-$O$13)/$T$13</f>
        <v>-0.55559869778683502</v>
      </c>
      <c r="D297">
        <f>B297-$O$13</f>
        <v>-704.14690265486729</v>
      </c>
      <c r="E297">
        <f t="shared" si="9"/>
        <v>495822.86051844317</v>
      </c>
      <c r="F297" t="s">
        <v>2108</v>
      </c>
      <c r="G297">
        <v>1225</v>
      </c>
      <c r="H297" s="4">
        <f>(G297-$O$14)/$T$14</f>
        <v>0.66495927179154446</v>
      </c>
      <c r="I297">
        <f>G297-$O$14</f>
        <v>639.15384615384619</v>
      </c>
      <c r="J297">
        <f t="shared" si="10"/>
        <v>408517.6390532545</v>
      </c>
    </row>
    <row r="298" spans="1:10" x14ac:dyDescent="0.3">
      <c r="A298" t="s">
        <v>2107</v>
      </c>
      <c r="B298">
        <v>126</v>
      </c>
      <c r="C298" s="4">
        <f>(B298-$O$13)/$T$13</f>
        <v>-0.57216849680112158</v>
      </c>
      <c r="D298">
        <f>B298-$O$13</f>
        <v>-725.14690265486729</v>
      </c>
      <c r="E298">
        <f t="shared" si="9"/>
        <v>525838.03042994754</v>
      </c>
      <c r="F298" t="s">
        <v>2108</v>
      </c>
      <c r="G298">
        <v>1</v>
      </c>
      <c r="H298" s="4">
        <f>(G298-$O$14)/$T$14</f>
        <v>-0.60845894132038891</v>
      </c>
      <c r="I298">
        <f>G298-$O$14</f>
        <v>-584.84615384615381</v>
      </c>
      <c r="J298">
        <f t="shared" si="10"/>
        <v>342045.02366863901</v>
      </c>
    </row>
    <row r="299" spans="1:10" x14ac:dyDescent="0.3">
      <c r="A299" t="s">
        <v>2107</v>
      </c>
      <c r="B299">
        <v>2218</v>
      </c>
      <c r="C299" s="4">
        <f>(B299-$O$13)/$T$13</f>
        <v>1.0784991002411368</v>
      </c>
      <c r="D299">
        <f>B299-$O$13</f>
        <v>1366.8530973451327</v>
      </c>
      <c r="E299">
        <f t="shared" si="9"/>
        <v>1868287.3897219829</v>
      </c>
      <c r="F299" t="s">
        <v>2108</v>
      </c>
      <c r="G299">
        <v>67</v>
      </c>
      <c r="H299" s="4">
        <f>(G299-$O$14)/$T$14</f>
        <v>-0.53979423375062785</v>
      </c>
      <c r="I299">
        <f>G299-$O$14</f>
        <v>-518.84615384615381</v>
      </c>
      <c r="J299">
        <f t="shared" si="10"/>
        <v>269201.3313609467</v>
      </c>
    </row>
    <row r="300" spans="1:10" x14ac:dyDescent="0.3">
      <c r="A300" t="s">
        <v>2107</v>
      </c>
      <c r="B300">
        <v>202</v>
      </c>
      <c r="C300" s="4">
        <f>(B300-$O$13)/$T$13</f>
        <v>-0.51220160513037027</v>
      </c>
      <c r="D300">
        <f>B300-$O$13</f>
        <v>-649.14690265486729</v>
      </c>
      <c r="E300">
        <f t="shared" si="9"/>
        <v>421391.70122640778</v>
      </c>
      <c r="F300" t="s">
        <v>2108</v>
      </c>
      <c r="G300">
        <v>19</v>
      </c>
      <c r="H300" s="4">
        <f>(G300-$O$14)/$T$14</f>
        <v>-0.58973220289227224</v>
      </c>
      <c r="I300">
        <f>G300-$O$14</f>
        <v>-566.84615384615381</v>
      </c>
      <c r="J300">
        <f t="shared" si="10"/>
        <v>321314.56213017745</v>
      </c>
    </row>
    <row r="301" spans="1:10" x14ac:dyDescent="0.3">
      <c r="A301" t="s">
        <v>2107</v>
      </c>
      <c r="B301">
        <v>140</v>
      </c>
      <c r="C301" s="4">
        <f>(B301-$O$13)/$T$13</f>
        <v>-0.56112196412493054</v>
      </c>
      <c r="D301">
        <f>B301-$O$13</f>
        <v>-711.14690265486729</v>
      </c>
      <c r="E301">
        <f t="shared" si="9"/>
        <v>505729.91715561127</v>
      </c>
      <c r="F301" t="s">
        <v>2108</v>
      </c>
      <c r="G301">
        <v>2108</v>
      </c>
      <c r="H301" s="4">
        <f>(G301-$O$14)/$T$14</f>
        <v>1.5836098291263787</v>
      </c>
      <c r="I301">
        <f>G301-$O$14</f>
        <v>1522.1538461538462</v>
      </c>
      <c r="J301">
        <f t="shared" si="10"/>
        <v>2316952.3313609469</v>
      </c>
    </row>
    <row r="302" spans="1:10" x14ac:dyDescent="0.3">
      <c r="A302" t="s">
        <v>2107</v>
      </c>
      <c r="B302">
        <v>1052</v>
      </c>
      <c r="C302" s="4">
        <f>(B302-$O$13)/$T$13</f>
        <v>0.15848073592408463</v>
      </c>
      <c r="D302">
        <f>B302-$O$13</f>
        <v>200.85309734513271</v>
      </c>
      <c r="E302">
        <f t="shared" si="9"/>
        <v>40341.966713133355</v>
      </c>
      <c r="F302" t="s">
        <v>2108</v>
      </c>
      <c r="G302">
        <v>679</v>
      </c>
      <c r="H302" s="4">
        <f>(G302-$O$14)/$T$14</f>
        <v>9.691487280533885E-2</v>
      </c>
      <c r="I302">
        <f>G302-$O$14</f>
        <v>93.153846153846189</v>
      </c>
      <c r="J302">
        <f t="shared" si="10"/>
        <v>8677.6390532544447</v>
      </c>
    </row>
    <row r="303" spans="1:10" x14ac:dyDescent="0.3">
      <c r="A303" t="s">
        <v>2107</v>
      </c>
      <c r="B303">
        <v>247</v>
      </c>
      <c r="C303" s="4">
        <f>(B303-$O$13)/$T$13</f>
        <v>-0.47669489295689915</v>
      </c>
      <c r="D303">
        <f>B303-$O$13</f>
        <v>-604.14690265486729</v>
      </c>
      <c r="E303">
        <f t="shared" si="9"/>
        <v>364993.47998746968</v>
      </c>
      <c r="F303" t="s">
        <v>2108</v>
      </c>
      <c r="G303">
        <v>36</v>
      </c>
      <c r="H303" s="4">
        <f>(G303-$O$14)/$T$14</f>
        <v>-0.57204583882127313</v>
      </c>
      <c r="I303">
        <f>G303-$O$14</f>
        <v>-549.84615384615381</v>
      </c>
      <c r="J303">
        <f t="shared" si="10"/>
        <v>302330.79289940826</v>
      </c>
    </row>
    <row r="304" spans="1:10" x14ac:dyDescent="0.3">
      <c r="A304" t="s">
        <v>2107</v>
      </c>
      <c r="B304">
        <v>84</v>
      </c>
      <c r="C304" s="4">
        <f>(B304-$O$13)/$T$13</f>
        <v>-0.60530809482969461</v>
      </c>
      <c r="D304">
        <f>B304-$O$13</f>
        <v>-767.14690265486729</v>
      </c>
      <c r="E304">
        <f t="shared" si="9"/>
        <v>588514.3702529564</v>
      </c>
      <c r="F304" t="s">
        <v>2108</v>
      </c>
      <c r="G304">
        <v>47</v>
      </c>
      <c r="H304" s="4">
        <f>(G304-$O$14)/$T$14</f>
        <v>-0.56060172089297966</v>
      </c>
      <c r="I304">
        <f>G304-$O$14</f>
        <v>-538.84615384615381</v>
      </c>
      <c r="J304">
        <f t="shared" si="10"/>
        <v>290355.17751479289</v>
      </c>
    </row>
    <row r="305" spans="1:10" x14ac:dyDescent="0.3">
      <c r="A305" t="s">
        <v>2107</v>
      </c>
      <c r="B305">
        <v>88</v>
      </c>
      <c r="C305" s="4">
        <f>(B305-$O$13)/$T$13</f>
        <v>-0.60215194263649718</v>
      </c>
      <c r="D305">
        <f>B305-$O$13</f>
        <v>-763.14690265486729</v>
      </c>
      <c r="E305">
        <f t="shared" si="9"/>
        <v>582393.19503171754</v>
      </c>
      <c r="F305" t="s">
        <v>2108</v>
      </c>
      <c r="G305">
        <v>70</v>
      </c>
      <c r="H305" s="4">
        <f>(G305-$O$14)/$T$14</f>
        <v>-0.53667311067927503</v>
      </c>
      <c r="I305">
        <f>G305-$O$14</f>
        <v>-515.84615384615381</v>
      </c>
      <c r="J305">
        <f t="shared" si="10"/>
        <v>266097.25443786976</v>
      </c>
    </row>
    <row r="306" spans="1:10" x14ac:dyDescent="0.3">
      <c r="A306" t="s">
        <v>2107</v>
      </c>
      <c r="B306">
        <v>156</v>
      </c>
      <c r="C306" s="4">
        <f>(B306-$O$13)/$T$13</f>
        <v>-0.54849735535214084</v>
      </c>
      <c r="D306">
        <f>B306-$O$13</f>
        <v>-695.14690265486729</v>
      </c>
      <c r="E306">
        <f t="shared" si="9"/>
        <v>483229.21627065557</v>
      </c>
      <c r="F306" t="s">
        <v>2108</v>
      </c>
      <c r="G306">
        <v>154</v>
      </c>
      <c r="H306" s="4">
        <f>(G306-$O$14)/$T$14</f>
        <v>-0.44928166468139724</v>
      </c>
      <c r="I306">
        <f>G306-$O$14</f>
        <v>-431.84615384615381</v>
      </c>
      <c r="J306">
        <f t="shared" si="10"/>
        <v>186491.10059171595</v>
      </c>
    </row>
    <row r="307" spans="1:10" x14ac:dyDescent="0.3">
      <c r="A307" t="s">
        <v>2107</v>
      </c>
      <c r="B307">
        <v>2985</v>
      </c>
      <c r="C307" s="4">
        <f>(B307-$O$13)/$T$13</f>
        <v>1.6836912832867448</v>
      </c>
      <c r="D307">
        <f>B307-$O$13</f>
        <v>2133.8530973451325</v>
      </c>
      <c r="E307">
        <f t="shared" si="9"/>
        <v>4553329.0410494152</v>
      </c>
      <c r="F307" t="s">
        <v>2108</v>
      </c>
      <c r="G307">
        <v>22</v>
      </c>
      <c r="H307" s="4">
        <f>(G307-$O$14)/$T$14</f>
        <v>-0.58661107982091953</v>
      </c>
      <c r="I307">
        <f>G307-$O$14</f>
        <v>-563.84615384615381</v>
      </c>
      <c r="J307">
        <f t="shared" si="10"/>
        <v>317922.48520710057</v>
      </c>
    </row>
    <row r="308" spans="1:10" x14ac:dyDescent="0.3">
      <c r="A308" t="s">
        <v>2107</v>
      </c>
      <c r="B308">
        <v>762</v>
      </c>
      <c r="C308" s="4">
        <f>(B308-$O$13)/$T$13</f>
        <v>-7.0340298082729402E-2</v>
      </c>
      <c r="D308">
        <f>B308-$O$13</f>
        <v>-89.14690265486729</v>
      </c>
      <c r="E308">
        <f t="shared" si="9"/>
        <v>7947.1702529563845</v>
      </c>
      <c r="F308" t="s">
        <v>2108</v>
      </c>
      <c r="G308">
        <v>1758</v>
      </c>
      <c r="H308" s="4">
        <f>(G308-$O$14)/$T$14</f>
        <v>1.2194788041352214</v>
      </c>
      <c r="I308">
        <f>G308-$O$14</f>
        <v>1172.1538461538462</v>
      </c>
      <c r="J308">
        <f t="shared" si="10"/>
        <v>1373944.6390532546</v>
      </c>
    </row>
    <row r="309" spans="1:10" x14ac:dyDescent="0.3">
      <c r="A309" t="s">
        <v>2107</v>
      </c>
      <c r="B309">
        <v>554</v>
      </c>
      <c r="C309" s="4">
        <f>(B309-$O$13)/$T$13</f>
        <v>-0.23446021212899601</v>
      </c>
      <c r="D309">
        <f>B309-$O$13</f>
        <v>-297.14690265486729</v>
      </c>
      <c r="E309">
        <f t="shared" si="9"/>
        <v>88296.281757381177</v>
      </c>
      <c r="F309" t="s">
        <v>2108</v>
      </c>
      <c r="G309">
        <v>94</v>
      </c>
      <c r="H309" s="4">
        <f>(G309-$O$14)/$T$14</f>
        <v>-0.51170412610845284</v>
      </c>
      <c r="I309">
        <f>G309-$O$14</f>
        <v>-491.84615384615381</v>
      </c>
      <c r="J309">
        <f t="shared" si="10"/>
        <v>241912.63905325442</v>
      </c>
    </row>
    <row r="310" spans="1:10" x14ac:dyDescent="0.3">
      <c r="A310" t="s">
        <v>2107</v>
      </c>
      <c r="B310">
        <v>135</v>
      </c>
      <c r="C310" s="4">
        <f>(B310-$O$13)/$T$13</f>
        <v>-0.56506715436642729</v>
      </c>
      <c r="D310">
        <f>B310-$O$13</f>
        <v>-716.14690265486729</v>
      </c>
      <c r="E310">
        <f t="shared" si="9"/>
        <v>512866.38618215994</v>
      </c>
      <c r="F310" t="s">
        <v>2108</v>
      </c>
      <c r="G310">
        <v>33</v>
      </c>
      <c r="H310" s="4">
        <f>(G310-$O$14)/$T$14</f>
        <v>-0.57516696189262595</v>
      </c>
      <c r="I310">
        <f>G310-$O$14</f>
        <v>-552.84615384615381</v>
      </c>
      <c r="J310">
        <f t="shared" si="10"/>
        <v>305638.86982248514</v>
      </c>
    </row>
    <row r="311" spans="1:10" x14ac:dyDescent="0.3">
      <c r="A311" t="s">
        <v>2107</v>
      </c>
      <c r="B311">
        <v>122</v>
      </c>
      <c r="C311" s="4">
        <f>(B311-$O$13)/$T$13</f>
        <v>-0.57532464899431901</v>
      </c>
      <c r="D311">
        <f>B311-$O$13</f>
        <v>-729.14690265486729</v>
      </c>
      <c r="E311">
        <f t="shared" si="9"/>
        <v>531655.20565118652</v>
      </c>
      <c r="F311" t="s">
        <v>2108</v>
      </c>
      <c r="G311">
        <v>1</v>
      </c>
      <c r="H311" s="4">
        <f>(G311-$O$14)/$T$14</f>
        <v>-0.60845894132038891</v>
      </c>
      <c r="I311">
        <f>G311-$O$14</f>
        <v>-584.84615384615381</v>
      </c>
      <c r="J311">
        <f t="shared" si="10"/>
        <v>342045.02366863901</v>
      </c>
    </row>
    <row r="312" spans="1:10" x14ac:dyDescent="0.3">
      <c r="A312" t="s">
        <v>2107</v>
      </c>
      <c r="B312">
        <v>221</v>
      </c>
      <c r="C312" s="4">
        <f>(B312-$O$13)/$T$13</f>
        <v>-0.49720988221268247</v>
      </c>
      <c r="D312">
        <f>B312-$O$13</f>
        <v>-630.14690265486729</v>
      </c>
      <c r="E312">
        <f t="shared" si="9"/>
        <v>397085.11892552278</v>
      </c>
      <c r="F312" t="s">
        <v>2108</v>
      </c>
      <c r="G312">
        <v>31</v>
      </c>
      <c r="H312" s="4">
        <f>(G312-$O$14)/$T$14</f>
        <v>-0.5772477106068612</v>
      </c>
      <c r="I312">
        <f>G312-$O$14</f>
        <v>-554.84615384615381</v>
      </c>
      <c r="J312">
        <f t="shared" si="10"/>
        <v>307854.25443786976</v>
      </c>
    </row>
    <row r="313" spans="1:10" x14ac:dyDescent="0.3">
      <c r="A313" t="s">
        <v>2107</v>
      </c>
      <c r="B313">
        <v>126</v>
      </c>
      <c r="C313" s="4">
        <f>(B313-$O$13)/$T$13</f>
        <v>-0.57216849680112158</v>
      </c>
      <c r="D313">
        <f>B313-$O$13</f>
        <v>-725.14690265486729</v>
      </c>
      <c r="E313">
        <f t="shared" si="9"/>
        <v>525838.03042994754</v>
      </c>
      <c r="F313" t="s">
        <v>2108</v>
      </c>
      <c r="G313">
        <v>35</v>
      </c>
      <c r="H313" s="4">
        <f>(G313-$O$14)/$T$14</f>
        <v>-0.57308621317839081</v>
      </c>
      <c r="I313">
        <f>G313-$O$14</f>
        <v>-550.84615384615381</v>
      </c>
      <c r="J313">
        <f t="shared" si="10"/>
        <v>303431.48520710057</v>
      </c>
    </row>
    <row r="314" spans="1:10" x14ac:dyDescent="0.3">
      <c r="A314" t="s">
        <v>2107</v>
      </c>
      <c r="B314">
        <v>1022</v>
      </c>
      <c r="C314" s="4">
        <f>(B314-$O$13)/$T$13</f>
        <v>0.13480959447510385</v>
      </c>
      <c r="D314">
        <f>B314-$O$13</f>
        <v>170.85309734513271</v>
      </c>
      <c r="E314">
        <f t="shared" si="9"/>
        <v>29190.780872425396</v>
      </c>
      <c r="F314" t="s">
        <v>2108</v>
      </c>
      <c r="G314">
        <v>63</v>
      </c>
      <c r="H314" s="4">
        <f>(G314-$O$14)/$T$14</f>
        <v>-0.54395573117909823</v>
      </c>
      <c r="I314">
        <f>G314-$O$14</f>
        <v>-522.84615384615381</v>
      </c>
      <c r="J314">
        <f t="shared" si="10"/>
        <v>273368.10059171595</v>
      </c>
    </row>
    <row r="315" spans="1:10" x14ac:dyDescent="0.3">
      <c r="A315" t="s">
        <v>2107</v>
      </c>
      <c r="B315">
        <v>3177</v>
      </c>
      <c r="C315" s="4">
        <f>(B315-$O$13)/$T$13</f>
        <v>1.8351865885602217</v>
      </c>
      <c r="D315">
        <f>B315-$O$13</f>
        <v>2325.8530973451325</v>
      </c>
      <c r="E315">
        <f t="shared" si="9"/>
        <v>5409592.6304299459</v>
      </c>
      <c r="F315" t="s">
        <v>2108</v>
      </c>
      <c r="G315">
        <v>526</v>
      </c>
      <c r="H315" s="4">
        <f>(G315-$O$14)/$T$14</f>
        <v>-6.2262403833652814E-2</v>
      </c>
      <c r="I315">
        <f>G315-$O$14</f>
        <v>-59.846153846153811</v>
      </c>
      <c r="J315">
        <f t="shared" si="10"/>
        <v>3581.5621301775104</v>
      </c>
    </row>
    <row r="316" spans="1:10" x14ac:dyDescent="0.3">
      <c r="A316" t="s">
        <v>2107</v>
      </c>
      <c r="B316">
        <v>198</v>
      </c>
      <c r="C316" s="4">
        <f>(B316-$O$13)/$T$13</f>
        <v>-0.5153577573235677</v>
      </c>
      <c r="D316">
        <f>B316-$O$13</f>
        <v>-653.14690265486729</v>
      </c>
      <c r="E316">
        <f t="shared" si="9"/>
        <v>426600.8764476467</v>
      </c>
      <c r="F316" t="s">
        <v>2108</v>
      </c>
      <c r="G316">
        <v>121</v>
      </c>
      <c r="H316" s="4">
        <f>(G316-$O$14)/$T$14</f>
        <v>-0.48361401846627783</v>
      </c>
      <c r="I316">
        <f>G316-$O$14</f>
        <v>-464.84615384615381</v>
      </c>
      <c r="J316">
        <f t="shared" si="10"/>
        <v>216081.94674556211</v>
      </c>
    </row>
    <row r="317" spans="1:10" x14ac:dyDescent="0.3">
      <c r="A317" t="s">
        <v>2107</v>
      </c>
      <c r="B317">
        <v>85</v>
      </c>
      <c r="C317" s="4">
        <f>(B317-$O$13)/$T$13</f>
        <v>-0.60451905678139528</v>
      </c>
      <c r="D317">
        <f>B317-$O$13</f>
        <v>-766.14690265486729</v>
      </c>
      <c r="E317">
        <f t="shared" si="9"/>
        <v>586981.07644764672</v>
      </c>
      <c r="F317" t="s">
        <v>2108</v>
      </c>
      <c r="G317">
        <v>67</v>
      </c>
      <c r="H317" s="4">
        <f>(G317-$O$14)/$T$14</f>
        <v>-0.53979423375062785</v>
      </c>
      <c r="I317">
        <f>G317-$O$14</f>
        <v>-518.84615384615381</v>
      </c>
      <c r="J317">
        <f t="shared" si="10"/>
        <v>269201.3313609467</v>
      </c>
    </row>
    <row r="318" spans="1:10" x14ac:dyDescent="0.3">
      <c r="A318" t="s">
        <v>2107</v>
      </c>
      <c r="B318">
        <v>3596</v>
      </c>
      <c r="C318" s="4">
        <f>(B318-$O$13)/$T$13</f>
        <v>2.1657935307976528</v>
      </c>
      <c r="D318">
        <f>B318-$O$13</f>
        <v>2744.8530973451325</v>
      </c>
      <c r="E318">
        <f t="shared" si="9"/>
        <v>7534218.5260051675</v>
      </c>
      <c r="F318" t="s">
        <v>2108</v>
      </c>
      <c r="G318">
        <v>57</v>
      </c>
      <c r="H318" s="4">
        <f>(G318-$O$14)/$T$14</f>
        <v>-0.55019797732180376</v>
      </c>
      <c r="I318">
        <f>G318-$O$14</f>
        <v>-528.84615384615381</v>
      </c>
      <c r="J318">
        <f t="shared" si="10"/>
        <v>279678.25443786976</v>
      </c>
    </row>
    <row r="319" spans="1:10" x14ac:dyDescent="0.3">
      <c r="A319" t="s">
        <v>2107</v>
      </c>
      <c r="B319">
        <v>244</v>
      </c>
      <c r="C319" s="4">
        <f>(B319-$O$13)/$T$13</f>
        <v>-0.47906200710179719</v>
      </c>
      <c r="D319">
        <f>B319-$O$13</f>
        <v>-607.14690265486729</v>
      </c>
      <c r="E319">
        <f t="shared" si="9"/>
        <v>368627.36140339891</v>
      </c>
      <c r="F319" t="s">
        <v>2108</v>
      </c>
      <c r="G319">
        <v>1229</v>
      </c>
      <c r="H319" s="4">
        <f>(G319-$O$14)/$T$14</f>
        <v>0.66912076922001473</v>
      </c>
      <c r="I319">
        <f>G319-$O$14</f>
        <v>643.15384615384619</v>
      </c>
      <c r="J319">
        <f t="shared" si="10"/>
        <v>413646.86982248526</v>
      </c>
    </row>
    <row r="320" spans="1:10" x14ac:dyDescent="0.3">
      <c r="A320" t="s">
        <v>2107</v>
      </c>
      <c r="B320">
        <v>5180</v>
      </c>
      <c r="C320" s="4">
        <f>(B320-$O$13)/$T$13</f>
        <v>3.4156297993038374</v>
      </c>
      <c r="D320">
        <f>B320-$O$13</f>
        <v>4328.8530973451325</v>
      </c>
      <c r="E320">
        <f t="shared" si="9"/>
        <v>18738969.138394546</v>
      </c>
      <c r="F320" t="s">
        <v>2108</v>
      </c>
      <c r="G320">
        <v>12</v>
      </c>
      <c r="H320" s="4">
        <f>(G320-$O$14)/$T$14</f>
        <v>-0.59701482339209544</v>
      </c>
      <c r="I320">
        <f>G320-$O$14</f>
        <v>-573.84615384615381</v>
      </c>
      <c r="J320">
        <f t="shared" si="10"/>
        <v>329299.40828402364</v>
      </c>
    </row>
    <row r="321" spans="1:10" x14ac:dyDescent="0.3">
      <c r="A321" t="s">
        <v>2107</v>
      </c>
      <c r="B321">
        <v>589</v>
      </c>
      <c r="C321" s="4">
        <f>(B321-$O$13)/$T$13</f>
        <v>-0.20684388043851845</v>
      </c>
      <c r="D321">
        <f>B321-$O$13</f>
        <v>-262.14690265486729</v>
      </c>
      <c r="E321">
        <f t="shared" si="9"/>
        <v>68720.998571540462</v>
      </c>
      <c r="F321" t="s">
        <v>2108</v>
      </c>
      <c r="G321">
        <v>452</v>
      </c>
      <c r="H321" s="4">
        <f>(G321-$O$14)/$T$14</f>
        <v>-0.13925010626035467</v>
      </c>
      <c r="I321">
        <f>G321-$O$14</f>
        <v>-133.84615384615381</v>
      </c>
      <c r="J321">
        <f t="shared" si="10"/>
        <v>17914.792899408276</v>
      </c>
    </row>
    <row r="322" spans="1:10" x14ac:dyDescent="0.3">
      <c r="A322" t="s">
        <v>2107</v>
      </c>
      <c r="B322">
        <v>2725</v>
      </c>
      <c r="C322" s="4">
        <f>(B322-$O$13)/$T$13</f>
        <v>1.4785413907289118</v>
      </c>
      <c r="D322">
        <f>B322-$O$13</f>
        <v>1873.8530973451327</v>
      </c>
      <c r="E322">
        <f t="shared" si="9"/>
        <v>3511325.4304299476</v>
      </c>
      <c r="F322" t="s">
        <v>2108</v>
      </c>
      <c r="G322">
        <v>1886</v>
      </c>
      <c r="H322" s="4">
        <f>(G322-$O$14)/$T$14</f>
        <v>1.3526467218462732</v>
      </c>
      <c r="I322">
        <f>G322-$O$14</f>
        <v>1300.1538461538462</v>
      </c>
      <c r="J322">
        <f t="shared" si="10"/>
        <v>1690400.0236686391</v>
      </c>
    </row>
    <row r="323" spans="1:10" x14ac:dyDescent="0.3">
      <c r="A323" t="s">
        <v>2107</v>
      </c>
      <c r="B323">
        <v>300</v>
      </c>
      <c r="C323" s="4">
        <f>(B323-$O$13)/$T$13</f>
        <v>-0.43487587639703312</v>
      </c>
      <c r="D323">
        <f>B323-$O$13</f>
        <v>-551.14690265486729</v>
      </c>
      <c r="E323">
        <f t="shared" ref="E323:E386" si="11">D323*D323</f>
        <v>303762.90830605378</v>
      </c>
      <c r="F323" t="s">
        <v>2108</v>
      </c>
      <c r="G323">
        <v>1825</v>
      </c>
      <c r="H323" s="4">
        <f>(G323-$O$14)/$T$14</f>
        <v>1.2891838860620999</v>
      </c>
      <c r="I323">
        <f>G323-$O$14</f>
        <v>1239.1538461538462</v>
      </c>
      <c r="J323">
        <f t="shared" ref="J323:J365" si="12">I323*I323</f>
        <v>1535502.2544378699</v>
      </c>
    </row>
    <row r="324" spans="1:10" x14ac:dyDescent="0.3">
      <c r="A324" t="s">
        <v>2107</v>
      </c>
      <c r="B324">
        <v>144</v>
      </c>
      <c r="C324" s="4">
        <f>(B324-$O$13)/$T$13</f>
        <v>-0.55796581193173311</v>
      </c>
      <c r="D324">
        <f>B324-$O$13</f>
        <v>-707.14690265486729</v>
      </c>
      <c r="E324">
        <f t="shared" si="11"/>
        <v>500056.74193437234</v>
      </c>
      <c r="F324" t="s">
        <v>2108</v>
      </c>
      <c r="G324">
        <v>31</v>
      </c>
      <c r="H324" s="4">
        <f>(G324-$O$14)/$T$14</f>
        <v>-0.5772477106068612</v>
      </c>
      <c r="I324">
        <f>G324-$O$14</f>
        <v>-554.84615384615381</v>
      </c>
      <c r="J324">
        <f t="shared" si="12"/>
        <v>307854.25443786976</v>
      </c>
    </row>
    <row r="325" spans="1:10" x14ac:dyDescent="0.3">
      <c r="A325" t="s">
        <v>2107</v>
      </c>
      <c r="B325">
        <v>87</v>
      </c>
      <c r="C325" s="4">
        <f>(B325-$O$13)/$T$13</f>
        <v>-0.60294098068479651</v>
      </c>
      <c r="D325">
        <f>B325-$O$13</f>
        <v>-764.14690265486729</v>
      </c>
      <c r="E325">
        <f t="shared" si="11"/>
        <v>583920.48883702722</v>
      </c>
      <c r="F325" t="s">
        <v>2108</v>
      </c>
      <c r="G325">
        <v>107</v>
      </c>
      <c r="H325" s="4">
        <f>(G325-$O$14)/$T$14</f>
        <v>-0.49817925946592412</v>
      </c>
      <c r="I325">
        <f>G325-$O$14</f>
        <v>-478.84615384615381</v>
      </c>
      <c r="J325">
        <f t="shared" si="12"/>
        <v>229293.63905325442</v>
      </c>
    </row>
    <row r="326" spans="1:10" x14ac:dyDescent="0.3">
      <c r="A326" t="s">
        <v>2107</v>
      </c>
      <c r="B326">
        <v>3116</v>
      </c>
      <c r="C326" s="4">
        <f>(B326-$O$13)/$T$13</f>
        <v>1.7870552676139608</v>
      </c>
      <c r="D326">
        <f>B326-$O$13</f>
        <v>2264.8530973451325</v>
      </c>
      <c r="E326">
        <f t="shared" si="11"/>
        <v>5129559.55255384</v>
      </c>
      <c r="F326" t="s">
        <v>2108</v>
      </c>
      <c r="G326">
        <v>27</v>
      </c>
      <c r="H326" s="4">
        <f>(G326-$O$14)/$T$14</f>
        <v>-0.58140920803533147</v>
      </c>
      <c r="I326">
        <f>G326-$O$14</f>
        <v>-558.84615384615381</v>
      </c>
      <c r="J326">
        <f t="shared" si="12"/>
        <v>312309.02366863901</v>
      </c>
    </row>
    <row r="327" spans="1:10" x14ac:dyDescent="0.3">
      <c r="A327" t="s">
        <v>2107</v>
      </c>
      <c r="B327">
        <v>909</v>
      </c>
      <c r="C327" s="4">
        <f>(B327-$O$13)/$T$13</f>
        <v>4.5648295017276325E-2</v>
      </c>
      <c r="D327">
        <f>B327-$O$13</f>
        <v>57.85309734513271</v>
      </c>
      <c r="E327">
        <f t="shared" si="11"/>
        <v>3346.9808724254012</v>
      </c>
      <c r="F327" t="s">
        <v>2108</v>
      </c>
      <c r="G327">
        <v>1221</v>
      </c>
      <c r="H327" s="4">
        <f>(G327-$O$14)/$T$14</f>
        <v>0.66079777436307408</v>
      </c>
      <c r="I327">
        <f>G327-$O$14</f>
        <v>635.15384615384619</v>
      </c>
      <c r="J327">
        <f t="shared" si="12"/>
        <v>403420.4082840237</v>
      </c>
    </row>
    <row r="328" spans="1:10" x14ac:dyDescent="0.3">
      <c r="A328" t="s">
        <v>2107</v>
      </c>
      <c r="B328">
        <v>1613</v>
      </c>
      <c r="C328" s="4">
        <f>(B328-$O$13)/$T$13</f>
        <v>0.60113108102002488</v>
      </c>
      <c r="D328">
        <f>B328-$O$13</f>
        <v>761.85309734513271</v>
      </c>
      <c r="E328">
        <f t="shared" si="11"/>
        <v>580420.14193437225</v>
      </c>
      <c r="F328" t="s">
        <v>2108</v>
      </c>
      <c r="G328">
        <v>1</v>
      </c>
      <c r="H328" s="4">
        <f>(G328-$O$14)/$T$14</f>
        <v>-0.60845894132038891</v>
      </c>
      <c r="I328">
        <f>G328-$O$14</f>
        <v>-584.84615384615381</v>
      </c>
      <c r="J328">
        <f t="shared" si="12"/>
        <v>342045.02366863901</v>
      </c>
    </row>
    <row r="329" spans="1:10" x14ac:dyDescent="0.3">
      <c r="A329" t="s">
        <v>2107</v>
      </c>
      <c r="B329">
        <v>136</v>
      </c>
      <c r="C329" s="4">
        <f>(B329-$O$13)/$T$13</f>
        <v>-0.56427811631812796</v>
      </c>
      <c r="D329">
        <f>B329-$O$13</f>
        <v>-715.14690265486729</v>
      </c>
      <c r="E329">
        <f t="shared" si="11"/>
        <v>511435.09237685025</v>
      </c>
      <c r="F329" t="s">
        <v>2108</v>
      </c>
      <c r="G329">
        <v>16</v>
      </c>
      <c r="H329" s="4">
        <f>(G329-$O$14)/$T$14</f>
        <v>-0.59285332596362506</v>
      </c>
      <c r="I329">
        <f>G329-$O$14</f>
        <v>-569.84615384615381</v>
      </c>
      <c r="J329">
        <f t="shared" si="12"/>
        <v>324724.63905325439</v>
      </c>
    </row>
    <row r="330" spans="1:10" x14ac:dyDescent="0.3">
      <c r="A330" t="s">
        <v>2107</v>
      </c>
      <c r="B330">
        <v>130</v>
      </c>
      <c r="C330" s="4">
        <f>(B330-$O$13)/$T$13</f>
        <v>-0.56901234460792416</v>
      </c>
      <c r="D330">
        <f>B330-$O$13</f>
        <v>-721.14690265486729</v>
      </c>
      <c r="E330">
        <f t="shared" si="11"/>
        <v>520052.85520870861</v>
      </c>
      <c r="F330" t="s">
        <v>2108</v>
      </c>
      <c r="G330">
        <v>41</v>
      </c>
      <c r="H330" s="4">
        <f>(G330-$O$14)/$T$14</f>
        <v>-0.56684396703568518</v>
      </c>
      <c r="I330">
        <f>G330-$O$14</f>
        <v>-544.84615384615381</v>
      </c>
      <c r="J330">
        <f t="shared" si="12"/>
        <v>296857.3313609467</v>
      </c>
    </row>
    <row r="331" spans="1:10" x14ac:dyDescent="0.3">
      <c r="A331" t="s">
        <v>2107</v>
      </c>
      <c r="B331">
        <v>102</v>
      </c>
      <c r="C331" s="4">
        <f>(B331-$O$13)/$T$13</f>
        <v>-0.59110540996030614</v>
      </c>
      <c r="D331">
        <f>B331-$O$13</f>
        <v>-749.14690265486729</v>
      </c>
      <c r="E331">
        <f t="shared" si="11"/>
        <v>561221.08175738121</v>
      </c>
      <c r="F331" t="s">
        <v>2108</v>
      </c>
      <c r="G331">
        <v>523</v>
      </c>
      <c r="H331" s="4">
        <f>(G331-$O$14)/$T$14</f>
        <v>-6.5383526905005596E-2</v>
      </c>
      <c r="I331">
        <f>G331-$O$14</f>
        <v>-62.846153846153811</v>
      </c>
      <c r="J331">
        <f t="shared" si="12"/>
        <v>3949.6390532544333</v>
      </c>
    </row>
    <row r="332" spans="1:10" x14ac:dyDescent="0.3">
      <c r="A332" t="s">
        <v>2107</v>
      </c>
      <c r="B332">
        <v>4006</v>
      </c>
      <c r="C332" s="4">
        <f>(B332-$O$13)/$T$13</f>
        <v>2.48929913060039</v>
      </c>
      <c r="D332">
        <f>B332-$O$13</f>
        <v>3154.8530973451325</v>
      </c>
      <c r="E332">
        <f t="shared" si="11"/>
        <v>9953098.0658281762</v>
      </c>
      <c r="F332" t="s">
        <v>2108</v>
      </c>
      <c r="G332">
        <v>141</v>
      </c>
      <c r="H332" s="4">
        <f>(G332-$O$14)/$T$14</f>
        <v>-0.46280653132392596</v>
      </c>
      <c r="I332">
        <f>G332-$O$14</f>
        <v>-444.84615384615381</v>
      </c>
      <c r="J332">
        <f t="shared" si="12"/>
        <v>197888.10059171595</v>
      </c>
    </row>
    <row r="333" spans="1:10" x14ac:dyDescent="0.3">
      <c r="A333" t="s">
        <v>2107</v>
      </c>
      <c r="B333">
        <v>1629</v>
      </c>
      <c r="C333" s="4">
        <f>(B333-$O$13)/$T$13</f>
        <v>0.61375568979281458</v>
      </c>
      <c r="D333">
        <f>B333-$O$13</f>
        <v>777.85309734513271</v>
      </c>
      <c r="E333">
        <f t="shared" si="11"/>
        <v>605055.44104941655</v>
      </c>
      <c r="F333" t="s">
        <v>2108</v>
      </c>
      <c r="G333">
        <v>52</v>
      </c>
      <c r="H333" s="4">
        <f>(G333-$O$14)/$T$14</f>
        <v>-0.55539984910739171</v>
      </c>
      <c r="I333">
        <f>G333-$O$14</f>
        <v>-533.84615384615381</v>
      </c>
      <c r="J333">
        <f t="shared" si="12"/>
        <v>284991.71597633132</v>
      </c>
    </row>
    <row r="334" spans="1:10" x14ac:dyDescent="0.3">
      <c r="A334" t="s">
        <v>2107</v>
      </c>
      <c r="B334">
        <v>2188</v>
      </c>
      <c r="C334" s="4">
        <f>(B334-$O$13)/$T$13</f>
        <v>1.0548279587921561</v>
      </c>
      <c r="D334">
        <f>B334-$O$13</f>
        <v>1336.8530973451327</v>
      </c>
      <c r="E334">
        <f t="shared" si="11"/>
        <v>1787176.2038812749</v>
      </c>
      <c r="F334" t="s">
        <v>2108</v>
      </c>
      <c r="G334">
        <v>225</v>
      </c>
      <c r="H334" s="4">
        <f>(G334-$O$14)/$T$14</f>
        <v>-0.37541508532604817</v>
      </c>
      <c r="I334">
        <f>G334-$O$14</f>
        <v>-360.84615384615381</v>
      </c>
      <c r="J334">
        <f t="shared" si="12"/>
        <v>130209.94674556211</v>
      </c>
    </row>
    <row r="335" spans="1:10" x14ac:dyDescent="0.3">
      <c r="A335" t="s">
        <v>2107</v>
      </c>
      <c r="B335">
        <v>2409</v>
      </c>
      <c r="C335" s="4">
        <f>(B335-$O$13)/$T$13</f>
        <v>1.2292053674663144</v>
      </c>
      <c r="D335">
        <f>B335-$O$13</f>
        <v>1557.8530973451327</v>
      </c>
      <c r="E335">
        <f t="shared" si="11"/>
        <v>2426906.2729078233</v>
      </c>
      <c r="F335" t="s">
        <v>2108</v>
      </c>
      <c r="G335">
        <v>38</v>
      </c>
      <c r="H335" s="4">
        <f>(G335-$O$14)/$T$14</f>
        <v>-0.569965090107038</v>
      </c>
      <c r="I335">
        <f>G335-$O$14</f>
        <v>-547.84615384615381</v>
      </c>
      <c r="J335">
        <f t="shared" si="12"/>
        <v>300135.40828402364</v>
      </c>
    </row>
    <row r="336" spans="1:10" x14ac:dyDescent="0.3">
      <c r="A336" t="s">
        <v>2107</v>
      </c>
      <c r="B336">
        <v>194</v>
      </c>
      <c r="C336" s="4">
        <f>(B336-$O$13)/$T$13</f>
        <v>-0.51851390951676513</v>
      </c>
      <c r="D336">
        <f>B336-$O$13</f>
        <v>-657.14690265486729</v>
      </c>
      <c r="E336">
        <f t="shared" si="11"/>
        <v>431842.05166888563</v>
      </c>
      <c r="F336" t="s">
        <v>2108</v>
      </c>
      <c r="G336">
        <v>15</v>
      </c>
      <c r="H336" s="4">
        <f>(G336-$O$14)/$T$14</f>
        <v>-0.59389370032074262</v>
      </c>
      <c r="I336">
        <f>G336-$O$14</f>
        <v>-570.84615384615381</v>
      </c>
      <c r="J336">
        <f t="shared" si="12"/>
        <v>325865.3313609467</v>
      </c>
    </row>
    <row r="337" spans="1:10" x14ac:dyDescent="0.3">
      <c r="A337" t="s">
        <v>2107</v>
      </c>
      <c r="B337">
        <v>1140</v>
      </c>
      <c r="C337" s="4">
        <f>(B337-$O$13)/$T$13</f>
        <v>0.22791608417442819</v>
      </c>
      <c r="D337">
        <f>B337-$O$13</f>
        <v>288.85309734513271</v>
      </c>
      <c r="E337">
        <f t="shared" si="11"/>
        <v>83436.111845876716</v>
      </c>
      <c r="F337" t="s">
        <v>2108</v>
      </c>
      <c r="G337">
        <v>37</v>
      </c>
      <c r="H337" s="4">
        <f>(G337-$O$14)/$T$14</f>
        <v>-0.57100546446415557</v>
      </c>
      <c r="I337">
        <f>G337-$O$14</f>
        <v>-548.84615384615381</v>
      </c>
      <c r="J337">
        <f t="shared" si="12"/>
        <v>301232.10059171595</v>
      </c>
    </row>
    <row r="338" spans="1:10" x14ac:dyDescent="0.3">
      <c r="A338" t="s">
        <v>2107</v>
      </c>
      <c r="B338">
        <v>102</v>
      </c>
      <c r="C338" s="4">
        <f>(B338-$O$13)/$T$13</f>
        <v>-0.59110540996030614</v>
      </c>
      <c r="D338">
        <f>B338-$O$13</f>
        <v>-749.14690265486729</v>
      </c>
      <c r="E338">
        <f t="shared" si="11"/>
        <v>561221.08175738121</v>
      </c>
      <c r="F338" t="s">
        <v>2108</v>
      </c>
      <c r="G338">
        <v>112</v>
      </c>
      <c r="H338" s="4">
        <f>(G338-$O$14)/$T$14</f>
        <v>-0.49297738768033617</v>
      </c>
      <c r="I338">
        <f>G338-$O$14</f>
        <v>-473.84615384615381</v>
      </c>
      <c r="J338">
        <f t="shared" si="12"/>
        <v>224530.17751479286</v>
      </c>
    </row>
    <row r="339" spans="1:10" x14ac:dyDescent="0.3">
      <c r="A339" t="s">
        <v>2107</v>
      </c>
      <c r="B339">
        <v>2857</v>
      </c>
      <c r="C339" s="4">
        <f>(B339-$O$13)/$T$13</f>
        <v>1.5826944131044272</v>
      </c>
      <c r="D339">
        <f>B339-$O$13</f>
        <v>2005.8530973451327</v>
      </c>
      <c r="E339">
        <f t="shared" si="11"/>
        <v>4023446.6481290623</v>
      </c>
      <c r="F339" t="s">
        <v>2108</v>
      </c>
      <c r="G339">
        <v>21</v>
      </c>
      <c r="H339" s="4">
        <f>(G339-$O$14)/$T$14</f>
        <v>-0.5876514541780371</v>
      </c>
      <c r="I339">
        <f>G339-$O$14</f>
        <v>-564.84615384615381</v>
      </c>
      <c r="J339">
        <f t="shared" si="12"/>
        <v>319051.17751479289</v>
      </c>
    </row>
    <row r="340" spans="1:10" x14ac:dyDescent="0.3">
      <c r="A340" t="s">
        <v>2107</v>
      </c>
      <c r="B340">
        <v>107</v>
      </c>
      <c r="C340" s="4">
        <f>(B340-$O$13)/$T$13</f>
        <v>-0.58716021971880938</v>
      </c>
      <c r="D340">
        <f>B340-$O$13</f>
        <v>-744.14690265486729</v>
      </c>
      <c r="E340">
        <f t="shared" si="11"/>
        <v>553754.61273083254</v>
      </c>
      <c r="F340" t="s">
        <v>2108</v>
      </c>
      <c r="G340">
        <v>67</v>
      </c>
      <c r="H340" s="4">
        <f>(G340-$O$14)/$T$14</f>
        <v>-0.53979423375062785</v>
      </c>
      <c r="I340">
        <f>G340-$O$14</f>
        <v>-518.84615384615381</v>
      </c>
      <c r="J340">
        <f t="shared" si="12"/>
        <v>269201.3313609467</v>
      </c>
    </row>
    <row r="341" spans="1:10" x14ac:dyDescent="0.3">
      <c r="A341" t="s">
        <v>2107</v>
      </c>
      <c r="B341">
        <v>160</v>
      </c>
      <c r="C341" s="4">
        <f>(B341-$O$13)/$T$13</f>
        <v>-0.5453412031589433</v>
      </c>
      <c r="D341">
        <f>B341-$O$13</f>
        <v>-691.14690265486729</v>
      </c>
      <c r="E341">
        <f t="shared" si="11"/>
        <v>477684.04104941658</v>
      </c>
      <c r="F341" t="s">
        <v>2108</v>
      </c>
      <c r="G341">
        <v>78</v>
      </c>
      <c r="H341" s="4">
        <f>(G341-$O$14)/$T$14</f>
        <v>-0.52835011582233427</v>
      </c>
      <c r="I341">
        <f>G341-$O$14</f>
        <v>-507.84615384615381</v>
      </c>
      <c r="J341">
        <f t="shared" si="12"/>
        <v>257907.71597633132</v>
      </c>
    </row>
    <row r="342" spans="1:10" x14ac:dyDescent="0.3">
      <c r="A342" t="s">
        <v>2107</v>
      </c>
      <c r="B342">
        <v>2230</v>
      </c>
      <c r="C342" s="4">
        <f>(B342-$O$13)/$T$13</f>
        <v>1.0879675568207292</v>
      </c>
      <c r="D342">
        <f>B342-$O$13</f>
        <v>1378.8530973451327</v>
      </c>
      <c r="E342">
        <f t="shared" si="11"/>
        <v>1901235.8640582659</v>
      </c>
      <c r="F342" t="s">
        <v>2108</v>
      </c>
      <c r="G342">
        <v>67</v>
      </c>
      <c r="H342" s="4">
        <f>(G342-$O$14)/$T$14</f>
        <v>-0.53979423375062785</v>
      </c>
      <c r="I342">
        <f>G342-$O$14</f>
        <v>-518.84615384615381</v>
      </c>
      <c r="J342">
        <f t="shared" si="12"/>
        <v>269201.3313609467</v>
      </c>
    </row>
    <row r="343" spans="1:10" x14ac:dyDescent="0.3">
      <c r="A343" t="s">
        <v>2107</v>
      </c>
      <c r="B343">
        <v>316</v>
      </c>
      <c r="C343" s="4">
        <f>(B343-$O$13)/$T$13</f>
        <v>-0.42225126762424336</v>
      </c>
      <c r="D343">
        <f>B343-$O$13</f>
        <v>-535.14690265486729</v>
      </c>
      <c r="E343">
        <f t="shared" si="11"/>
        <v>286382.20742109802</v>
      </c>
      <c r="F343" t="s">
        <v>2108</v>
      </c>
      <c r="G343">
        <v>263</v>
      </c>
      <c r="H343" s="4">
        <f>(G343-$O$14)/$T$14</f>
        <v>-0.33588085975557969</v>
      </c>
      <c r="I343">
        <f>G343-$O$14</f>
        <v>-322.84615384615381</v>
      </c>
      <c r="J343">
        <f t="shared" si="12"/>
        <v>104229.63905325442</v>
      </c>
    </row>
    <row r="344" spans="1:10" x14ac:dyDescent="0.3">
      <c r="A344" t="s">
        <v>2107</v>
      </c>
      <c r="B344">
        <v>117</v>
      </c>
      <c r="C344" s="4">
        <f>(B344-$O$13)/$T$13</f>
        <v>-0.57926983923581576</v>
      </c>
      <c r="D344">
        <f>B344-$O$13</f>
        <v>-734.14690265486729</v>
      </c>
      <c r="E344">
        <f t="shared" si="11"/>
        <v>538971.67467773519</v>
      </c>
      <c r="F344" t="s">
        <v>2108</v>
      </c>
      <c r="G344">
        <v>1691</v>
      </c>
      <c r="H344" s="4">
        <f>(G344-$O$14)/$T$14</f>
        <v>1.1497737222083426</v>
      </c>
      <c r="I344">
        <f>G344-$O$14</f>
        <v>1105.1538461538462</v>
      </c>
      <c r="J344">
        <f t="shared" si="12"/>
        <v>1221365.0236686391</v>
      </c>
    </row>
    <row r="345" spans="1:10" x14ac:dyDescent="0.3">
      <c r="A345" t="s">
        <v>2107</v>
      </c>
      <c r="B345">
        <v>6406</v>
      </c>
      <c r="C345" s="4">
        <f>(B345-$O$13)/$T$13</f>
        <v>4.3829904465188507</v>
      </c>
      <c r="D345">
        <f>B345-$O$13</f>
        <v>5554.8530973451325</v>
      </c>
      <c r="E345">
        <f t="shared" si="11"/>
        <v>30856392.933084812</v>
      </c>
      <c r="F345" t="s">
        <v>2108</v>
      </c>
      <c r="G345">
        <v>181</v>
      </c>
      <c r="H345" s="4">
        <f>(G345-$O$14)/$T$14</f>
        <v>-0.42119155703922229</v>
      </c>
      <c r="I345">
        <f>G345-$O$14</f>
        <v>-404.84615384615381</v>
      </c>
      <c r="J345">
        <f t="shared" si="12"/>
        <v>163900.40828402364</v>
      </c>
    </row>
    <row r="346" spans="1:10" x14ac:dyDescent="0.3">
      <c r="A346" t="s">
        <v>2107</v>
      </c>
      <c r="B346">
        <v>192</v>
      </c>
      <c r="C346" s="4">
        <f>(B346-$O$13)/$T$13</f>
        <v>-0.52009198561336389</v>
      </c>
      <c r="D346">
        <f>B346-$O$13</f>
        <v>-659.14690265486729</v>
      </c>
      <c r="E346">
        <f t="shared" si="11"/>
        <v>434474.63927950512</v>
      </c>
      <c r="F346" t="s">
        <v>2108</v>
      </c>
      <c r="G346">
        <v>13</v>
      </c>
      <c r="H346" s="4">
        <f>(G346-$O$14)/$T$14</f>
        <v>-0.59597444903497776</v>
      </c>
      <c r="I346">
        <f>G346-$O$14</f>
        <v>-572.84615384615381</v>
      </c>
      <c r="J346">
        <f t="shared" si="12"/>
        <v>328152.71597633132</v>
      </c>
    </row>
    <row r="347" spans="1:10" x14ac:dyDescent="0.3">
      <c r="A347" t="s">
        <v>2107</v>
      </c>
      <c r="B347">
        <v>26</v>
      </c>
      <c r="C347" s="4">
        <f>(B347-$O$13)/$T$13</f>
        <v>-0.65107230163105745</v>
      </c>
      <c r="D347">
        <f>B347-$O$13</f>
        <v>-825.14690265486729</v>
      </c>
      <c r="E347">
        <f t="shared" si="11"/>
        <v>680867.41096092109</v>
      </c>
      <c r="F347" t="s">
        <v>2108</v>
      </c>
      <c r="G347">
        <v>1</v>
      </c>
      <c r="H347" s="4">
        <f>(G347-$O$14)/$T$14</f>
        <v>-0.60845894132038891</v>
      </c>
      <c r="I347">
        <f>G347-$O$14</f>
        <v>-584.84615384615381</v>
      </c>
      <c r="J347">
        <f t="shared" si="12"/>
        <v>342045.02366863901</v>
      </c>
    </row>
    <row r="348" spans="1:10" x14ac:dyDescent="0.3">
      <c r="A348" t="s">
        <v>2107</v>
      </c>
      <c r="B348">
        <v>723</v>
      </c>
      <c r="C348" s="4">
        <f>(B348-$O$13)/$T$13</f>
        <v>-0.1011127819664044</v>
      </c>
      <c r="D348">
        <f>B348-$O$13</f>
        <v>-128.14690265486729</v>
      </c>
      <c r="E348">
        <f t="shared" si="11"/>
        <v>16421.628660036033</v>
      </c>
      <c r="F348" t="s">
        <v>2108</v>
      </c>
      <c r="G348">
        <v>21</v>
      </c>
      <c r="H348" s="4">
        <f>(G348-$O$14)/$T$14</f>
        <v>-0.5876514541780371</v>
      </c>
      <c r="I348">
        <f>G348-$O$14</f>
        <v>-564.84615384615381</v>
      </c>
      <c r="J348">
        <f t="shared" si="12"/>
        <v>319051.17751479289</v>
      </c>
    </row>
    <row r="349" spans="1:10" x14ac:dyDescent="0.3">
      <c r="A349" t="s">
        <v>2107</v>
      </c>
      <c r="B349">
        <v>170</v>
      </c>
      <c r="C349" s="4">
        <f>(B349-$O$13)/$T$13</f>
        <v>-0.53745082267594979</v>
      </c>
      <c r="D349">
        <f>B349-$O$13</f>
        <v>-681.14690265486729</v>
      </c>
      <c r="E349">
        <f t="shared" si="11"/>
        <v>463961.10299631924</v>
      </c>
      <c r="F349" t="s">
        <v>2108</v>
      </c>
      <c r="G349">
        <v>830</v>
      </c>
      <c r="H349" s="4">
        <f>(G349-$O$14)/$T$14</f>
        <v>0.25401140073009532</v>
      </c>
      <c r="I349">
        <f>G349-$O$14</f>
        <v>244.15384615384619</v>
      </c>
      <c r="J349">
        <f t="shared" si="12"/>
        <v>59611.100591715993</v>
      </c>
    </row>
    <row r="350" spans="1:10" x14ac:dyDescent="0.3">
      <c r="A350" t="s">
        <v>2107</v>
      </c>
      <c r="B350">
        <v>238</v>
      </c>
      <c r="C350" s="4">
        <f>(B350-$O$13)/$T$13</f>
        <v>-0.48379623539159339</v>
      </c>
      <c r="D350">
        <f>B350-$O$13</f>
        <v>-613.14690265486729</v>
      </c>
      <c r="E350">
        <f t="shared" si="11"/>
        <v>375949.12423525733</v>
      </c>
      <c r="F350" t="s">
        <v>2108</v>
      </c>
      <c r="G350">
        <v>130</v>
      </c>
      <c r="H350" s="4">
        <f>(G350-$O$14)/$T$14</f>
        <v>-0.47425064925221949</v>
      </c>
      <c r="I350">
        <f>G350-$O$14</f>
        <v>-455.84615384615381</v>
      </c>
      <c r="J350">
        <f t="shared" si="12"/>
        <v>207795.71597633132</v>
      </c>
    </row>
    <row r="351" spans="1:10" x14ac:dyDescent="0.3">
      <c r="A351" t="s">
        <v>2107</v>
      </c>
      <c r="B351">
        <v>55</v>
      </c>
      <c r="C351" s="4">
        <f>(B351-$O$13)/$T$13</f>
        <v>-0.62819019823037603</v>
      </c>
      <c r="D351">
        <f>B351-$O$13</f>
        <v>-796.14690265486729</v>
      </c>
      <c r="E351">
        <f t="shared" si="11"/>
        <v>633849.89060693874</v>
      </c>
      <c r="F351" t="s">
        <v>2108</v>
      </c>
      <c r="G351">
        <v>55</v>
      </c>
      <c r="H351" s="4">
        <f>(G351-$O$14)/$T$14</f>
        <v>-0.55227872603603889</v>
      </c>
      <c r="I351">
        <f>G351-$O$14</f>
        <v>-530.84615384615381</v>
      </c>
      <c r="J351">
        <f t="shared" si="12"/>
        <v>281797.63905325439</v>
      </c>
    </row>
    <row r="352" spans="1:10" x14ac:dyDescent="0.3">
      <c r="A352" t="s">
        <v>2107</v>
      </c>
      <c r="B352">
        <v>128</v>
      </c>
      <c r="C352" s="4">
        <f>(B352-$O$13)/$T$13</f>
        <v>-0.57059042070452282</v>
      </c>
      <c r="D352">
        <f>B352-$O$13</f>
        <v>-723.14690265486729</v>
      </c>
      <c r="E352">
        <f t="shared" si="11"/>
        <v>522941.44281932811</v>
      </c>
      <c r="F352" t="s">
        <v>2108</v>
      </c>
      <c r="G352">
        <v>114</v>
      </c>
      <c r="H352" s="4">
        <f>(G352-$O$14)/$T$14</f>
        <v>-0.49089663896610097</v>
      </c>
      <c r="I352">
        <f>G352-$O$14</f>
        <v>-471.84615384615381</v>
      </c>
      <c r="J352">
        <f t="shared" si="12"/>
        <v>222638.79289940826</v>
      </c>
    </row>
    <row r="353" spans="1:10" x14ac:dyDescent="0.3">
      <c r="A353" t="s">
        <v>2107</v>
      </c>
      <c r="B353">
        <v>2144</v>
      </c>
      <c r="C353" s="4">
        <f>(B353-$O$13)/$T$13</f>
        <v>1.0201102846669843</v>
      </c>
      <c r="D353">
        <f>B353-$O$13</f>
        <v>1292.8530973451327</v>
      </c>
      <c r="E353">
        <f t="shared" si="11"/>
        <v>1671469.1313149033</v>
      </c>
      <c r="F353" t="s">
        <v>2108</v>
      </c>
      <c r="G353">
        <v>594</v>
      </c>
      <c r="H353" s="4">
        <f>(G353-$O$14)/$T$14</f>
        <v>8.4830524503434843E-3</v>
      </c>
      <c r="I353">
        <f>G353-$O$14</f>
        <v>8.1538461538461888</v>
      </c>
      <c r="J353">
        <f t="shared" si="12"/>
        <v>66.485207100592291</v>
      </c>
    </row>
    <row r="354" spans="1:10" x14ac:dyDescent="0.3">
      <c r="A354" t="s">
        <v>2107</v>
      </c>
      <c r="B354">
        <v>2693</v>
      </c>
      <c r="C354" s="4">
        <f>(B354-$O$13)/$T$13</f>
        <v>1.4532921731833324</v>
      </c>
      <c r="D354">
        <f>B354-$O$13</f>
        <v>1841.8530973451327</v>
      </c>
      <c r="E354">
        <f t="shared" si="11"/>
        <v>3392422.832199859</v>
      </c>
      <c r="F354" t="s">
        <v>2108</v>
      </c>
      <c r="G354">
        <v>24</v>
      </c>
      <c r="H354" s="4">
        <f>(G354-$O$14)/$T$14</f>
        <v>-0.58453033110668429</v>
      </c>
      <c r="I354">
        <f>G354-$O$14</f>
        <v>-561.84615384615381</v>
      </c>
      <c r="J354">
        <f t="shared" si="12"/>
        <v>315671.10059171595</v>
      </c>
    </row>
    <row r="355" spans="1:10" x14ac:dyDescent="0.3">
      <c r="A355" t="s">
        <v>2107</v>
      </c>
      <c r="B355">
        <v>432</v>
      </c>
      <c r="C355" s="4">
        <f>(B355-$O$13)/$T$13</f>
        <v>-0.3307228540215178</v>
      </c>
      <c r="D355">
        <f>B355-$O$13</f>
        <v>-419.14690265486729</v>
      </c>
      <c r="E355">
        <f t="shared" si="11"/>
        <v>175684.1260051688</v>
      </c>
      <c r="F355" t="s">
        <v>2108</v>
      </c>
      <c r="G355">
        <v>252</v>
      </c>
      <c r="H355" s="4">
        <f>(G355-$O$14)/$T$14</f>
        <v>-0.34732497768387316</v>
      </c>
      <c r="I355">
        <f>G355-$O$14</f>
        <v>-333.84615384615381</v>
      </c>
      <c r="J355">
        <f t="shared" si="12"/>
        <v>111453.25443786979</v>
      </c>
    </row>
    <row r="356" spans="1:10" x14ac:dyDescent="0.3">
      <c r="A356" t="s">
        <v>2107</v>
      </c>
      <c r="B356">
        <v>189</v>
      </c>
      <c r="C356" s="4">
        <f>(B356-$O$13)/$T$13</f>
        <v>-0.52245909975826199</v>
      </c>
      <c r="D356">
        <f>B356-$O$13</f>
        <v>-662.14690265486729</v>
      </c>
      <c r="E356">
        <f t="shared" si="11"/>
        <v>438438.5206954343</v>
      </c>
      <c r="F356" t="s">
        <v>2108</v>
      </c>
      <c r="G356">
        <v>67</v>
      </c>
      <c r="H356" s="4">
        <f>(G356-$O$14)/$T$14</f>
        <v>-0.53979423375062785</v>
      </c>
      <c r="I356">
        <f>G356-$O$14</f>
        <v>-518.84615384615381</v>
      </c>
      <c r="J356">
        <f t="shared" si="12"/>
        <v>269201.3313609467</v>
      </c>
    </row>
    <row r="357" spans="1:10" x14ac:dyDescent="0.3">
      <c r="A357" t="s">
        <v>2107</v>
      </c>
      <c r="B357">
        <v>154</v>
      </c>
      <c r="C357" s="4">
        <f>(B357-$O$13)/$T$13</f>
        <v>-0.55007543144873949</v>
      </c>
      <c r="D357">
        <f>B357-$O$13</f>
        <v>-697.14690265486729</v>
      </c>
      <c r="E357">
        <f t="shared" si="11"/>
        <v>486013.803881275</v>
      </c>
      <c r="F357" t="s">
        <v>2108</v>
      </c>
      <c r="G357">
        <v>742</v>
      </c>
      <c r="H357" s="4">
        <f>(G357-$O$14)/$T$14</f>
        <v>0.16245845730374719</v>
      </c>
      <c r="I357">
        <f>G357-$O$14</f>
        <v>156.15384615384619</v>
      </c>
      <c r="J357">
        <f t="shared" si="12"/>
        <v>24384.023668639064</v>
      </c>
    </row>
    <row r="358" spans="1:10" x14ac:dyDescent="0.3">
      <c r="A358" t="s">
        <v>2107</v>
      </c>
      <c r="B358">
        <v>96</v>
      </c>
      <c r="C358" s="4">
        <f>(B358-$O$13)/$T$13</f>
        <v>-0.59583963825010233</v>
      </c>
      <c r="D358">
        <f>B358-$O$13</f>
        <v>-755.14690265486729</v>
      </c>
      <c r="E358">
        <f t="shared" si="11"/>
        <v>570246.84458923957</v>
      </c>
      <c r="F358" t="s">
        <v>2108</v>
      </c>
      <c r="G358">
        <v>75</v>
      </c>
      <c r="H358" s="4">
        <f>(G358-$O$14)/$T$14</f>
        <v>-0.53147123889368708</v>
      </c>
      <c r="I358">
        <f>G358-$O$14</f>
        <v>-510.84615384615381</v>
      </c>
      <c r="J358">
        <f t="shared" si="12"/>
        <v>260963.79289940826</v>
      </c>
    </row>
    <row r="359" spans="1:10" x14ac:dyDescent="0.3">
      <c r="A359" t="s">
        <v>2107</v>
      </c>
      <c r="B359">
        <v>3063</v>
      </c>
      <c r="C359" s="4">
        <f>(B359-$O$13)/$T$13</f>
        <v>1.7452362510540949</v>
      </c>
      <c r="D359">
        <f>B359-$O$13</f>
        <v>2211.8530973451325</v>
      </c>
      <c r="E359">
        <f t="shared" si="11"/>
        <v>4892294.1242352566</v>
      </c>
      <c r="F359" t="s">
        <v>2108</v>
      </c>
      <c r="G359">
        <v>4405</v>
      </c>
      <c r="H359" s="4">
        <f>(G359-$O$14)/$T$14</f>
        <v>3.973349727425489</v>
      </c>
      <c r="I359">
        <f>G359-$O$14</f>
        <v>3819.1538461538462</v>
      </c>
      <c r="J359">
        <f t="shared" si="12"/>
        <v>14585936.100591715</v>
      </c>
    </row>
    <row r="360" spans="1:10" x14ac:dyDescent="0.3">
      <c r="A360" t="s">
        <v>2107</v>
      </c>
      <c r="B360">
        <v>2266</v>
      </c>
      <c r="C360" s="4">
        <f>(B360-$O$13)/$T$13</f>
        <v>1.1163729265595062</v>
      </c>
      <c r="D360">
        <f>B360-$O$13</f>
        <v>1414.8530973451327</v>
      </c>
      <c r="E360">
        <f t="shared" si="11"/>
        <v>2001809.2870671155</v>
      </c>
      <c r="F360" t="s">
        <v>2108</v>
      </c>
      <c r="G360">
        <v>92</v>
      </c>
      <c r="H360" s="4">
        <f>(G360-$O$14)/$T$14</f>
        <v>-0.51378487482268798</v>
      </c>
      <c r="I360">
        <f>G360-$O$14</f>
        <v>-493.84615384615381</v>
      </c>
      <c r="J360">
        <f t="shared" si="12"/>
        <v>243884.02366863901</v>
      </c>
    </row>
    <row r="361" spans="1:10" x14ac:dyDescent="0.3">
      <c r="A361" t="s">
        <v>2107</v>
      </c>
      <c r="B361">
        <v>194</v>
      </c>
      <c r="C361" s="4">
        <f>(B361-$O$13)/$T$13</f>
        <v>-0.51851390951676513</v>
      </c>
      <c r="D361">
        <f>B361-$O$13</f>
        <v>-657.14690265486729</v>
      </c>
      <c r="E361">
        <f t="shared" si="11"/>
        <v>431842.05166888563</v>
      </c>
      <c r="F361" t="s">
        <v>2108</v>
      </c>
      <c r="G361">
        <v>64</v>
      </c>
      <c r="H361" s="4">
        <f>(G361-$O$14)/$T$14</f>
        <v>-0.54291535682198055</v>
      </c>
      <c r="I361">
        <f>G361-$O$14</f>
        <v>-521.84615384615381</v>
      </c>
      <c r="J361">
        <f t="shared" si="12"/>
        <v>272323.40828402364</v>
      </c>
    </row>
    <row r="362" spans="1:10" x14ac:dyDescent="0.3">
      <c r="A362" t="s">
        <v>2107</v>
      </c>
      <c r="B362">
        <v>129</v>
      </c>
      <c r="C362" s="4">
        <f>(B362-$O$13)/$T$13</f>
        <v>-0.56980138265622349</v>
      </c>
      <c r="D362">
        <f>B362-$O$13</f>
        <v>-722.14690265486729</v>
      </c>
      <c r="E362">
        <f t="shared" si="11"/>
        <v>521496.14901401836</v>
      </c>
      <c r="F362" t="s">
        <v>2108</v>
      </c>
      <c r="G362">
        <v>64</v>
      </c>
      <c r="H362" s="4">
        <f>(G362-$O$14)/$T$14</f>
        <v>-0.54291535682198055</v>
      </c>
      <c r="I362">
        <f>G362-$O$14</f>
        <v>-521.84615384615381</v>
      </c>
      <c r="J362">
        <f t="shared" si="12"/>
        <v>272323.40828402364</v>
      </c>
    </row>
    <row r="363" spans="1:10" x14ac:dyDescent="0.3">
      <c r="A363" t="s">
        <v>2107</v>
      </c>
      <c r="B363">
        <v>375</v>
      </c>
      <c r="C363" s="4">
        <f>(B363-$O$13)/$T$13</f>
        <v>-0.37569802277458125</v>
      </c>
      <c r="D363">
        <f>B363-$O$13</f>
        <v>-476.14690265486729</v>
      </c>
      <c r="E363">
        <f t="shared" si="11"/>
        <v>226715.87290782368</v>
      </c>
      <c r="F363" t="s">
        <v>2108</v>
      </c>
      <c r="G363">
        <v>842</v>
      </c>
      <c r="H363" s="4">
        <f>(G363-$O$14)/$T$14</f>
        <v>0.26649589301550647</v>
      </c>
      <c r="I363">
        <f>G363-$O$14</f>
        <v>256.15384615384619</v>
      </c>
      <c r="J363">
        <f t="shared" si="12"/>
        <v>65614.792899408305</v>
      </c>
    </row>
    <row r="364" spans="1:10" x14ac:dyDescent="0.3">
      <c r="A364" t="s">
        <v>2107</v>
      </c>
      <c r="B364">
        <v>409</v>
      </c>
      <c r="C364" s="4">
        <f>(B364-$O$13)/$T$13</f>
        <v>-0.34887072913240302</v>
      </c>
      <c r="D364">
        <f>B364-$O$13</f>
        <v>-442.14690265486729</v>
      </c>
      <c r="E364">
        <f t="shared" si="11"/>
        <v>195493.8835272927</v>
      </c>
      <c r="F364" t="s">
        <v>2108</v>
      </c>
      <c r="G364">
        <v>112</v>
      </c>
      <c r="H364" s="4">
        <f>(G364-$O$14)/$T$14</f>
        <v>-0.49297738768033617</v>
      </c>
      <c r="I364">
        <f>G364-$O$14</f>
        <v>-473.84615384615381</v>
      </c>
      <c r="J364">
        <f t="shared" si="12"/>
        <v>224530.17751479286</v>
      </c>
    </row>
    <row r="365" spans="1:10" x14ac:dyDescent="0.3">
      <c r="A365" t="s">
        <v>2107</v>
      </c>
      <c r="B365">
        <v>234</v>
      </c>
      <c r="C365" s="4">
        <f>(B365-$O$13)/$T$13</f>
        <v>-0.48695238758479081</v>
      </c>
      <c r="D365">
        <f>B365-$O$13</f>
        <v>-617.14690265486729</v>
      </c>
      <c r="E365">
        <f t="shared" si="11"/>
        <v>380870.29945649626</v>
      </c>
      <c r="F365" t="s">
        <v>2108</v>
      </c>
      <c r="G365">
        <v>374</v>
      </c>
      <c r="H365" s="4">
        <f>(G365-$O$14)/$T$14</f>
        <v>-0.22039930611552688</v>
      </c>
      <c r="I365">
        <f>G365-$O$14</f>
        <v>-211.84615384615381</v>
      </c>
      <c r="J365">
        <f t="shared" si="12"/>
        <v>44878.792899408269</v>
      </c>
    </row>
    <row r="366" spans="1:10" x14ac:dyDescent="0.3">
      <c r="A366" t="s">
        <v>2107</v>
      </c>
      <c r="B366">
        <v>3016</v>
      </c>
      <c r="C366" s="4">
        <f>(B366-$O$13)/$T$13</f>
        <v>1.7081514627840249</v>
      </c>
      <c r="D366">
        <f>B366-$O$13</f>
        <v>2164.8530973451325</v>
      </c>
      <c r="E366">
        <f t="shared" si="11"/>
        <v>4686588.9330848139</v>
      </c>
    </row>
    <row r="367" spans="1:10" x14ac:dyDescent="0.3">
      <c r="A367" t="s">
        <v>2107</v>
      </c>
      <c r="B367">
        <v>264</v>
      </c>
      <c r="C367" s="4">
        <f>(B367-$O$13)/$T$13</f>
        <v>-0.46328124613581007</v>
      </c>
      <c r="D367">
        <f>B367-$O$13</f>
        <v>-587.14690265486729</v>
      </c>
      <c r="E367">
        <f t="shared" si="11"/>
        <v>344741.48529720423</v>
      </c>
    </row>
    <row r="368" spans="1:10" x14ac:dyDescent="0.3">
      <c r="A368" t="s">
        <v>2107</v>
      </c>
      <c r="B368">
        <v>272</v>
      </c>
      <c r="C368" s="4">
        <f>(B368-$O$13)/$T$13</f>
        <v>-0.45696894174941516</v>
      </c>
      <c r="D368">
        <f>B368-$O$13</f>
        <v>-579.14690265486729</v>
      </c>
      <c r="E368">
        <f t="shared" si="11"/>
        <v>335411.13485472632</v>
      </c>
    </row>
    <row r="369" spans="1:5" x14ac:dyDescent="0.3">
      <c r="A369" t="s">
        <v>2107</v>
      </c>
      <c r="B369">
        <v>419</v>
      </c>
      <c r="C369" s="4">
        <f>(B369-$O$13)/$T$13</f>
        <v>-0.34098034864940946</v>
      </c>
      <c r="D369">
        <f>B369-$O$13</f>
        <v>-432.14690265486729</v>
      </c>
      <c r="E369">
        <f t="shared" si="11"/>
        <v>186750.94547419535</v>
      </c>
    </row>
    <row r="370" spans="1:5" x14ac:dyDescent="0.3">
      <c r="A370" t="s">
        <v>2107</v>
      </c>
      <c r="B370">
        <v>1621</v>
      </c>
      <c r="C370" s="4">
        <f>(B370-$O$13)/$T$13</f>
        <v>0.60744338540641973</v>
      </c>
      <c r="D370">
        <f>B370-$O$13</f>
        <v>769.85309734513271</v>
      </c>
      <c r="E370">
        <f t="shared" si="11"/>
        <v>592673.7914918944</v>
      </c>
    </row>
    <row r="371" spans="1:5" x14ac:dyDescent="0.3">
      <c r="A371" t="s">
        <v>2107</v>
      </c>
      <c r="B371">
        <v>1101</v>
      </c>
      <c r="C371" s="4">
        <f>(B371-$O$13)/$T$13</f>
        <v>0.1971436002907532</v>
      </c>
      <c r="D371">
        <f>B371-$O$13</f>
        <v>249.85309734513271</v>
      </c>
      <c r="E371">
        <f t="shared" si="11"/>
        <v>62426.570252956364</v>
      </c>
    </row>
    <row r="372" spans="1:5" x14ac:dyDescent="0.3">
      <c r="A372" t="s">
        <v>2107</v>
      </c>
      <c r="B372">
        <v>1073</v>
      </c>
      <c r="C372" s="4">
        <f>(B372-$O$13)/$T$13</f>
        <v>0.17505053493837117</v>
      </c>
      <c r="D372">
        <f>B372-$O$13</f>
        <v>221.85309734513271</v>
      </c>
      <c r="E372">
        <f t="shared" si="11"/>
        <v>49218.796801628931</v>
      </c>
    </row>
    <row r="373" spans="1:5" x14ac:dyDescent="0.3">
      <c r="A373" t="s">
        <v>2107</v>
      </c>
      <c r="B373">
        <v>331</v>
      </c>
      <c r="C373" s="4">
        <f>(B373-$O$13)/$T$13</f>
        <v>-0.41041569689975299</v>
      </c>
      <c r="D373">
        <f>B373-$O$13</f>
        <v>-520.14690265486729</v>
      </c>
      <c r="E373">
        <f t="shared" si="11"/>
        <v>270552.80034145201</v>
      </c>
    </row>
    <row r="374" spans="1:5" x14ac:dyDescent="0.3">
      <c r="A374" t="s">
        <v>2107</v>
      </c>
      <c r="B374">
        <v>1170</v>
      </c>
      <c r="C374" s="4">
        <f>(B374-$O$13)/$T$13</f>
        <v>0.25158722562340896</v>
      </c>
      <c r="D374">
        <f>B374-$O$13</f>
        <v>318.85309734513271</v>
      </c>
      <c r="E374">
        <f t="shared" si="11"/>
        <v>101667.29768658467</v>
      </c>
    </row>
    <row r="375" spans="1:5" x14ac:dyDescent="0.3">
      <c r="A375" t="s">
        <v>2107</v>
      </c>
      <c r="B375">
        <v>363</v>
      </c>
      <c r="C375" s="4">
        <f>(B375-$O$13)/$T$13</f>
        <v>-0.38516647935417353</v>
      </c>
      <c r="D375">
        <f>B375-$O$13</f>
        <v>-488.14690265486729</v>
      </c>
      <c r="E375">
        <f t="shared" si="11"/>
        <v>238287.39857154049</v>
      </c>
    </row>
    <row r="376" spans="1:5" x14ac:dyDescent="0.3">
      <c r="A376" t="s">
        <v>2107</v>
      </c>
      <c r="B376">
        <v>103</v>
      </c>
      <c r="C376" s="4">
        <f>(B376-$O$13)/$T$13</f>
        <v>-0.59031637191200681</v>
      </c>
      <c r="D376">
        <f>B376-$O$13</f>
        <v>-748.14690265486729</v>
      </c>
      <c r="E376">
        <f t="shared" si="11"/>
        <v>559723.78795207152</v>
      </c>
    </row>
    <row r="377" spans="1:5" x14ac:dyDescent="0.3">
      <c r="A377" t="s">
        <v>2107</v>
      </c>
      <c r="B377">
        <v>147</v>
      </c>
      <c r="C377" s="4">
        <f>(B377-$O$13)/$T$13</f>
        <v>-0.55559869778683502</v>
      </c>
      <c r="D377">
        <f>B377-$O$13</f>
        <v>-704.14690265486729</v>
      </c>
      <c r="E377">
        <f t="shared" si="11"/>
        <v>495822.86051844317</v>
      </c>
    </row>
    <row r="378" spans="1:5" x14ac:dyDescent="0.3">
      <c r="A378" t="s">
        <v>2107</v>
      </c>
      <c r="B378">
        <v>110</v>
      </c>
      <c r="C378" s="4">
        <f>(B378-$O$13)/$T$13</f>
        <v>-0.58479310557391129</v>
      </c>
      <c r="D378">
        <f>B378-$O$13</f>
        <v>-741.14690265486729</v>
      </c>
      <c r="E378">
        <f t="shared" si="11"/>
        <v>549298.73131490336</v>
      </c>
    </row>
    <row r="379" spans="1:5" x14ac:dyDescent="0.3">
      <c r="A379" t="s">
        <v>2107</v>
      </c>
      <c r="B379">
        <v>134</v>
      </c>
      <c r="C379" s="4">
        <f>(B379-$O$13)/$T$13</f>
        <v>-0.56585619241472662</v>
      </c>
      <c r="D379">
        <f>B379-$O$13</f>
        <v>-717.14690265486729</v>
      </c>
      <c r="E379">
        <f t="shared" si="11"/>
        <v>514299.67998746969</v>
      </c>
    </row>
    <row r="380" spans="1:5" x14ac:dyDescent="0.3">
      <c r="A380" t="s">
        <v>2107</v>
      </c>
      <c r="B380">
        <v>269</v>
      </c>
      <c r="C380" s="4">
        <f>(B380-$O$13)/$T$13</f>
        <v>-0.45933605589431326</v>
      </c>
      <c r="D380">
        <f>B380-$O$13</f>
        <v>-582.14690265486729</v>
      </c>
      <c r="E380">
        <f t="shared" si="11"/>
        <v>338895.01627065556</v>
      </c>
    </row>
    <row r="381" spans="1:5" x14ac:dyDescent="0.3">
      <c r="A381" t="s">
        <v>2107</v>
      </c>
      <c r="B381">
        <v>175</v>
      </c>
      <c r="C381" s="4">
        <f>(B381-$O$13)/$T$13</f>
        <v>-0.53350563243445293</v>
      </c>
      <c r="D381">
        <f>B381-$O$13</f>
        <v>-676.14690265486729</v>
      </c>
      <c r="E381">
        <f t="shared" si="11"/>
        <v>457174.63396977057</v>
      </c>
    </row>
    <row r="382" spans="1:5" x14ac:dyDescent="0.3">
      <c r="A382" t="s">
        <v>2107</v>
      </c>
      <c r="B382">
        <v>69</v>
      </c>
      <c r="C382" s="4">
        <f>(B382-$O$13)/$T$13</f>
        <v>-0.61714366555418498</v>
      </c>
      <c r="D382">
        <f>B382-$O$13</f>
        <v>-782.14690265486729</v>
      </c>
      <c r="E382">
        <f t="shared" si="11"/>
        <v>611753.77733260242</v>
      </c>
    </row>
    <row r="383" spans="1:5" x14ac:dyDescent="0.3">
      <c r="A383" t="s">
        <v>2107</v>
      </c>
      <c r="B383">
        <v>190</v>
      </c>
      <c r="C383" s="4">
        <f>(B383-$O$13)/$T$13</f>
        <v>-0.52167006170996255</v>
      </c>
      <c r="D383">
        <f>B383-$O$13</f>
        <v>-661.14690265486729</v>
      </c>
      <c r="E383">
        <f t="shared" si="11"/>
        <v>437115.22689012456</v>
      </c>
    </row>
    <row r="384" spans="1:5" x14ac:dyDescent="0.3">
      <c r="A384" t="s">
        <v>2107</v>
      </c>
      <c r="B384">
        <v>237</v>
      </c>
      <c r="C384" s="4">
        <f>(B384-$O$13)/$T$13</f>
        <v>-0.48458527343989272</v>
      </c>
      <c r="D384">
        <f>B384-$O$13</f>
        <v>-614.14690265486729</v>
      </c>
      <c r="E384">
        <f t="shared" si="11"/>
        <v>377176.41804056702</v>
      </c>
    </row>
    <row r="385" spans="1:5" x14ac:dyDescent="0.3">
      <c r="A385" t="s">
        <v>2107</v>
      </c>
      <c r="B385">
        <v>196</v>
      </c>
      <c r="C385" s="4">
        <f>(B385-$O$13)/$T$13</f>
        <v>-0.51693583342016647</v>
      </c>
      <c r="D385">
        <f>B385-$O$13</f>
        <v>-655.14690265486729</v>
      </c>
      <c r="E385">
        <f t="shared" si="11"/>
        <v>429217.46405826614</v>
      </c>
    </row>
    <row r="386" spans="1:5" x14ac:dyDescent="0.3">
      <c r="A386" t="s">
        <v>2107</v>
      </c>
      <c r="B386">
        <v>7295</v>
      </c>
      <c r="C386" s="4">
        <f>(B386-$O$13)/$T$13</f>
        <v>5.084445271456981</v>
      </c>
      <c r="D386">
        <f>B386-$O$13</f>
        <v>6443.8530973451325</v>
      </c>
      <c r="E386">
        <f t="shared" si="11"/>
        <v>41523242.740164459</v>
      </c>
    </row>
    <row r="387" spans="1:5" x14ac:dyDescent="0.3">
      <c r="A387" t="s">
        <v>2107</v>
      </c>
      <c r="B387">
        <v>2893</v>
      </c>
      <c r="C387" s="4">
        <f>(B387-$O$13)/$T$13</f>
        <v>1.6110997828432041</v>
      </c>
      <c r="D387">
        <f>B387-$O$13</f>
        <v>2041.8530973451327</v>
      </c>
      <c r="E387">
        <f t="shared" ref="E387:E450" si="13">D387*D387</f>
        <v>4169164.0711379121</v>
      </c>
    </row>
    <row r="388" spans="1:5" x14ac:dyDescent="0.3">
      <c r="A388" t="s">
        <v>2107</v>
      </c>
      <c r="B388">
        <v>820</v>
      </c>
      <c r="C388" s="4">
        <f>(B388-$O$13)/$T$13</f>
        <v>-2.4576091281366601E-2</v>
      </c>
      <c r="D388">
        <f>B388-$O$13</f>
        <v>-31.14690265486729</v>
      </c>
      <c r="E388">
        <f t="shared" si="13"/>
        <v>970.12954499177908</v>
      </c>
    </row>
    <row r="389" spans="1:5" x14ac:dyDescent="0.3">
      <c r="A389" t="s">
        <v>2107</v>
      </c>
      <c r="B389">
        <v>2038</v>
      </c>
      <c r="C389" s="4">
        <f>(B389-$O$13)/$T$13</f>
        <v>0.93647225154725233</v>
      </c>
      <c r="D389">
        <f>B389-$O$13</f>
        <v>1186.8530973451327</v>
      </c>
      <c r="E389">
        <f t="shared" si="13"/>
        <v>1408620.2746777351</v>
      </c>
    </row>
    <row r="390" spans="1:5" x14ac:dyDescent="0.3">
      <c r="A390" t="s">
        <v>2107</v>
      </c>
      <c r="B390">
        <v>116</v>
      </c>
      <c r="C390" s="4">
        <f>(B390-$O$13)/$T$13</f>
        <v>-0.58005887728411509</v>
      </c>
      <c r="D390">
        <f>B390-$O$13</f>
        <v>-735.14690265486729</v>
      </c>
      <c r="E390">
        <f t="shared" si="13"/>
        <v>540440.96848304488</v>
      </c>
    </row>
    <row r="391" spans="1:5" x14ac:dyDescent="0.3">
      <c r="A391" t="s">
        <v>2107</v>
      </c>
      <c r="B391">
        <v>1345</v>
      </c>
      <c r="C391" s="4">
        <f>(B391-$O$13)/$T$13</f>
        <v>0.3896688840757967</v>
      </c>
      <c r="D391">
        <f>B391-$O$13</f>
        <v>493.85309734513271</v>
      </c>
      <c r="E391">
        <f t="shared" si="13"/>
        <v>243890.88175738111</v>
      </c>
    </row>
    <row r="392" spans="1:5" x14ac:dyDescent="0.3">
      <c r="A392" t="s">
        <v>2107</v>
      </c>
      <c r="B392">
        <v>168</v>
      </c>
      <c r="C392" s="4">
        <f>(B392-$O$13)/$T$13</f>
        <v>-0.53902889877254845</v>
      </c>
      <c r="D392">
        <f>B392-$O$13</f>
        <v>-683.14690265486729</v>
      </c>
      <c r="E392">
        <f t="shared" si="13"/>
        <v>466689.69060693873</v>
      </c>
    </row>
    <row r="393" spans="1:5" x14ac:dyDescent="0.3">
      <c r="A393" t="s">
        <v>2107</v>
      </c>
      <c r="B393">
        <v>137</v>
      </c>
      <c r="C393" s="4">
        <f>(B393-$O$13)/$T$13</f>
        <v>-0.56348907826982864</v>
      </c>
      <c r="D393">
        <f>B393-$O$13</f>
        <v>-714.14690265486729</v>
      </c>
      <c r="E393">
        <f t="shared" si="13"/>
        <v>510005.79857154051</v>
      </c>
    </row>
    <row r="394" spans="1:5" x14ac:dyDescent="0.3">
      <c r="A394" t="s">
        <v>2107</v>
      </c>
      <c r="B394">
        <v>186</v>
      </c>
      <c r="C394" s="4">
        <f>(B394-$O$13)/$T$13</f>
        <v>-0.52482621390315998</v>
      </c>
      <c r="D394">
        <f>B394-$O$13</f>
        <v>-665.14690265486729</v>
      </c>
      <c r="E394">
        <f t="shared" si="13"/>
        <v>442420.40211136348</v>
      </c>
    </row>
    <row r="395" spans="1:5" x14ac:dyDescent="0.3">
      <c r="A395" t="s">
        <v>2107</v>
      </c>
      <c r="B395">
        <v>125</v>
      </c>
      <c r="C395" s="4">
        <f>(B395-$O$13)/$T$13</f>
        <v>-0.57295753484942091</v>
      </c>
      <c r="D395">
        <f>B395-$O$13</f>
        <v>-726.14690265486729</v>
      </c>
      <c r="E395">
        <f t="shared" si="13"/>
        <v>527289.32423525734</v>
      </c>
    </row>
    <row r="396" spans="1:5" x14ac:dyDescent="0.3">
      <c r="A396" t="s">
        <v>2107</v>
      </c>
      <c r="B396">
        <v>202</v>
      </c>
      <c r="C396" s="4">
        <f>(B396-$O$13)/$T$13</f>
        <v>-0.51220160513037027</v>
      </c>
      <c r="D396">
        <f>B396-$O$13</f>
        <v>-649.14690265486729</v>
      </c>
      <c r="E396">
        <f t="shared" si="13"/>
        <v>421391.70122640778</v>
      </c>
    </row>
    <row r="397" spans="1:5" x14ac:dyDescent="0.3">
      <c r="A397" t="s">
        <v>2107</v>
      </c>
      <c r="B397">
        <v>103</v>
      </c>
      <c r="C397" s="4">
        <f>(B397-$O$13)/$T$13</f>
        <v>-0.59031637191200681</v>
      </c>
      <c r="D397">
        <f>B397-$O$13</f>
        <v>-748.14690265486729</v>
      </c>
      <c r="E397">
        <f t="shared" si="13"/>
        <v>559723.78795207152</v>
      </c>
    </row>
    <row r="398" spans="1:5" x14ac:dyDescent="0.3">
      <c r="A398" t="s">
        <v>2107</v>
      </c>
      <c r="B398">
        <v>1785</v>
      </c>
      <c r="C398" s="4">
        <f>(B398-$O$13)/$T$13</f>
        <v>0.73684562532751452</v>
      </c>
      <c r="D398">
        <f>B398-$O$13</f>
        <v>933.85309734513271</v>
      </c>
      <c r="E398">
        <f t="shared" si="13"/>
        <v>872081.60742109793</v>
      </c>
    </row>
    <row r="399" spans="1:5" x14ac:dyDescent="0.3">
      <c r="A399" t="s">
        <v>2107</v>
      </c>
      <c r="B399">
        <v>157</v>
      </c>
      <c r="C399" s="4">
        <f>(B399-$O$13)/$T$13</f>
        <v>-0.5477083173038414</v>
      </c>
      <c r="D399">
        <f>B399-$O$13</f>
        <v>-694.14690265486729</v>
      </c>
      <c r="E399">
        <f t="shared" si="13"/>
        <v>481839.92246534582</v>
      </c>
    </row>
    <row r="400" spans="1:5" x14ac:dyDescent="0.3">
      <c r="A400" t="s">
        <v>2107</v>
      </c>
      <c r="B400">
        <v>555</v>
      </c>
      <c r="C400" s="4">
        <f>(B400-$O$13)/$T$13</f>
        <v>-0.23367117408069665</v>
      </c>
      <c r="D400">
        <f>B400-$O$13</f>
        <v>-296.14690265486729</v>
      </c>
      <c r="E400">
        <f t="shared" si="13"/>
        <v>87702.987952071446</v>
      </c>
    </row>
    <row r="401" spans="1:5" x14ac:dyDescent="0.3">
      <c r="A401" t="s">
        <v>2107</v>
      </c>
      <c r="B401">
        <v>297</v>
      </c>
      <c r="C401" s="4">
        <f>(B401-$O$13)/$T$13</f>
        <v>-0.43724299054193122</v>
      </c>
      <c r="D401">
        <f>B401-$O$13</f>
        <v>-554.14690265486729</v>
      </c>
      <c r="E401">
        <f t="shared" si="13"/>
        <v>307078.78972198296</v>
      </c>
    </row>
    <row r="402" spans="1:5" x14ac:dyDescent="0.3">
      <c r="A402" t="s">
        <v>2107</v>
      </c>
      <c r="B402">
        <v>123</v>
      </c>
      <c r="C402" s="4">
        <f>(B402-$O$13)/$T$13</f>
        <v>-0.57453561094601957</v>
      </c>
      <c r="D402">
        <f>B402-$O$13</f>
        <v>-728.14690265486729</v>
      </c>
      <c r="E402">
        <f t="shared" si="13"/>
        <v>530197.91184587684</v>
      </c>
    </row>
    <row r="403" spans="1:5" x14ac:dyDescent="0.3">
      <c r="A403" t="s">
        <v>2107</v>
      </c>
      <c r="B403">
        <v>3036</v>
      </c>
      <c r="C403" s="4">
        <f>(B403-$O$13)/$T$13</f>
        <v>1.7239322237500121</v>
      </c>
      <c r="D403">
        <f>B403-$O$13</f>
        <v>2184.8530973451325</v>
      </c>
      <c r="E403">
        <f t="shared" si="13"/>
        <v>4773583.0569786187</v>
      </c>
    </row>
    <row r="404" spans="1:5" x14ac:dyDescent="0.3">
      <c r="A404" t="s">
        <v>2107</v>
      </c>
      <c r="B404">
        <v>144</v>
      </c>
      <c r="C404" s="4">
        <f>(B404-$O$13)/$T$13</f>
        <v>-0.55796581193173311</v>
      </c>
      <c r="D404">
        <f>B404-$O$13</f>
        <v>-707.14690265486729</v>
      </c>
      <c r="E404">
        <f t="shared" si="13"/>
        <v>500056.74193437234</v>
      </c>
    </row>
    <row r="405" spans="1:5" x14ac:dyDescent="0.3">
      <c r="A405" t="s">
        <v>2107</v>
      </c>
      <c r="B405">
        <v>121</v>
      </c>
      <c r="C405" s="4">
        <f>(B405-$O$13)/$T$13</f>
        <v>-0.57611368704261834</v>
      </c>
      <c r="D405">
        <f>B405-$O$13</f>
        <v>-730.14690265486729</v>
      </c>
      <c r="E405">
        <f t="shared" si="13"/>
        <v>533114.49945649621</v>
      </c>
    </row>
    <row r="406" spans="1:5" x14ac:dyDescent="0.3">
      <c r="A406" t="s">
        <v>2107</v>
      </c>
      <c r="B406">
        <v>181</v>
      </c>
      <c r="C406" s="4">
        <f>(B406-$O$13)/$T$13</f>
        <v>-0.52877140414465684</v>
      </c>
      <c r="D406">
        <f>B406-$O$13</f>
        <v>-670.14690265486729</v>
      </c>
      <c r="E406">
        <f t="shared" si="13"/>
        <v>449096.87113791215</v>
      </c>
    </row>
    <row r="407" spans="1:5" x14ac:dyDescent="0.3">
      <c r="A407" t="s">
        <v>2107</v>
      </c>
      <c r="B407">
        <v>122</v>
      </c>
      <c r="C407" s="4">
        <f>(B407-$O$13)/$T$13</f>
        <v>-0.57532464899431901</v>
      </c>
      <c r="D407">
        <f>B407-$O$13</f>
        <v>-729.14690265486729</v>
      </c>
      <c r="E407">
        <f t="shared" si="13"/>
        <v>531655.20565118652</v>
      </c>
    </row>
    <row r="408" spans="1:5" x14ac:dyDescent="0.3">
      <c r="A408" t="s">
        <v>2107</v>
      </c>
      <c r="B408">
        <v>1071</v>
      </c>
      <c r="C408" s="4">
        <f>(B408-$O$13)/$T$13</f>
        <v>0.17347245884177243</v>
      </c>
      <c r="D408">
        <f>B408-$O$13</f>
        <v>219.85309734513271</v>
      </c>
      <c r="E408">
        <f t="shared" si="13"/>
        <v>48335.384412248401</v>
      </c>
    </row>
    <row r="409" spans="1:5" x14ac:dyDescent="0.3">
      <c r="A409" t="s">
        <v>2107</v>
      </c>
      <c r="B409">
        <v>980</v>
      </c>
      <c r="C409" s="4">
        <f>(B409-$O$13)/$T$13</f>
        <v>0.1016699964465308</v>
      </c>
      <c r="D409">
        <f>B409-$O$13</f>
        <v>128.85309734513271</v>
      </c>
      <c r="E409">
        <f t="shared" si="13"/>
        <v>16603.120695434245</v>
      </c>
    </row>
    <row r="410" spans="1:5" x14ac:dyDescent="0.3">
      <c r="A410" t="s">
        <v>2107</v>
      </c>
      <c r="B410">
        <v>536</v>
      </c>
      <c r="C410" s="4">
        <f>(B410-$O$13)/$T$13</f>
        <v>-0.24866289699838448</v>
      </c>
      <c r="D410">
        <f>B410-$O$13</f>
        <v>-315.14690265486729</v>
      </c>
      <c r="E410">
        <f t="shared" si="13"/>
        <v>99317.570252956401</v>
      </c>
    </row>
    <row r="411" spans="1:5" x14ac:dyDescent="0.3">
      <c r="A411" t="s">
        <v>2107</v>
      </c>
      <c r="B411">
        <v>1991</v>
      </c>
      <c r="C411" s="4">
        <f>(B411-$O$13)/$T$13</f>
        <v>0.89938746327718244</v>
      </c>
      <c r="D411">
        <f>B411-$O$13</f>
        <v>1139.8530973451327</v>
      </c>
      <c r="E411">
        <f t="shared" si="13"/>
        <v>1299265.0835272926</v>
      </c>
    </row>
    <row r="412" spans="1:5" x14ac:dyDescent="0.3">
      <c r="A412" t="s">
        <v>2107</v>
      </c>
      <c r="B412">
        <v>180</v>
      </c>
      <c r="C412" s="4">
        <f>(B412-$O$13)/$T$13</f>
        <v>-0.52956044219295617</v>
      </c>
      <c r="D412">
        <f>B412-$O$13</f>
        <v>-671.14690265486729</v>
      </c>
      <c r="E412">
        <f t="shared" si="13"/>
        <v>450438.1649432219</v>
      </c>
    </row>
    <row r="413" spans="1:5" x14ac:dyDescent="0.3">
      <c r="A413" t="s">
        <v>2107</v>
      </c>
      <c r="B413">
        <v>130</v>
      </c>
      <c r="C413" s="4">
        <f>(B413-$O$13)/$T$13</f>
        <v>-0.56901234460792416</v>
      </c>
      <c r="D413">
        <f>B413-$O$13</f>
        <v>-721.14690265486729</v>
      </c>
      <c r="E413">
        <f t="shared" si="13"/>
        <v>520052.85520870861</v>
      </c>
    </row>
    <row r="414" spans="1:5" x14ac:dyDescent="0.3">
      <c r="A414" t="s">
        <v>2107</v>
      </c>
      <c r="B414">
        <v>122</v>
      </c>
      <c r="C414" s="4">
        <f>(B414-$O$13)/$T$13</f>
        <v>-0.57532464899431901</v>
      </c>
      <c r="D414">
        <f>B414-$O$13</f>
        <v>-729.14690265486729</v>
      </c>
      <c r="E414">
        <f t="shared" si="13"/>
        <v>531655.20565118652</v>
      </c>
    </row>
    <row r="415" spans="1:5" x14ac:dyDescent="0.3">
      <c r="A415" t="s">
        <v>2107</v>
      </c>
      <c r="B415">
        <v>140</v>
      </c>
      <c r="C415" s="4">
        <f>(B415-$O$13)/$T$13</f>
        <v>-0.56112196412493054</v>
      </c>
      <c r="D415">
        <f>B415-$O$13</f>
        <v>-711.14690265486729</v>
      </c>
      <c r="E415">
        <f t="shared" si="13"/>
        <v>505729.91715561127</v>
      </c>
    </row>
    <row r="416" spans="1:5" x14ac:dyDescent="0.3">
      <c r="A416" t="s">
        <v>2107</v>
      </c>
      <c r="B416">
        <v>3388</v>
      </c>
      <c r="C416" s="4">
        <f>(B416-$O$13)/$T$13</f>
        <v>2.0016736167513862</v>
      </c>
      <c r="D416">
        <f>B416-$O$13</f>
        <v>2536.8530973451325</v>
      </c>
      <c r="E416">
        <f t="shared" si="13"/>
        <v>6435623.6375095919</v>
      </c>
    </row>
    <row r="417" spans="1:5" x14ac:dyDescent="0.3">
      <c r="A417" t="s">
        <v>2107</v>
      </c>
      <c r="B417">
        <v>280</v>
      </c>
      <c r="C417" s="4">
        <f>(B417-$O$13)/$T$13</f>
        <v>-0.45065663736302031</v>
      </c>
      <c r="D417">
        <f>B417-$O$13</f>
        <v>-571.14690265486729</v>
      </c>
      <c r="E417">
        <f t="shared" si="13"/>
        <v>326208.78441224847</v>
      </c>
    </row>
    <row r="418" spans="1:5" x14ac:dyDescent="0.3">
      <c r="A418" t="s">
        <v>2107</v>
      </c>
      <c r="B418">
        <v>366</v>
      </c>
      <c r="C418" s="4">
        <f>(B418-$O$13)/$T$13</f>
        <v>-0.38279936520927543</v>
      </c>
      <c r="D418">
        <f>B418-$O$13</f>
        <v>-485.14690265486729</v>
      </c>
      <c r="E418">
        <f t="shared" si="13"/>
        <v>235367.51715561128</v>
      </c>
    </row>
    <row r="419" spans="1:5" x14ac:dyDescent="0.3">
      <c r="A419" t="s">
        <v>2107</v>
      </c>
      <c r="B419">
        <v>270</v>
      </c>
      <c r="C419" s="4">
        <f>(B419-$O$13)/$T$13</f>
        <v>-0.45854701784601387</v>
      </c>
      <c r="D419">
        <f>B419-$O$13</f>
        <v>-581.14690265486729</v>
      </c>
      <c r="E419">
        <f t="shared" si="13"/>
        <v>337731.72246534581</v>
      </c>
    </row>
    <row r="420" spans="1:5" x14ac:dyDescent="0.3">
      <c r="A420" t="s">
        <v>2107</v>
      </c>
      <c r="B420">
        <v>137</v>
      </c>
      <c r="C420" s="4">
        <f>(B420-$O$13)/$T$13</f>
        <v>-0.56348907826982864</v>
      </c>
      <c r="D420">
        <f>B420-$O$13</f>
        <v>-714.14690265486729</v>
      </c>
      <c r="E420">
        <f t="shared" si="13"/>
        <v>510005.79857154051</v>
      </c>
    </row>
    <row r="421" spans="1:5" x14ac:dyDescent="0.3">
      <c r="A421" t="s">
        <v>2107</v>
      </c>
      <c r="B421">
        <v>3205</v>
      </c>
      <c r="C421" s="4">
        <f>(B421-$O$13)/$T$13</f>
        <v>1.8572796539126037</v>
      </c>
      <c r="D421">
        <f>B421-$O$13</f>
        <v>2353.8530973451325</v>
      </c>
      <c r="E421">
        <f t="shared" si="13"/>
        <v>5540624.4038812742</v>
      </c>
    </row>
    <row r="422" spans="1:5" x14ac:dyDescent="0.3">
      <c r="A422" t="s">
        <v>2107</v>
      </c>
      <c r="B422">
        <v>288</v>
      </c>
      <c r="C422" s="4">
        <f>(B422-$O$13)/$T$13</f>
        <v>-0.44434433297662546</v>
      </c>
      <c r="D422">
        <f>B422-$O$13</f>
        <v>-563.14690265486729</v>
      </c>
      <c r="E422">
        <f t="shared" si="13"/>
        <v>317134.43396977056</v>
      </c>
    </row>
    <row r="423" spans="1:5" x14ac:dyDescent="0.3">
      <c r="A423" t="s">
        <v>2107</v>
      </c>
      <c r="B423">
        <v>148</v>
      </c>
      <c r="C423" s="4">
        <f>(B423-$O$13)/$T$13</f>
        <v>-0.55480965973853569</v>
      </c>
      <c r="D423">
        <f>B423-$O$13</f>
        <v>-703.14690265486729</v>
      </c>
      <c r="E423">
        <f t="shared" si="13"/>
        <v>494415.56671313342</v>
      </c>
    </row>
    <row r="424" spans="1:5" x14ac:dyDescent="0.3">
      <c r="A424" t="s">
        <v>2107</v>
      </c>
      <c r="B424">
        <v>114</v>
      </c>
      <c r="C424" s="4">
        <f>(B424-$O$13)/$T$13</f>
        <v>-0.58163695338071386</v>
      </c>
      <c r="D424">
        <f>B424-$O$13</f>
        <v>-737.14690265486729</v>
      </c>
      <c r="E424">
        <f t="shared" si="13"/>
        <v>543385.55609366437</v>
      </c>
    </row>
    <row r="425" spans="1:5" x14ac:dyDescent="0.3">
      <c r="A425" t="s">
        <v>2107</v>
      </c>
      <c r="B425">
        <v>1518</v>
      </c>
      <c r="C425" s="4">
        <f>(B425-$O$13)/$T$13</f>
        <v>0.52617246643158577</v>
      </c>
      <c r="D425">
        <f>B425-$O$13</f>
        <v>666.85309734513271</v>
      </c>
      <c r="E425">
        <f t="shared" si="13"/>
        <v>444693.05343879707</v>
      </c>
    </row>
    <row r="426" spans="1:5" x14ac:dyDescent="0.3">
      <c r="A426" t="s">
        <v>2107</v>
      </c>
      <c r="B426">
        <v>166</v>
      </c>
      <c r="C426" s="4">
        <f>(B426-$O$13)/$T$13</f>
        <v>-0.54060697486914722</v>
      </c>
      <c r="D426">
        <f>B426-$O$13</f>
        <v>-685.14690265486729</v>
      </c>
      <c r="E426">
        <f t="shared" si="13"/>
        <v>469426.27821755817</v>
      </c>
    </row>
    <row r="427" spans="1:5" x14ac:dyDescent="0.3">
      <c r="A427" t="s">
        <v>2107</v>
      </c>
      <c r="B427">
        <v>100</v>
      </c>
      <c r="C427" s="4">
        <f>(B427-$O$13)/$T$13</f>
        <v>-0.59268348605690491</v>
      </c>
      <c r="D427">
        <f>B427-$O$13</f>
        <v>-751.14690265486729</v>
      </c>
      <c r="E427">
        <f t="shared" si="13"/>
        <v>564221.6693680007</v>
      </c>
    </row>
    <row r="428" spans="1:5" x14ac:dyDescent="0.3">
      <c r="A428" t="s">
        <v>2107</v>
      </c>
      <c r="B428">
        <v>235</v>
      </c>
      <c r="C428" s="4">
        <f>(B428-$O$13)/$T$13</f>
        <v>-0.48616334953649143</v>
      </c>
      <c r="D428">
        <f>B428-$O$13</f>
        <v>-616.14690265486729</v>
      </c>
      <c r="E428">
        <f t="shared" si="13"/>
        <v>379637.00565118651</v>
      </c>
    </row>
    <row r="429" spans="1:5" x14ac:dyDescent="0.3">
      <c r="A429" t="s">
        <v>2107</v>
      </c>
      <c r="B429">
        <v>148</v>
      </c>
      <c r="C429" s="4">
        <f>(B429-$O$13)/$T$13</f>
        <v>-0.55480965973853569</v>
      </c>
      <c r="D429">
        <f>B429-$O$13</f>
        <v>-703.14690265486729</v>
      </c>
      <c r="E429">
        <f t="shared" si="13"/>
        <v>494415.56671313342</v>
      </c>
    </row>
    <row r="430" spans="1:5" x14ac:dyDescent="0.3">
      <c r="A430" t="s">
        <v>2107</v>
      </c>
      <c r="B430">
        <v>198</v>
      </c>
      <c r="C430" s="4">
        <f>(B430-$O$13)/$T$13</f>
        <v>-0.5153577573235677</v>
      </c>
      <c r="D430">
        <f>B430-$O$13</f>
        <v>-653.14690265486729</v>
      </c>
      <c r="E430">
        <f t="shared" si="13"/>
        <v>426600.8764476467</v>
      </c>
    </row>
    <row r="431" spans="1:5" x14ac:dyDescent="0.3">
      <c r="A431" t="s">
        <v>2107</v>
      </c>
      <c r="B431">
        <v>150</v>
      </c>
      <c r="C431" s="4">
        <f>(B431-$O$13)/$T$13</f>
        <v>-0.55323158364193692</v>
      </c>
      <c r="D431">
        <f>B431-$O$13</f>
        <v>-701.14690265486729</v>
      </c>
      <c r="E431">
        <f t="shared" si="13"/>
        <v>491606.97910251393</v>
      </c>
    </row>
    <row r="432" spans="1:5" x14ac:dyDescent="0.3">
      <c r="A432" t="s">
        <v>2107</v>
      </c>
      <c r="B432">
        <v>216</v>
      </c>
      <c r="C432" s="4">
        <f>(B432-$O$13)/$T$13</f>
        <v>-0.50115507245417923</v>
      </c>
      <c r="D432">
        <f>B432-$O$13</f>
        <v>-635.14690265486729</v>
      </c>
      <c r="E432">
        <f t="shared" si="13"/>
        <v>403411.58795207145</v>
      </c>
    </row>
    <row r="433" spans="1:5" x14ac:dyDescent="0.3">
      <c r="A433" t="s">
        <v>2107</v>
      </c>
      <c r="B433">
        <v>5139</v>
      </c>
      <c r="C433" s="4">
        <f>(B433-$O$13)/$T$13</f>
        <v>3.3832792393235636</v>
      </c>
      <c r="D433">
        <f>B433-$O$13</f>
        <v>4287.8530973451325</v>
      </c>
      <c r="E433">
        <f t="shared" si="13"/>
        <v>18385684.184412245</v>
      </c>
    </row>
    <row r="434" spans="1:5" x14ac:dyDescent="0.3">
      <c r="A434" t="s">
        <v>2107</v>
      </c>
      <c r="B434">
        <v>2353</v>
      </c>
      <c r="C434" s="4">
        <f>(B434-$O$13)/$T$13</f>
        <v>1.1850192367615502</v>
      </c>
      <c r="D434">
        <f>B434-$O$13</f>
        <v>1501.8530973451327</v>
      </c>
      <c r="E434">
        <f t="shared" si="13"/>
        <v>2255562.7260051686</v>
      </c>
    </row>
    <row r="435" spans="1:5" x14ac:dyDescent="0.3">
      <c r="A435" t="s">
        <v>2107</v>
      </c>
      <c r="B435">
        <v>78</v>
      </c>
      <c r="C435" s="4">
        <f>(B435-$O$13)/$T$13</f>
        <v>-0.6100423231194908</v>
      </c>
      <c r="D435">
        <f>B435-$O$13</f>
        <v>-773.14690265486729</v>
      </c>
      <c r="E435">
        <f t="shared" si="13"/>
        <v>597756.13308481488</v>
      </c>
    </row>
    <row r="436" spans="1:5" x14ac:dyDescent="0.3">
      <c r="A436" t="s">
        <v>2107</v>
      </c>
      <c r="B436">
        <v>174</v>
      </c>
      <c r="C436" s="4">
        <f>(B436-$O$13)/$T$13</f>
        <v>-0.53429467048275237</v>
      </c>
      <c r="D436">
        <f>B436-$O$13</f>
        <v>-677.14690265486729</v>
      </c>
      <c r="E436">
        <f t="shared" si="13"/>
        <v>458527.92777508032</v>
      </c>
    </row>
    <row r="437" spans="1:5" x14ac:dyDescent="0.3">
      <c r="A437" t="s">
        <v>2107</v>
      </c>
      <c r="B437">
        <v>164</v>
      </c>
      <c r="C437" s="4">
        <f>(B437-$O$13)/$T$13</f>
        <v>-0.54218505096574587</v>
      </c>
      <c r="D437">
        <f>B437-$O$13</f>
        <v>-687.14690265486729</v>
      </c>
      <c r="E437">
        <f t="shared" si="13"/>
        <v>472170.86582817766</v>
      </c>
    </row>
    <row r="438" spans="1:5" x14ac:dyDescent="0.3">
      <c r="A438" t="s">
        <v>2107</v>
      </c>
      <c r="B438">
        <v>161</v>
      </c>
      <c r="C438" s="4">
        <f>(B438-$O$13)/$T$13</f>
        <v>-0.54455216511064397</v>
      </c>
      <c r="D438">
        <f>B438-$O$13</f>
        <v>-690.14690265486729</v>
      </c>
      <c r="E438">
        <f t="shared" si="13"/>
        <v>476302.74724410684</v>
      </c>
    </row>
    <row r="439" spans="1:5" x14ac:dyDescent="0.3">
      <c r="A439" t="s">
        <v>2107</v>
      </c>
      <c r="B439">
        <v>138</v>
      </c>
      <c r="C439" s="4">
        <f>(B439-$O$13)/$T$13</f>
        <v>-0.5627000402215292</v>
      </c>
      <c r="D439">
        <f>B439-$O$13</f>
        <v>-713.14690265486729</v>
      </c>
      <c r="E439">
        <f t="shared" si="13"/>
        <v>508578.50476623076</v>
      </c>
    </row>
    <row r="440" spans="1:5" x14ac:dyDescent="0.3">
      <c r="A440" t="s">
        <v>2107</v>
      </c>
      <c r="B440">
        <v>3308</v>
      </c>
      <c r="C440" s="4">
        <f>(B440-$O$13)/$T$13</f>
        <v>1.9385505728874377</v>
      </c>
      <c r="D440">
        <f>B440-$O$13</f>
        <v>2456.8530973451325</v>
      </c>
      <c r="E440">
        <f t="shared" si="13"/>
        <v>6036127.1419343706</v>
      </c>
    </row>
    <row r="441" spans="1:5" x14ac:dyDescent="0.3">
      <c r="A441" t="s">
        <v>2107</v>
      </c>
      <c r="B441">
        <v>127</v>
      </c>
      <c r="C441" s="4">
        <f>(B441-$O$13)/$T$13</f>
        <v>-0.57137945875282214</v>
      </c>
      <c r="D441">
        <f>B441-$O$13</f>
        <v>-724.14690265486729</v>
      </c>
      <c r="E441">
        <f t="shared" si="13"/>
        <v>524388.73662463785</v>
      </c>
    </row>
    <row r="442" spans="1:5" x14ac:dyDescent="0.3">
      <c r="A442" t="s">
        <v>2107</v>
      </c>
      <c r="B442">
        <v>207</v>
      </c>
      <c r="C442" s="4">
        <f>(B442-$O$13)/$T$13</f>
        <v>-0.50825641488887352</v>
      </c>
      <c r="D442">
        <f>B442-$O$13</f>
        <v>-644.14690265486729</v>
      </c>
      <c r="E442">
        <f t="shared" si="13"/>
        <v>414925.23219985905</v>
      </c>
    </row>
    <row r="443" spans="1:5" x14ac:dyDescent="0.3">
      <c r="A443" t="s">
        <v>2107</v>
      </c>
      <c r="B443">
        <v>181</v>
      </c>
      <c r="C443" s="4">
        <f>(B443-$O$13)/$T$13</f>
        <v>-0.52877140414465684</v>
      </c>
      <c r="D443">
        <f>B443-$O$13</f>
        <v>-670.14690265486729</v>
      </c>
      <c r="E443">
        <f t="shared" si="13"/>
        <v>449096.87113791215</v>
      </c>
    </row>
    <row r="444" spans="1:5" x14ac:dyDescent="0.3">
      <c r="A444" t="s">
        <v>2107</v>
      </c>
      <c r="B444">
        <v>110</v>
      </c>
      <c r="C444" s="4">
        <f>(B444-$O$13)/$T$13</f>
        <v>-0.58479310557391129</v>
      </c>
      <c r="D444">
        <f>B444-$O$13</f>
        <v>-741.14690265486729</v>
      </c>
      <c r="E444">
        <f t="shared" si="13"/>
        <v>549298.73131490336</v>
      </c>
    </row>
    <row r="445" spans="1:5" x14ac:dyDescent="0.3">
      <c r="A445" t="s">
        <v>2107</v>
      </c>
      <c r="B445">
        <v>185</v>
      </c>
      <c r="C445" s="4">
        <f>(B445-$O$13)/$T$13</f>
        <v>-0.52561525195145942</v>
      </c>
      <c r="D445">
        <f>B445-$O$13</f>
        <v>-666.14690265486729</v>
      </c>
      <c r="E445">
        <f t="shared" si="13"/>
        <v>443751.69591667323</v>
      </c>
    </row>
    <row r="446" spans="1:5" x14ac:dyDescent="0.3">
      <c r="A446" t="s">
        <v>2107</v>
      </c>
      <c r="B446">
        <v>121</v>
      </c>
      <c r="C446" s="4">
        <f>(B446-$O$13)/$T$13</f>
        <v>-0.57611368704261834</v>
      </c>
      <c r="D446">
        <f>B446-$O$13</f>
        <v>-730.14690265486729</v>
      </c>
      <c r="E446">
        <f t="shared" si="13"/>
        <v>533114.49945649621</v>
      </c>
    </row>
    <row r="447" spans="1:5" x14ac:dyDescent="0.3">
      <c r="A447" t="s">
        <v>2107</v>
      </c>
      <c r="B447">
        <v>106</v>
      </c>
      <c r="C447" s="4">
        <f>(B447-$O$13)/$T$13</f>
        <v>-0.58794925776710871</v>
      </c>
      <c r="D447">
        <f>B447-$O$13</f>
        <v>-745.14690265486729</v>
      </c>
      <c r="E447">
        <f t="shared" si="13"/>
        <v>555243.90653614223</v>
      </c>
    </row>
    <row r="448" spans="1:5" x14ac:dyDescent="0.3">
      <c r="A448" t="s">
        <v>2107</v>
      </c>
      <c r="B448">
        <v>142</v>
      </c>
      <c r="C448" s="4">
        <f>(B448-$O$13)/$T$13</f>
        <v>-0.55954388802833177</v>
      </c>
      <c r="D448">
        <f>B448-$O$13</f>
        <v>-709.14690265486729</v>
      </c>
      <c r="E448">
        <f t="shared" si="13"/>
        <v>502889.32954499184</v>
      </c>
    </row>
    <row r="449" spans="1:5" x14ac:dyDescent="0.3">
      <c r="A449" t="s">
        <v>2107</v>
      </c>
      <c r="B449">
        <v>233</v>
      </c>
      <c r="C449" s="4">
        <f>(B449-$O$13)/$T$13</f>
        <v>-0.48774142563309014</v>
      </c>
      <c r="D449">
        <f>B449-$O$13</f>
        <v>-618.14690265486729</v>
      </c>
      <c r="E449">
        <f t="shared" si="13"/>
        <v>382105.593261806</v>
      </c>
    </row>
    <row r="450" spans="1:5" x14ac:dyDescent="0.3">
      <c r="A450" t="s">
        <v>2107</v>
      </c>
      <c r="B450">
        <v>218</v>
      </c>
      <c r="C450" s="4">
        <f>(B450-$O$13)/$T$13</f>
        <v>-0.49957699635758052</v>
      </c>
      <c r="D450">
        <f>B450-$O$13</f>
        <v>-633.14690265486729</v>
      </c>
      <c r="E450">
        <f t="shared" si="13"/>
        <v>400875.00034145202</v>
      </c>
    </row>
    <row r="451" spans="1:5" x14ac:dyDescent="0.3">
      <c r="A451" t="s">
        <v>2107</v>
      </c>
      <c r="B451">
        <v>76</v>
      </c>
      <c r="C451" s="4">
        <f>(B451-$O$13)/$T$13</f>
        <v>-0.61162039921608946</v>
      </c>
      <c r="D451">
        <f>B451-$O$13</f>
        <v>-775.14690265486729</v>
      </c>
      <c r="E451">
        <f t="shared" ref="E451:E514" si="14">D451*D451</f>
        <v>600852.72069543425</v>
      </c>
    </row>
    <row r="452" spans="1:5" x14ac:dyDescent="0.3">
      <c r="A452" t="s">
        <v>2107</v>
      </c>
      <c r="B452">
        <v>43</v>
      </c>
      <c r="C452" s="4">
        <f>(B452-$O$13)/$T$13</f>
        <v>-0.63765865480996831</v>
      </c>
      <c r="D452">
        <f>B452-$O$13</f>
        <v>-808.14690265486729</v>
      </c>
      <c r="E452">
        <f t="shared" si="14"/>
        <v>653101.41627065558</v>
      </c>
    </row>
    <row r="453" spans="1:5" x14ac:dyDescent="0.3">
      <c r="A453" t="s">
        <v>2107</v>
      </c>
      <c r="B453">
        <v>221</v>
      </c>
      <c r="C453" s="4">
        <f>(B453-$O$13)/$T$13</f>
        <v>-0.49720988221268247</v>
      </c>
      <c r="D453">
        <f>B453-$O$13</f>
        <v>-630.14690265486729</v>
      </c>
      <c r="E453">
        <f t="shared" si="14"/>
        <v>397085.11892552278</v>
      </c>
    </row>
    <row r="454" spans="1:5" x14ac:dyDescent="0.3">
      <c r="A454" t="s">
        <v>2107</v>
      </c>
      <c r="B454">
        <v>2805</v>
      </c>
      <c r="C454" s="4">
        <f>(B454-$O$13)/$T$13</f>
        <v>1.5416644345928605</v>
      </c>
      <c r="D454">
        <f>B454-$O$13</f>
        <v>1953.8530973451327</v>
      </c>
      <c r="E454">
        <f t="shared" si="14"/>
        <v>3817541.9260051688</v>
      </c>
    </row>
    <row r="455" spans="1:5" x14ac:dyDescent="0.3">
      <c r="A455" t="s">
        <v>2107</v>
      </c>
      <c r="B455">
        <v>68</v>
      </c>
      <c r="C455" s="4">
        <f>(B455-$O$13)/$T$13</f>
        <v>-0.61793270360248431</v>
      </c>
      <c r="D455">
        <f>B455-$O$13</f>
        <v>-783.14690265486729</v>
      </c>
      <c r="E455">
        <f t="shared" si="14"/>
        <v>613319.07113791222</v>
      </c>
    </row>
    <row r="456" spans="1:5" x14ac:dyDescent="0.3">
      <c r="A456" t="s">
        <v>2107</v>
      </c>
      <c r="B456">
        <v>183</v>
      </c>
      <c r="C456" s="4">
        <f>(B456-$O$13)/$T$13</f>
        <v>-0.52719332804805807</v>
      </c>
      <c r="D456">
        <f>B456-$O$13</f>
        <v>-668.14690265486729</v>
      </c>
      <c r="E456">
        <f t="shared" si="14"/>
        <v>446420.28352729272</v>
      </c>
    </row>
    <row r="457" spans="1:5" x14ac:dyDescent="0.3">
      <c r="A457" t="s">
        <v>2107</v>
      </c>
      <c r="B457">
        <v>133</v>
      </c>
      <c r="C457" s="4">
        <f>(B457-$O$13)/$T$13</f>
        <v>-0.56664523046302606</v>
      </c>
      <c r="D457">
        <f>B457-$O$13</f>
        <v>-718.14690265486729</v>
      </c>
      <c r="E457">
        <f t="shared" si="14"/>
        <v>515734.97379277943</v>
      </c>
    </row>
    <row r="458" spans="1:5" x14ac:dyDescent="0.3">
      <c r="A458" t="s">
        <v>2107</v>
      </c>
      <c r="B458">
        <v>2489</v>
      </c>
      <c r="C458" s="4">
        <f>(B458-$O$13)/$T$13</f>
        <v>1.2923284113302631</v>
      </c>
      <c r="D458">
        <f>B458-$O$13</f>
        <v>1637.8530973451327</v>
      </c>
      <c r="E458">
        <f t="shared" si="14"/>
        <v>2682562.7684830446</v>
      </c>
    </row>
    <row r="459" spans="1:5" x14ac:dyDescent="0.3">
      <c r="A459" t="s">
        <v>2107</v>
      </c>
      <c r="B459">
        <v>69</v>
      </c>
      <c r="C459" s="4">
        <f>(B459-$O$13)/$T$13</f>
        <v>-0.61714366555418498</v>
      </c>
      <c r="D459">
        <f>B459-$O$13</f>
        <v>-782.14690265486729</v>
      </c>
      <c r="E459">
        <f t="shared" si="14"/>
        <v>611753.77733260242</v>
      </c>
    </row>
    <row r="460" spans="1:5" x14ac:dyDescent="0.3">
      <c r="A460" t="s">
        <v>2107</v>
      </c>
      <c r="B460">
        <v>279</v>
      </c>
      <c r="C460" s="4">
        <f>(B460-$O$13)/$T$13</f>
        <v>-0.45144567541131964</v>
      </c>
      <c r="D460">
        <f>B460-$O$13</f>
        <v>-572.14690265486729</v>
      </c>
      <c r="E460">
        <f t="shared" si="14"/>
        <v>327352.07821755821</v>
      </c>
    </row>
    <row r="461" spans="1:5" x14ac:dyDescent="0.3">
      <c r="A461" t="s">
        <v>2107</v>
      </c>
      <c r="B461">
        <v>210</v>
      </c>
      <c r="C461" s="4">
        <f>(B461-$O$13)/$T$13</f>
        <v>-0.50588930074397542</v>
      </c>
      <c r="D461">
        <f>B461-$O$13</f>
        <v>-641.14690265486729</v>
      </c>
      <c r="E461">
        <f t="shared" si="14"/>
        <v>411069.35078392987</v>
      </c>
    </row>
    <row r="462" spans="1:5" x14ac:dyDescent="0.3">
      <c r="A462" t="s">
        <v>2107</v>
      </c>
      <c r="B462">
        <v>2100</v>
      </c>
      <c r="C462" s="4">
        <f>(B462-$O$13)/$T$13</f>
        <v>0.9853926105418126</v>
      </c>
      <c r="D462">
        <f>B462-$O$13</f>
        <v>1248.8530973451327</v>
      </c>
      <c r="E462">
        <f t="shared" si="14"/>
        <v>1559634.0587485316</v>
      </c>
    </row>
    <row r="463" spans="1:5" x14ac:dyDescent="0.3">
      <c r="A463" t="s">
        <v>2107</v>
      </c>
      <c r="B463">
        <v>252</v>
      </c>
      <c r="C463" s="4">
        <f>(B463-$O$13)/$T$13</f>
        <v>-0.47274970271540234</v>
      </c>
      <c r="D463">
        <f>B463-$O$13</f>
        <v>-599.14690265486729</v>
      </c>
      <c r="E463">
        <f t="shared" si="14"/>
        <v>358977.010960921</v>
      </c>
    </row>
    <row r="464" spans="1:5" x14ac:dyDescent="0.3">
      <c r="A464" t="s">
        <v>2107</v>
      </c>
      <c r="B464">
        <v>1280</v>
      </c>
      <c r="C464" s="4">
        <f>(B464-$O$13)/$T$13</f>
        <v>0.33838141093633839</v>
      </c>
      <c r="D464">
        <f>B464-$O$13</f>
        <v>428.85309734513271</v>
      </c>
      <c r="E464">
        <f t="shared" si="14"/>
        <v>183914.97910251387</v>
      </c>
    </row>
    <row r="465" spans="1:5" x14ac:dyDescent="0.3">
      <c r="A465" t="s">
        <v>2107</v>
      </c>
      <c r="B465">
        <v>157</v>
      </c>
      <c r="C465" s="4">
        <f>(B465-$O$13)/$T$13</f>
        <v>-0.5477083173038414</v>
      </c>
      <c r="D465">
        <f>B465-$O$13</f>
        <v>-694.14690265486729</v>
      </c>
      <c r="E465">
        <f t="shared" si="14"/>
        <v>481839.92246534582</v>
      </c>
    </row>
    <row r="466" spans="1:5" x14ac:dyDescent="0.3">
      <c r="A466" t="s">
        <v>2107</v>
      </c>
      <c r="B466">
        <v>194</v>
      </c>
      <c r="C466" s="4">
        <f>(B466-$O$13)/$T$13</f>
        <v>-0.51851390951676513</v>
      </c>
      <c r="D466">
        <f>B466-$O$13</f>
        <v>-657.14690265486729</v>
      </c>
      <c r="E466">
        <f t="shared" si="14"/>
        <v>431842.05166888563</v>
      </c>
    </row>
    <row r="467" spans="1:5" x14ac:dyDescent="0.3">
      <c r="A467" t="s">
        <v>2107</v>
      </c>
      <c r="B467">
        <v>82</v>
      </c>
      <c r="C467" s="4">
        <f>(B467-$O$13)/$T$13</f>
        <v>-0.60688617092629338</v>
      </c>
      <c r="D467">
        <f>B467-$O$13</f>
        <v>-769.14690265486729</v>
      </c>
      <c r="E467">
        <f t="shared" si="14"/>
        <v>591586.9578635759</v>
      </c>
    </row>
    <row r="468" spans="1:5" x14ac:dyDescent="0.3">
      <c r="A468" t="s">
        <v>2107</v>
      </c>
      <c r="B468">
        <v>4233</v>
      </c>
      <c r="C468" s="4">
        <f>(B468-$O$13)/$T$13</f>
        <v>2.6684107675643447</v>
      </c>
      <c r="D468">
        <f>B468-$O$13</f>
        <v>3381.8530973451325</v>
      </c>
      <c r="E468">
        <f t="shared" si="14"/>
        <v>11436930.372022865</v>
      </c>
    </row>
    <row r="469" spans="1:5" x14ac:dyDescent="0.3">
      <c r="A469" t="s">
        <v>2107</v>
      </c>
      <c r="B469">
        <v>1297</v>
      </c>
      <c r="C469" s="4">
        <f>(B469-$O$13)/$T$13</f>
        <v>0.35179505775742748</v>
      </c>
      <c r="D469">
        <f>B469-$O$13</f>
        <v>445.85309734513271</v>
      </c>
      <c r="E469">
        <f t="shared" si="14"/>
        <v>198784.98441224839</v>
      </c>
    </row>
    <row r="470" spans="1:5" x14ac:dyDescent="0.3">
      <c r="A470" t="s">
        <v>2107</v>
      </c>
      <c r="B470">
        <v>165</v>
      </c>
      <c r="C470" s="4">
        <f>(B470-$O$13)/$T$13</f>
        <v>-0.54139601291744655</v>
      </c>
      <c r="D470">
        <f>B470-$O$13</f>
        <v>-686.14690265486729</v>
      </c>
      <c r="E470">
        <f t="shared" si="14"/>
        <v>470797.57202286791</v>
      </c>
    </row>
    <row r="471" spans="1:5" x14ac:dyDescent="0.3">
      <c r="A471" t="s">
        <v>2107</v>
      </c>
      <c r="B471">
        <v>119</v>
      </c>
      <c r="C471" s="4">
        <f>(B471-$O$13)/$T$13</f>
        <v>-0.57769176313921711</v>
      </c>
      <c r="D471">
        <f>B471-$O$13</f>
        <v>-732.14690265486729</v>
      </c>
      <c r="E471">
        <f t="shared" si="14"/>
        <v>536039.0870671157</v>
      </c>
    </row>
    <row r="472" spans="1:5" x14ac:dyDescent="0.3">
      <c r="A472" t="s">
        <v>2107</v>
      </c>
      <c r="B472">
        <v>1797</v>
      </c>
      <c r="C472" s="4">
        <f>(B472-$O$13)/$T$13</f>
        <v>0.74631408190710691</v>
      </c>
      <c r="D472">
        <f>B472-$O$13</f>
        <v>945.85309734513271</v>
      </c>
      <c r="E472">
        <f t="shared" si="14"/>
        <v>894638.08175738109</v>
      </c>
    </row>
    <row r="473" spans="1:5" x14ac:dyDescent="0.3">
      <c r="A473" t="s">
        <v>2107</v>
      </c>
      <c r="B473">
        <v>261</v>
      </c>
      <c r="C473" s="4">
        <f>(B473-$O$13)/$T$13</f>
        <v>-0.46564836028070811</v>
      </c>
      <c r="D473">
        <f>B473-$O$13</f>
        <v>-590.14690265486729</v>
      </c>
      <c r="E473">
        <f t="shared" si="14"/>
        <v>348273.36671313341</v>
      </c>
    </row>
    <row r="474" spans="1:5" x14ac:dyDescent="0.3">
      <c r="A474" t="s">
        <v>2107</v>
      </c>
      <c r="B474">
        <v>157</v>
      </c>
      <c r="C474" s="4">
        <f>(B474-$O$13)/$T$13</f>
        <v>-0.5477083173038414</v>
      </c>
      <c r="D474">
        <f>B474-$O$13</f>
        <v>-694.14690265486729</v>
      </c>
      <c r="E474">
        <f t="shared" si="14"/>
        <v>481839.92246534582</v>
      </c>
    </row>
    <row r="475" spans="1:5" x14ac:dyDescent="0.3">
      <c r="A475" t="s">
        <v>2107</v>
      </c>
      <c r="B475">
        <v>3533</v>
      </c>
      <c r="C475" s="4">
        <f>(B475-$O$13)/$T$13</f>
        <v>2.1160841337547933</v>
      </c>
      <c r="D475">
        <f>B475-$O$13</f>
        <v>2681.8530973451325</v>
      </c>
      <c r="E475">
        <f t="shared" si="14"/>
        <v>7192336.0357396808</v>
      </c>
    </row>
    <row r="476" spans="1:5" x14ac:dyDescent="0.3">
      <c r="A476" t="s">
        <v>2107</v>
      </c>
      <c r="B476">
        <v>155</v>
      </c>
      <c r="C476" s="4">
        <f>(B476-$O$13)/$T$13</f>
        <v>-0.54928639340044016</v>
      </c>
      <c r="D476">
        <f>B476-$O$13</f>
        <v>-696.14690265486729</v>
      </c>
      <c r="E476">
        <f t="shared" si="14"/>
        <v>484620.51007596526</v>
      </c>
    </row>
    <row r="477" spans="1:5" x14ac:dyDescent="0.3">
      <c r="A477" t="s">
        <v>2107</v>
      </c>
      <c r="B477">
        <v>132</v>
      </c>
      <c r="C477" s="4">
        <f>(B477-$O$13)/$T$13</f>
        <v>-0.56743426851132539</v>
      </c>
      <c r="D477">
        <f>B477-$O$13</f>
        <v>-719.14690265486729</v>
      </c>
      <c r="E477">
        <f t="shared" si="14"/>
        <v>517172.26759808918</v>
      </c>
    </row>
    <row r="478" spans="1:5" x14ac:dyDescent="0.3">
      <c r="A478" t="s">
        <v>2107</v>
      </c>
      <c r="B478">
        <v>1354</v>
      </c>
      <c r="C478" s="4">
        <f>(B478-$O$13)/$T$13</f>
        <v>0.39677022651049093</v>
      </c>
      <c r="D478">
        <f>B478-$O$13</f>
        <v>502.85309734513271</v>
      </c>
      <c r="E478">
        <f t="shared" si="14"/>
        <v>252861.23750959351</v>
      </c>
    </row>
    <row r="479" spans="1:5" x14ac:dyDescent="0.3">
      <c r="A479" t="s">
        <v>2107</v>
      </c>
      <c r="B479">
        <v>48</v>
      </c>
      <c r="C479" s="4">
        <f>(B479-$O$13)/$T$13</f>
        <v>-0.63371346456847155</v>
      </c>
      <c r="D479">
        <f>B479-$O$13</f>
        <v>-803.14690265486729</v>
      </c>
      <c r="E479">
        <f t="shared" si="14"/>
        <v>645044.94724410691</v>
      </c>
    </row>
    <row r="480" spans="1:5" x14ac:dyDescent="0.3">
      <c r="A480" t="s">
        <v>2107</v>
      </c>
      <c r="B480">
        <v>110</v>
      </c>
      <c r="C480" s="4">
        <f>(B480-$O$13)/$T$13</f>
        <v>-0.58479310557391129</v>
      </c>
      <c r="D480">
        <f>B480-$O$13</f>
        <v>-741.14690265486729</v>
      </c>
      <c r="E480">
        <f t="shared" si="14"/>
        <v>549298.73131490336</v>
      </c>
    </row>
    <row r="481" spans="1:5" x14ac:dyDescent="0.3">
      <c r="A481" t="s">
        <v>2107</v>
      </c>
      <c r="B481">
        <v>172</v>
      </c>
      <c r="C481" s="4">
        <f>(B481-$O$13)/$T$13</f>
        <v>-0.53587274657935102</v>
      </c>
      <c r="D481">
        <f>B481-$O$13</f>
        <v>-679.14690265486729</v>
      </c>
      <c r="E481">
        <f t="shared" si="14"/>
        <v>461240.51538569981</v>
      </c>
    </row>
    <row r="482" spans="1:5" x14ac:dyDescent="0.3">
      <c r="A482" t="s">
        <v>2107</v>
      </c>
      <c r="B482">
        <v>307</v>
      </c>
      <c r="C482" s="4">
        <f>(B482-$O$13)/$T$13</f>
        <v>-0.4293526100589376</v>
      </c>
      <c r="D482">
        <f>B482-$O$13</f>
        <v>-544.14690265486729</v>
      </c>
      <c r="E482">
        <f t="shared" si="14"/>
        <v>296095.85166888562</v>
      </c>
    </row>
    <row r="483" spans="1:5" x14ac:dyDescent="0.3">
      <c r="A483" t="s">
        <v>2107</v>
      </c>
      <c r="B483">
        <v>160</v>
      </c>
      <c r="C483" s="4">
        <f>(B483-$O$13)/$T$13</f>
        <v>-0.5453412031589433</v>
      </c>
      <c r="D483">
        <f>B483-$O$13</f>
        <v>-691.14690265486729</v>
      </c>
      <c r="E483">
        <f t="shared" si="14"/>
        <v>477684.04104941658</v>
      </c>
    </row>
    <row r="484" spans="1:5" x14ac:dyDescent="0.3">
      <c r="A484" t="s">
        <v>2107</v>
      </c>
      <c r="B484">
        <v>1467</v>
      </c>
      <c r="C484" s="4">
        <f>(B484-$O$13)/$T$13</f>
        <v>0.48593152596831846</v>
      </c>
      <c r="D484">
        <f>B484-$O$13</f>
        <v>615.85309734513271</v>
      </c>
      <c r="E484">
        <f t="shared" si="14"/>
        <v>379275.03750959353</v>
      </c>
    </row>
    <row r="485" spans="1:5" x14ac:dyDescent="0.3">
      <c r="A485" t="s">
        <v>2107</v>
      </c>
      <c r="B485">
        <v>2662</v>
      </c>
      <c r="C485" s="4">
        <f>(B485-$O$13)/$T$13</f>
        <v>1.4288319936860521</v>
      </c>
      <c r="D485">
        <f>B485-$O$13</f>
        <v>1810.8530973451327</v>
      </c>
      <c r="E485">
        <f t="shared" si="14"/>
        <v>3279188.9401644608</v>
      </c>
    </row>
    <row r="486" spans="1:5" x14ac:dyDescent="0.3">
      <c r="A486" t="s">
        <v>2107</v>
      </c>
      <c r="B486">
        <v>452</v>
      </c>
      <c r="C486" s="4">
        <f>(B486-$O$13)/$T$13</f>
        <v>-0.31494209305553061</v>
      </c>
      <c r="D486">
        <f>B486-$O$13</f>
        <v>-399.14690265486729</v>
      </c>
      <c r="E486">
        <f t="shared" si="14"/>
        <v>159318.24989897411</v>
      </c>
    </row>
    <row r="487" spans="1:5" x14ac:dyDescent="0.3">
      <c r="A487" t="s">
        <v>2107</v>
      </c>
      <c r="B487">
        <v>158</v>
      </c>
      <c r="C487" s="4">
        <f>(B487-$O$13)/$T$13</f>
        <v>-0.54691927925554207</v>
      </c>
      <c r="D487">
        <f>B487-$O$13</f>
        <v>-693.14690265486729</v>
      </c>
      <c r="E487">
        <f t="shared" si="14"/>
        <v>480452.62866003608</v>
      </c>
    </row>
    <row r="488" spans="1:5" x14ac:dyDescent="0.3">
      <c r="A488" t="s">
        <v>2107</v>
      </c>
      <c r="B488">
        <v>225</v>
      </c>
      <c r="C488" s="4">
        <f>(B488-$O$13)/$T$13</f>
        <v>-0.49405373001948505</v>
      </c>
      <c r="D488">
        <f>B488-$O$13</f>
        <v>-626.14690265486729</v>
      </c>
      <c r="E488">
        <f t="shared" si="14"/>
        <v>392059.94370428385</v>
      </c>
    </row>
    <row r="489" spans="1:5" x14ac:dyDescent="0.3">
      <c r="A489" t="s">
        <v>2107</v>
      </c>
      <c r="B489">
        <v>65</v>
      </c>
      <c r="C489" s="4">
        <f>(B489-$O$13)/$T$13</f>
        <v>-0.62029981774738241</v>
      </c>
      <c r="D489">
        <f>B489-$O$13</f>
        <v>-786.14690265486729</v>
      </c>
      <c r="E489">
        <f t="shared" si="14"/>
        <v>618026.9525538414</v>
      </c>
    </row>
    <row r="490" spans="1:5" x14ac:dyDescent="0.3">
      <c r="A490" t="s">
        <v>2107</v>
      </c>
      <c r="B490">
        <v>163</v>
      </c>
      <c r="C490" s="4">
        <f>(B490-$O$13)/$T$13</f>
        <v>-0.54297408901404531</v>
      </c>
      <c r="D490">
        <f>B490-$O$13</f>
        <v>-688.14690265486729</v>
      </c>
      <c r="E490">
        <f t="shared" si="14"/>
        <v>473546.1596334874</v>
      </c>
    </row>
    <row r="491" spans="1:5" x14ac:dyDescent="0.3">
      <c r="A491" t="s">
        <v>2107</v>
      </c>
      <c r="B491">
        <v>85</v>
      </c>
      <c r="C491" s="4">
        <f>(B491-$O$13)/$T$13</f>
        <v>-0.60451905678139528</v>
      </c>
      <c r="D491">
        <f>B491-$O$13</f>
        <v>-766.14690265486729</v>
      </c>
      <c r="E491">
        <f t="shared" si="14"/>
        <v>586981.07644764672</v>
      </c>
    </row>
    <row r="492" spans="1:5" x14ac:dyDescent="0.3">
      <c r="A492" t="s">
        <v>2107</v>
      </c>
      <c r="B492">
        <v>217</v>
      </c>
      <c r="C492" s="4">
        <f>(B492-$O$13)/$T$13</f>
        <v>-0.5003660344058799</v>
      </c>
      <c r="D492">
        <f>B492-$O$13</f>
        <v>-634.14690265486729</v>
      </c>
      <c r="E492">
        <f t="shared" si="14"/>
        <v>402142.29414676171</v>
      </c>
    </row>
    <row r="493" spans="1:5" x14ac:dyDescent="0.3">
      <c r="A493" t="s">
        <v>2107</v>
      </c>
      <c r="B493">
        <v>150</v>
      </c>
      <c r="C493" s="4">
        <f>(B493-$O$13)/$T$13</f>
        <v>-0.55323158364193692</v>
      </c>
      <c r="D493">
        <f>B493-$O$13</f>
        <v>-701.14690265486729</v>
      </c>
      <c r="E493">
        <f t="shared" si="14"/>
        <v>491606.97910251393</v>
      </c>
    </row>
    <row r="494" spans="1:5" x14ac:dyDescent="0.3">
      <c r="A494" t="s">
        <v>2107</v>
      </c>
      <c r="B494">
        <v>3272</v>
      </c>
      <c r="C494" s="4">
        <f>(B494-$O$13)/$T$13</f>
        <v>1.9101452031486608</v>
      </c>
      <c r="D494">
        <f>B494-$O$13</f>
        <v>2420.8530973451325</v>
      </c>
      <c r="E494">
        <f t="shared" si="14"/>
        <v>5860529.7189255217</v>
      </c>
    </row>
    <row r="495" spans="1:5" x14ac:dyDescent="0.3">
      <c r="A495" t="s">
        <v>2107</v>
      </c>
      <c r="B495">
        <v>300</v>
      </c>
      <c r="C495" s="4">
        <f>(B495-$O$13)/$T$13</f>
        <v>-0.43487587639703312</v>
      </c>
      <c r="D495">
        <f>B495-$O$13</f>
        <v>-551.14690265486729</v>
      </c>
      <c r="E495">
        <f t="shared" si="14"/>
        <v>303762.90830605378</v>
      </c>
    </row>
    <row r="496" spans="1:5" x14ac:dyDescent="0.3">
      <c r="A496" t="s">
        <v>2107</v>
      </c>
      <c r="B496">
        <v>126</v>
      </c>
      <c r="C496" s="4">
        <f>(B496-$O$13)/$T$13</f>
        <v>-0.57216849680112158</v>
      </c>
      <c r="D496">
        <f>B496-$O$13</f>
        <v>-725.14690265486729</v>
      </c>
      <c r="E496">
        <f t="shared" si="14"/>
        <v>525838.03042994754</v>
      </c>
    </row>
    <row r="497" spans="1:5" x14ac:dyDescent="0.3">
      <c r="A497" t="s">
        <v>2107</v>
      </c>
      <c r="B497">
        <v>2320</v>
      </c>
      <c r="C497" s="4">
        <f>(B497-$O$13)/$T$13</f>
        <v>1.1589809811676715</v>
      </c>
      <c r="D497">
        <f>B497-$O$13</f>
        <v>1468.8530973451327</v>
      </c>
      <c r="E497">
        <f t="shared" si="14"/>
        <v>2157529.4215803901</v>
      </c>
    </row>
    <row r="498" spans="1:5" x14ac:dyDescent="0.3">
      <c r="A498" t="s">
        <v>2107</v>
      </c>
      <c r="B498">
        <v>81</v>
      </c>
      <c r="C498" s="4">
        <f>(B498-$O$13)/$T$13</f>
        <v>-0.60767520897459271</v>
      </c>
      <c r="D498">
        <f>B498-$O$13</f>
        <v>-770.14690265486729</v>
      </c>
      <c r="E498">
        <f t="shared" si="14"/>
        <v>593126.25166888558</v>
      </c>
    </row>
    <row r="499" spans="1:5" x14ac:dyDescent="0.3">
      <c r="A499" t="s">
        <v>2107</v>
      </c>
      <c r="B499">
        <v>1887</v>
      </c>
      <c r="C499" s="4">
        <f>(B499-$O$13)/$T$13</f>
        <v>0.81732750625404915</v>
      </c>
      <c r="D499">
        <f>B499-$O$13</f>
        <v>1035.8530973451327</v>
      </c>
      <c r="E499">
        <f t="shared" si="14"/>
        <v>1072991.639279505</v>
      </c>
    </row>
    <row r="500" spans="1:5" x14ac:dyDescent="0.3">
      <c r="A500" t="s">
        <v>2107</v>
      </c>
      <c r="B500">
        <v>4358</v>
      </c>
      <c r="C500" s="4">
        <f>(B500-$O$13)/$T$13</f>
        <v>2.7670405236017643</v>
      </c>
      <c r="D500">
        <f>B500-$O$13</f>
        <v>3506.8530973451325</v>
      </c>
      <c r="E500">
        <f t="shared" si="14"/>
        <v>12298018.646359149</v>
      </c>
    </row>
    <row r="501" spans="1:5" x14ac:dyDescent="0.3">
      <c r="A501" t="s">
        <v>2107</v>
      </c>
      <c r="B501">
        <v>53</v>
      </c>
      <c r="C501" s="4">
        <f>(B501-$O$13)/$T$13</f>
        <v>-0.62976827432697469</v>
      </c>
      <c r="D501">
        <f>B501-$O$13</f>
        <v>-798.14690265486729</v>
      </c>
      <c r="E501">
        <f t="shared" si="14"/>
        <v>637038.47821755824</v>
      </c>
    </row>
    <row r="502" spans="1:5" x14ac:dyDescent="0.3">
      <c r="A502" t="s">
        <v>2107</v>
      </c>
      <c r="B502">
        <v>2414</v>
      </c>
      <c r="C502" s="4">
        <f>(B502-$O$13)/$T$13</f>
        <v>1.2331505577078112</v>
      </c>
      <c r="D502">
        <f>B502-$O$13</f>
        <v>1562.8530973451327</v>
      </c>
      <c r="E502">
        <f t="shared" si="14"/>
        <v>2442509.803881275</v>
      </c>
    </row>
    <row r="503" spans="1:5" x14ac:dyDescent="0.3">
      <c r="A503" t="s">
        <v>2107</v>
      </c>
      <c r="B503">
        <v>80</v>
      </c>
      <c r="C503" s="4">
        <f>(B503-$O$13)/$T$13</f>
        <v>-0.60846424702289204</v>
      </c>
      <c r="D503">
        <f>B503-$O$13</f>
        <v>-771.14690265486729</v>
      </c>
      <c r="E503">
        <f t="shared" si="14"/>
        <v>594667.54547419539</v>
      </c>
    </row>
    <row r="504" spans="1:5" x14ac:dyDescent="0.3">
      <c r="A504" t="s">
        <v>2107</v>
      </c>
      <c r="B504">
        <v>193</v>
      </c>
      <c r="C504" s="4">
        <f>(B504-$O$13)/$T$13</f>
        <v>-0.51930294756506457</v>
      </c>
      <c r="D504">
        <f>B504-$O$13</f>
        <v>-658.14690265486729</v>
      </c>
      <c r="E504">
        <f t="shared" si="14"/>
        <v>433157.34547419538</v>
      </c>
    </row>
    <row r="505" spans="1:5" x14ac:dyDescent="0.3">
      <c r="A505" t="s">
        <v>2107</v>
      </c>
      <c r="B505">
        <v>52</v>
      </c>
      <c r="C505" s="4">
        <f>(B505-$O$13)/$T$13</f>
        <v>-0.63055731237527413</v>
      </c>
      <c r="D505">
        <f>B505-$O$13</f>
        <v>-799.14690265486729</v>
      </c>
      <c r="E505">
        <f t="shared" si="14"/>
        <v>638635.77202286792</v>
      </c>
    </row>
    <row r="506" spans="1:5" x14ac:dyDescent="0.3">
      <c r="A506" t="s">
        <v>2107</v>
      </c>
      <c r="B506">
        <v>290</v>
      </c>
      <c r="C506" s="4">
        <f>(B506-$O$13)/$T$13</f>
        <v>-0.44276625688002674</v>
      </c>
      <c r="D506">
        <f>B506-$O$13</f>
        <v>-561.14690265486729</v>
      </c>
      <c r="E506">
        <f t="shared" si="14"/>
        <v>314885.84635915112</v>
      </c>
    </row>
    <row r="507" spans="1:5" x14ac:dyDescent="0.3">
      <c r="A507" t="s">
        <v>2107</v>
      </c>
      <c r="B507">
        <v>122</v>
      </c>
      <c r="C507" s="4">
        <f>(B507-$O$13)/$T$13</f>
        <v>-0.57532464899431901</v>
      </c>
      <c r="D507">
        <f>B507-$O$13</f>
        <v>-729.14690265486729</v>
      </c>
      <c r="E507">
        <f t="shared" si="14"/>
        <v>531655.20565118652</v>
      </c>
    </row>
    <row r="508" spans="1:5" x14ac:dyDescent="0.3">
      <c r="A508" t="s">
        <v>2107</v>
      </c>
      <c r="B508">
        <v>1470</v>
      </c>
      <c r="C508" s="4">
        <f>(B508-$O$13)/$T$13</f>
        <v>0.48829864011321655</v>
      </c>
      <c r="D508">
        <f>B508-$O$13</f>
        <v>618.85309734513271</v>
      </c>
      <c r="E508">
        <f t="shared" si="14"/>
        <v>382979.15609366429</v>
      </c>
    </row>
    <row r="509" spans="1:5" x14ac:dyDescent="0.3">
      <c r="A509" t="s">
        <v>2107</v>
      </c>
      <c r="B509">
        <v>165</v>
      </c>
      <c r="C509" s="4">
        <f>(B509-$O$13)/$T$13</f>
        <v>-0.54139601291744655</v>
      </c>
      <c r="D509">
        <f>B509-$O$13</f>
        <v>-686.14690265486729</v>
      </c>
      <c r="E509">
        <f t="shared" si="14"/>
        <v>470797.57202286791</v>
      </c>
    </row>
    <row r="510" spans="1:5" x14ac:dyDescent="0.3">
      <c r="A510" t="s">
        <v>2107</v>
      </c>
      <c r="B510">
        <v>182</v>
      </c>
      <c r="C510" s="4">
        <f>(B510-$O$13)/$T$13</f>
        <v>-0.5279823660963574</v>
      </c>
      <c r="D510">
        <f>B510-$O$13</f>
        <v>-669.14690265486729</v>
      </c>
      <c r="E510">
        <f t="shared" si="14"/>
        <v>447757.57733260246</v>
      </c>
    </row>
    <row r="511" spans="1:5" x14ac:dyDescent="0.3">
      <c r="A511" t="s">
        <v>2107</v>
      </c>
      <c r="B511">
        <v>199</v>
      </c>
      <c r="C511" s="4">
        <f>(B511-$O$13)/$T$13</f>
        <v>-0.51456871927526837</v>
      </c>
      <c r="D511">
        <f>B511-$O$13</f>
        <v>-652.14690265486729</v>
      </c>
      <c r="E511">
        <f t="shared" si="14"/>
        <v>425295.58264233696</v>
      </c>
    </row>
    <row r="512" spans="1:5" x14ac:dyDescent="0.3">
      <c r="A512" t="s">
        <v>2107</v>
      </c>
      <c r="B512">
        <v>56</v>
      </c>
      <c r="C512" s="4">
        <f>(B512-$O$13)/$T$13</f>
        <v>-0.6274011601820767</v>
      </c>
      <c r="D512">
        <f>B512-$O$13</f>
        <v>-795.14690265486729</v>
      </c>
      <c r="E512">
        <f t="shared" si="14"/>
        <v>632258.59680162894</v>
      </c>
    </row>
    <row r="513" spans="1:5" x14ac:dyDescent="0.3">
      <c r="A513" t="s">
        <v>2107</v>
      </c>
      <c r="B513">
        <v>1460</v>
      </c>
      <c r="C513" s="4">
        <f>(B513-$O$13)/$T$13</f>
        <v>0.48040825963022299</v>
      </c>
      <c r="D513">
        <f>B513-$O$13</f>
        <v>608.85309734513271</v>
      </c>
      <c r="E513">
        <f t="shared" si="14"/>
        <v>370702.09414676164</v>
      </c>
    </row>
    <row r="514" spans="1:5" x14ac:dyDescent="0.3">
      <c r="A514" t="s">
        <v>2107</v>
      </c>
      <c r="B514">
        <v>123</v>
      </c>
      <c r="C514" s="4">
        <f>(B514-$O$13)/$T$13</f>
        <v>-0.57453561094601957</v>
      </c>
      <c r="D514">
        <f>B514-$O$13</f>
        <v>-728.14690265486729</v>
      </c>
      <c r="E514">
        <f t="shared" si="14"/>
        <v>530197.91184587684</v>
      </c>
    </row>
    <row r="515" spans="1:5" x14ac:dyDescent="0.3">
      <c r="A515" t="s">
        <v>2107</v>
      </c>
      <c r="B515">
        <v>159</v>
      </c>
      <c r="C515" s="4">
        <f>(B515-$O$13)/$T$13</f>
        <v>-0.54613024120724274</v>
      </c>
      <c r="D515">
        <f>B515-$O$13</f>
        <v>-692.14690265486729</v>
      </c>
      <c r="E515">
        <f t="shared" ref="E515:E566" si="15">D515*D515</f>
        <v>479067.33485472633</v>
      </c>
    </row>
    <row r="516" spans="1:5" x14ac:dyDescent="0.3">
      <c r="A516" t="s">
        <v>2107</v>
      </c>
      <c r="B516">
        <v>110</v>
      </c>
      <c r="C516" s="4">
        <f>(B516-$O$13)/$T$13</f>
        <v>-0.58479310557391129</v>
      </c>
      <c r="D516">
        <f>B516-$O$13</f>
        <v>-741.14690265486729</v>
      </c>
      <c r="E516">
        <f t="shared" si="15"/>
        <v>549298.73131490336</v>
      </c>
    </row>
    <row r="517" spans="1:5" x14ac:dyDescent="0.3">
      <c r="A517" t="s">
        <v>2107</v>
      </c>
      <c r="B517">
        <v>236</v>
      </c>
      <c r="C517" s="4">
        <f>(B517-$O$13)/$T$13</f>
        <v>-0.4853743114881921</v>
      </c>
      <c r="D517">
        <f>B517-$O$13</f>
        <v>-615.14690265486729</v>
      </c>
      <c r="E517">
        <f t="shared" si="15"/>
        <v>378405.71184587677</v>
      </c>
    </row>
    <row r="518" spans="1:5" x14ac:dyDescent="0.3">
      <c r="A518" t="s">
        <v>2107</v>
      </c>
      <c r="B518">
        <v>191</v>
      </c>
      <c r="C518" s="4">
        <f>(B518-$O$13)/$T$13</f>
        <v>-0.52088102366166322</v>
      </c>
      <c r="D518">
        <f>B518-$O$13</f>
        <v>-660.14690265486729</v>
      </c>
      <c r="E518">
        <f t="shared" si="15"/>
        <v>435793.93308481481</v>
      </c>
    </row>
    <row r="519" spans="1:5" x14ac:dyDescent="0.3">
      <c r="A519" t="s">
        <v>2107</v>
      </c>
      <c r="B519">
        <v>3934</v>
      </c>
      <c r="C519" s="4">
        <f>(B519-$O$13)/$T$13</f>
        <v>2.4324883911228361</v>
      </c>
      <c r="D519">
        <f>B519-$O$13</f>
        <v>3082.8530973451325</v>
      </c>
      <c r="E519">
        <f t="shared" si="15"/>
        <v>9503983.2198104765</v>
      </c>
    </row>
    <row r="520" spans="1:5" x14ac:dyDescent="0.3">
      <c r="A520" t="s">
        <v>2107</v>
      </c>
      <c r="B520">
        <v>80</v>
      </c>
      <c r="C520" s="4">
        <f>(B520-$O$13)/$T$13</f>
        <v>-0.60846424702289204</v>
      </c>
      <c r="D520">
        <f>B520-$O$13</f>
        <v>-771.14690265486729</v>
      </c>
      <c r="E520">
        <f t="shared" si="15"/>
        <v>594667.54547419539</v>
      </c>
    </row>
    <row r="521" spans="1:5" x14ac:dyDescent="0.3">
      <c r="A521" t="s">
        <v>2107</v>
      </c>
      <c r="B521">
        <v>462</v>
      </c>
      <c r="C521" s="4">
        <f>(B521-$O$13)/$T$13</f>
        <v>-0.30705171257253699</v>
      </c>
      <c r="D521">
        <f>B521-$O$13</f>
        <v>-389.14690265486729</v>
      </c>
      <c r="E521">
        <f t="shared" si="15"/>
        <v>151435.31184587677</v>
      </c>
    </row>
    <row r="522" spans="1:5" x14ac:dyDescent="0.3">
      <c r="A522" t="s">
        <v>2107</v>
      </c>
      <c r="B522">
        <v>179</v>
      </c>
      <c r="C522" s="4">
        <f>(B522-$O$13)/$T$13</f>
        <v>-0.5303494802412555</v>
      </c>
      <c r="D522">
        <f>B522-$O$13</f>
        <v>-672.14690265486729</v>
      </c>
      <c r="E522">
        <f t="shared" si="15"/>
        <v>451781.45874853164</v>
      </c>
    </row>
    <row r="523" spans="1:5" x14ac:dyDescent="0.3">
      <c r="A523" t="s">
        <v>2107</v>
      </c>
      <c r="B523">
        <v>1866</v>
      </c>
      <c r="C523" s="4">
        <f>(B523-$O$13)/$T$13</f>
        <v>0.80075770723976258</v>
      </c>
      <c r="D523">
        <f>B523-$O$13</f>
        <v>1014.8530973451327</v>
      </c>
      <c r="E523">
        <f t="shared" si="15"/>
        <v>1029926.8091910094</v>
      </c>
    </row>
    <row r="524" spans="1:5" x14ac:dyDescent="0.3">
      <c r="A524" t="s">
        <v>2107</v>
      </c>
      <c r="B524">
        <v>156</v>
      </c>
      <c r="C524" s="4">
        <f>(B524-$O$13)/$T$13</f>
        <v>-0.54849735535214084</v>
      </c>
      <c r="D524">
        <f>B524-$O$13</f>
        <v>-695.14690265486729</v>
      </c>
      <c r="E524">
        <f t="shared" si="15"/>
        <v>483229.21627065557</v>
      </c>
    </row>
    <row r="525" spans="1:5" x14ac:dyDescent="0.3">
      <c r="A525" t="s">
        <v>2107</v>
      </c>
      <c r="B525">
        <v>255</v>
      </c>
      <c r="C525" s="4">
        <f>(B525-$O$13)/$T$13</f>
        <v>-0.47038258857050425</v>
      </c>
      <c r="D525">
        <f>B525-$O$13</f>
        <v>-596.14690265486729</v>
      </c>
      <c r="E525">
        <f t="shared" si="15"/>
        <v>355391.12954499183</v>
      </c>
    </row>
    <row r="526" spans="1:5" x14ac:dyDescent="0.3">
      <c r="A526" t="s">
        <v>2107</v>
      </c>
      <c r="B526">
        <v>2261</v>
      </c>
      <c r="C526" s="4">
        <f>(B526-$O$13)/$T$13</f>
        <v>1.1124277363180093</v>
      </c>
      <c r="D526">
        <f>B526-$O$13</f>
        <v>1409.8530973451327</v>
      </c>
      <c r="E526">
        <f t="shared" si="15"/>
        <v>1987685.7560936643</v>
      </c>
    </row>
    <row r="527" spans="1:5" x14ac:dyDescent="0.3">
      <c r="A527" t="s">
        <v>2107</v>
      </c>
      <c r="B527">
        <v>40</v>
      </c>
      <c r="C527" s="4">
        <f>(B527-$O$13)/$T$13</f>
        <v>-0.6400257689548664</v>
      </c>
      <c r="D527">
        <f>B527-$O$13</f>
        <v>-811.14690265486729</v>
      </c>
      <c r="E527">
        <f t="shared" si="15"/>
        <v>657959.29768658476</v>
      </c>
    </row>
    <row r="528" spans="1:5" x14ac:dyDescent="0.3">
      <c r="A528" t="s">
        <v>2107</v>
      </c>
      <c r="B528">
        <v>2289</v>
      </c>
      <c r="C528" s="4">
        <f>(B528-$O$13)/$T$13</f>
        <v>1.1345208016703914</v>
      </c>
      <c r="D528">
        <f>B528-$O$13</f>
        <v>1437.8530973451327</v>
      </c>
      <c r="E528">
        <f t="shared" si="15"/>
        <v>2067421.5295449917</v>
      </c>
    </row>
    <row r="529" spans="1:5" x14ac:dyDescent="0.3">
      <c r="A529" t="s">
        <v>2107</v>
      </c>
      <c r="B529">
        <v>65</v>
      </c>
      <c r="C529" s="4">
        <f>(B529-$O$13)/$T$13</f>
        <v>-0.62029981774738241</v>
      </c>
      <c r="D529">
        <f>B529-$O$13</f>
        <v>-786.14690265486729</v>
      </c>
      <c r="E529">
        <f t="shared" si="15"/>
        <v>618026.9525538414</v>
      </c>
    </row>
    <row r="530" spans="1:5" x14ac:dyDescent="0.3">
      <c r="A530" t="s">
        <v>2107</v>
      </c>
      <c r="B530">
        <v>3777</v>
      </c>
      <c r="C530" s="4">
        <f>(B530-$O$13)/$T$13</f>
        <v>2.3086094175398371</v>
      </c>
      <c r="D530">
        <f>B530-$O$13</f>
        <v>2925.8530973451325</v>
      </c>
      <c r="E530">
        <f t="shared" si="15"/>
        <v>8560616.3472441044</v>
      </c>
    </row>
    <row r="531" spans="1:5" x14ac:dyDescent="0.3">
      <c r="A531" t="s">
        <v>2107</v>
      </c>
      <c r="B531">
        <v>184</v>
      </c>
      <c r="C531" s="4">
        <f>(B531-$O$13)/$T$13</f>
        <v>-0.52640428999975875</v>
      </c>
      <c r="D531">
        <f>B531-$O$13</f>
        <v>-667.14690265486729</v>
      </c>
      <c r="E531">
        <f t="shared" si="15"/>
        <v>445084.98972198297</v>
      </c>
    </row>
    <row r="532" spans="1:5" x14ac:dyDescent="0.3">
      <c r="A532" t="s">
        <v>2107</v>
      </c>
      <c r="B532">
        <v>85</v>
      </c>
      <c r="C532" s="4">
        <f>(B532-$O$13)/$T$13</f>
        <v>-0.60451905678139528</v>
      </c>
      <c r="D532">
        <f>B532-$O$13</f>
        <v>-766.14690265486729</v>
      </c>
      <c r="E532">
        <f t="shared" si="15"/>
        <v>586981.07644764672</v>
      </c>
    </row>
    <row r="533" spans="1:5" x14ac:dyDescent="0.3">
      <c r="A533" t="s">
        <v>2107</v>
      </c>
      <c r="B533">
        <v>144</v>
      </c>
      <c r="C533" s="4">
        <f>(B533-$O$13)/$T$13</f>
        <v>-0.55796581193173311</v>
      </c>
      <c r="D533">
        <f>B533-$O$13</f>
        <v>-707.14690265486729</v>
      </c>
      <c r="E533">
        <f t="shared" si="15"/>
        <v>500056.74193437234</v>
      </c>
    </row>
    <row r="534" spans="1:5" x14ac:dyDescent="0.3">
      <c r="A534" t="s">
        <v>2107</v>
      </c>
      <c r="B534">
        <v>1902</v>
      </c>
      <c r="C534" s="4">
        <f>(B534-$O$13)/$T$13</f>
        <v>0.82916307697853953</v>
      </c>
      <c r="D534">
        <f>B534-$O$13</f>
        <v>1050.8530973451327</v>
      </c>
      <c r="E534">
        <f t="shared" si="15"/>
        <v>1104292.2321998589</v>
      </c>
    </row>
    <row r="535" spans="1:5" x14ac:dyDescent="0.3">
      <c r="A535" t="s">
        <v>2107</v>
      </c>
      <c r="B535">
        <v>105</v>
      </c>
      <c r="C535" s="4">
        <f>(B535-$O$13)/$T$13</f>
        <v>-0.58873829581540804</v>
      </c>
      <c r="D535">
        <f>B535-$O$13</f>
        <v>-746.14690265486729</v>
      </c>
      <c r="E535">
        <f t="shared" si="15"/>
        <v>556735.20034145203</v>
      </c>
    </row>
    <row r="536" spans="1:5" x14ac:dyDescent="0.3">
      <c r="A536" t="s">
        <v>2107</v>
      </c>
      <c r="B536">
        <v>132</v>
      </c>
      <c r="C536" s="4">
        <f>(B536-$O$13)/$T$13</f>
        <v>-0.56743426851132539</v>
      </c>
      <c r="D536">
        <f>B536-$O$13</f>
        <v>-719.14690265486729</v>
      </c>
      <c r="E536">
        <f t="shared" si="15"/>
        <v>517172.26759808918</v>
      </c>
    </row>
    <row r="537" spans="1:5" x14ac:dyDescent="0.3">
      <c r="A537" t="s">
        <v>2107</v>
      </c>
      <c r="B537">
        <v>96</v>
      </c>
      <c r="C537" s="4">
        <f>(B537-$O$13)/$T$13</f>
        <v>-0.59583963825010233</v>
      </c>
      <c r="D537">
        <f>B537-$O$13</f>
        <v>-755.14690265486729</v>
      </c>
      <c r="E537">
        <f t="shared" si="15"/>
        <v>570246.84458923957</v>
      </c>
    </row>
    <row r="538" spans="1:5" x14ac:dyDescent="0.3">
      <c r="A538" t="s">
        <v>2107</v>
      </c>
      <c r="B538">
        <v>114</v>
      </c>
      <c r="C538" s="4">
        <f>(B538-$O$13)/$T$13</f>
        <v>-0.58163695338071386</v>
      </c>
      <c r="D538">
        <f>B538-$O$13</f>
        <v>-737.14690265486729</v>
      </c>
      <c r="E538">
        <f t="shared" si="15"/>
        <v>543385.55609366437</v>
      </c>
    </row>
    <row r="539" spans="1:5" x14ac:dyDescent="0.3">
      <c r="A539" t="s">
        <v>2107</v>
      </c>
      <c r="B539">
        <v>203</v>
      </c>
      <c r="C539" s="4">
        <f>(B539-$O$13)/$T$13</f>
        <v>-0.51141256708207095</v>
      </c>
      <c r="D539">
        <f>B539-$O$13</f>
        <v>-648.14690265486729</v>
      </c>
      <c r="E539">
        <f t="shared" si="15"/>
        <v>420094.40742109803</v>
      </c>
    </row>
    <row r="540" spans="1:5" x14ac:dyDescent="0.3">
      <c r="A540" t="s">
        <v>2107</v>
      </c>
      <c r="B540">
        <v>1559</v>
      </c>
      <c r="C540" s="4">
        <f>(B540-$O$13)/$T$13</f>
        <v>0.55852302641185947</v>
      </c>
      <c r="D540">
        <f>B540-$O$13</f>
        <v>707.85309734513271</v>
      </c>
      <c r="E540">
        <f t="shared" si="15"/>
        <v>501056.00742109795</v>
      </c>
    </row>
    <row r="541" spans="1:5" x14ac:dyDescent="0.3">
      <c r="A541" t="s">
        <v>2107</v>
      </c>
      <c r="B541">
        <v>1548</v>
      </c>
      <c r="C541" s="4">
        <f>(B541-$O$13)/$T$13</f>
        <v>0.54984360788056652</v>
      </c>
      <c r="D541">
        <f>B541-$O$13</f>
        <v>696.85309734513271</v>
      </c>
      <c r="E541">
        <f t="shared" si="15"/>
        <v>485604.23927950498</v>
      </c>
    </row>
    <row r="542" spans="1:5" x14ac:dyDescent="0.3">
      <c r="A542" t="s">
        <v>2107</v>
      </c>
      <c r="B542">
        <v>80</v>
      </c>
      <c r="C542" s="4">
        <f>(B542-$O$13)/$T$13</f>
        <v>-0.60846424702289204</v>
      </c>
      <c r="D542">
        <f>B542-$O$13</f>
        <v>-771.14690265486729</v>
      </c>
      <c r="E542">
        <f t="shared" si="15"/>
        <v>594667.54547419539</v>
      </c>
    </row>
    <row r="543" spans="1:5" x14ac:dyDescent="0.3">
      <c r="A543" t="s">
        <v>2107</v>
      </c>
      <c r="B543">
        <v>131</v>
      </c>
      <c r="C543" s="4">
        <f>(B543-$O$13)/$T$13</f>
        <v>-0.56822330655962472</v>
      </c>
      <c r="D543">
        <f>B543-$O$13</f>
        <v>-720.14690265486729</v>
      </c>
      <c r="E543">
        <f t="shared" si="15"/>
        <v>518611.56140339893</v>
      </c>
    </row>
    <row r="544" spans="1:5" x14ac:dyDescent="0.3">
      <c r="A544" t="s">
        <v>2107</v>
      </c>
      <c r="B544">
        <v>112</v>
      </c>
      <c r="C544" s="4">
        <f>(B544-$O$13)/$T$13</f>
        <v>-0.58321502947731252</v>
      </c>
      <c r="D544">
        <f>B544-$O$13</f>
        <v>-739.14690265486729</v>
      </c>
      <c r="E544">
        <f t="shared" si="15"/>
        <v>546338.14370428387</v>
      </c>
    </row>
    <row r="545" spans="1:5" x14ac:dyDescent="0.3">
      <c r="A545" t="s">
        <v>2107</v>
      </c>
      <c r="B545">
        <v>155</v>
      </c>
      <c r="C545" s="4">
        <f>(B545-$O$13)/$T$13</f>
        <v>-0.54928639340044016</v>
      </c>
      <c r="D545">
        <f>B545-$O$13</f>
        <v>-696.14690265486729</v>
      </c>
      <c r="E545">
        <f t="shared" si="15"/>
        <v>484620.51007596526</v>
      </c>
    </row>
    <row r="546" spans="1:5" x14ac:dyDescent="0.3">
      <c r="A546" t="s">
        <v>2107</v>
      </c>
      <c r="B546">
        <v>266</v>
      </c>
      <c r="C546" s="4">
        <f>(B546-$O$13)/$T$13</f>
        <v>-0.46170317003921135</v>
      </c>
      <c r="D546">
        <f>B546-$O$13</f>
        <v>-585.14690265486729</v>
      </c>
      <c r="E546">
        <f t="shared" si="15"/>
        <v>342396.89768658474</v>
      </c>
    </row>
    <row r="547" spans="1:5" x14ac:dyDescent="0.3">
      <c r="A547" t="s">
        <v>2107</v>
      </c>
      <c r="B547">
        <v>155</v>
      </c>
      <c r="C547" s="4">
        <f>(B547-$O$13)/$T$13</f>
        <v>-0.54928639340044016</v>
      </c>
      <c r="D547">
        <f>B547-$O$13</f>
        <v>-696.14690265486729</v>
      </c>
      <c r="E547">
        <f t="shared" si="15"/>
        <v>484620.51007596526</v>
      </c>
    </row>
    <row r="548" spans="1:5" x14ac:dyDescent="0.3">
      <c r="A548" t="s">
        <v>2107</v>
      </c>
      <c r="B548">
        <v>207</v>
      </c>
      <c r="C548" s="4">
        <f>(B548-$O$13)/$T$13</f>
        <v>-0.50825641488887352</v>
      </c>
      <c r="D548">
        <f>B548-$O$13</f>
        <v>-644.14690265486729</v>
      </c>
      <c r="E548">
        <f t="shared" si="15"/>
        <v>414925.23219985905</v>
      </c>
    </row>
    <row r="549" spans="1:5" x14ac:dyDescent="0.3">
      <c r="A549" t="s">
        <v>2107</v>
      </c>
      <c r="B549">
        <v>245</v>
      </c>
      <c r="C549" s="4">
        <f>(B549-$O$13)/$T$13</f>
        <v>-0.47827296905349787</v>
      </c>
      <c r="D549">
        <f>B549-$O$13</f>
        <v>-606.14690265486729</v>
      </c>
      <c r="E549">
        <f t="shared" si="15"/>
        <v>367414.06759808917</v>
      </c>
    </row>
    <row r="550" spans="1:5" x14ac:dyDescent="0.3">
      <c r="A550" t="s">
        <v>2107</v>
      </c>
      <c r="B550">
        <v>1573</v>
      </c>
      <c r="C550" s="4">
        <f>(B550-$O$13)/$T$13</f>
        <v>0.56956955908805051</v>
      </c>
      <c r="D550">
        <f>B550-$O$13</f>
        <v>721.85309734513271</v>
      </c>
      <c r="E550">
        <f t="shared" si="15"/>
        <v>521071.89414676162</v>
      </c>
    </row>
    <row r="551" spans="1:5" x14ac:dyDescent="0.3">
      <c r="A551" t="s">
        <v>2107</v>
      </c>
      <c r="B551">
        <v>114</v>
      </c>
      <c r="C551" s="4">
        <f>(B551-$O$13)/$T$13</f>
        <v>-0.58163695338071386</v>
      </c>
      <c r="D551">
        <f>B551-$O$13</f>
        <v>-737.14690265486729</v>
      </c>
      <c r="E551">
        <f t="shared" si="15"/>
        <v>543385.55609366437</v>
      </c>
    </row>
    <row r="552" spans="1:5" x14ac:dyDescent="0.3">
      <c r="A552" t="s">
        <v>2107</v>
      </c>
      <c r="B552">
        <v>93</v>
      </c>
      <c r="C552" s="4">
        <f>(B552-$O$13)/$T$13</f>
        <v>-0.59820675239500043</v>
      </c>
      <c r="D552">
        <f>B552-$O$13</f>
        <v>-758.14690265486729</v>
      </c>
      <c r="E552">
        <f t="shared" si="15"/>
        <v>574786.72600516886</v>
      </c>
    </row>
    <row r="553" spans="1:5" x14ac:dyDescent="0.3">
      <c r="A553" t="s">
        <v>2107</v>
      </c>
      <c r="B553">
        <v>1681</v>
      </c>
      <c r="C553" s="4">
        <f>(B553-$O$13)/$T$13</f>
        <v>0.65478566830438123</v>
      </c>
      <c r="D553">
        <f>B553-$O$13</f>
        <v>829.85309734513271</v>
      </c>
      <c r="E553">
        <f t="shared" si="15"/>
        <v>688656.16317331034</v>
      </c>
    </row>
    <row r="554" spans="1:5" x14ac:dyDescent="0.3">
      <c r="A554" t="s">
        <v>2107</v>
      </c>
      <c r="B554">
        <v>32</v>
      </c>
      <c r="C554" s="4">
        <f>(B554-$O$13)/$T$13</f>
        <v>-0.64633807334126125</v>
      </c>
      <c r="D554">
        <f>B554-$O$13</f>
        <v>-819.14690265486729</v>
      </c>
      <c r="E554">
        <f t="shared" si="15"/>
        <v>671001.64812906261</v>
      </c>
    </row>
    <row r="555" spans="1:5" x14ac:dyDescent="0.3">
      <c r="A555" t="s">
        <v>2107</v>
      </c>
      <c r="B555">
        <v>135</v>
      </c>
      <c r="C555" s="4">
        <f>(B555-$O$13)/$T$13</f>
        <v>-0.56506715436642729</v>
      </c>
      <c r="D555">
        <f>B555-$O$13</f>
        <v>-716.14690265486729</v>
      </c>
      <c r="E555">
        <f t="shared" si="15"/>
        <v>512866.38618215994</v>
      </c>
    </row>
    <row r="556" spans="1:5" x14ac:dyDescent="0.3">
      <c r="A556" t="s">
        <v>2107</v>
      </c>
      <c r="B556">
        <v>140</v>
      </c>
      <c r="C556" s="4">
        <f>(B556-$O$13)/$T$13</f>
        <v>-0.56112196412493054</v>
      </c>
      <c r="D556">
        <f>B556-$O$13</f>
        <v>-711.14690265486729</v>
      </c>
      <c r="E556">
        <f t="shared" si="15"/>
        <v>505729.91715561127</v>
      </c>
    </row>
    <row r="557" spans="1:5" x14ac:dyDescent="0.3">
      <c r="A557" t="s">
        <v>2107</v>
      </c>
      <c r="B557">
        <v>92</v>
      </c>
      <c r="C557" s="4">
        <f>(B557-$O$13)/$T$13</f>
        <v>-0.59899579044329976</v>
      </c>
      <c r="D557">
        <f>B557-$O$13</f>
        <v>-759.14690265486729</v>
      </c>
      <c r="E557">
        <f t="shared" si="15"/>
        <v>576304.01981047855</v>
      </c>
    </row>
    <row r="558" spans="1:5" x14ac:dyDescent="0.3">
      <c r="A558" t="s">
        <v>2107</v>
      </c>
      <c r="B558">
        <v>1015</v>
      </c>
      <c r="C558" s="4">
        <f>(B558-$O$13)/$T$13</f>
        <v>0.12928632813700836</v>
      </c>
      <c r="D558">
        <f>B558-$O$13</f>
        <v>163.85309734513271</v>
      </c>
      <c r="E558">
        <f t="shared" si="15"/>
        <v>26847.837509593537</v>
      </c>
    </row>
    <row r="559" spans="1:5" x14ac:dyDescent="0.3">
      <c r="A559" t="s">
        <v>2107</v>
      </c>
      <c r="B559">
        <v>323</v>
      </c>
      <c r="C559" s="4">
        <f>(B559-$O$13)/$T$13</f>
        <v>-0.4167280012861479</v>
      </c>
      <c r="D559">
        <f>B559-$O$13</f>
        <v>-528.14690265486729</v>
      </c>
      <c r="E559">
        <f t="shared" si="15"/>
        <v>278939.15078392986</v>
      </c>
    </row>
    <row r="560" spans="1:5" x14ac:dyDescent="0.3">
      <c r="A560" t="s">
        <v>2107</v>
      </c>
      <c r="B560">
        <v>2326</v>
      </c>
      <c r="C560" s="4">
        <f>(B560-$O$13)/$T$13</f>
        <v>1.1637152094574676</v>
      </c>
      <c r="D560">
        <f>B560-$O$13</f>
        <v>1474.8530973451327</v>
      </c>
      <c r="E560">
        <f t="shared" si="15"/>
        <v>2175191.6587485317</v>
      </c>
    </row>
    <row r="561" spans="1:5" x14ac:dyDescent="0.3">
      <c r="A561" t="s">
        <v>2107</v>
      </c>
      <c r="B561">
        <v>381</v>
      </c>
      <c r="C561" s="4">
        <f>(B561-$O$13)/$T$13</f>
        <v>-0.37096379448478506</v>
      </c>
      <c r="D561">
        <f>B561-$O$13</f>
        <v>-470.14690265486729</v>
      </c>
      <c r="E561">
        <f t="shared" si="15"/>
        <v>221038.11007596526</v>
      </c>
    </row>
    <row r="562" spans="1:5" x14ac:dyDescent="0.3">
      <c r="A562" t="s">
        <v>2107</v>
      </c>
      <c r="B562">
        <v>480</v>
      </c>
      <c r="C562" s="4">
        <f>(B562-$O$13)/$T$13</f>
        <v>-0.29284902770314858</v>
      </c>
      <c r="D562">
        <f>B562-$O$13</f>
        <v>-371.14690265486729</v>
      </c>
      <c r="E562">
        <f t="shared" si="15"/>
        <v>137750.02335030155</v>
      </c>
    </row>
    <row r="563" spans="1:5" x14ac:dyDescent="0.3">
      <c r="A563" t="s">
        <v>2107</v>
      </c>
      <c r="B563">
        <v>226</v>
      </c>
      <c r="C563" s="4">
        <f>(B563-$O$13)/$T$13</f>
        <v>-0.49326469197118566</v>
      </c>
      <c r="D563">
        <f>B563-$O$13</f>
        <v>-625.14690265486729</v>
      </c>
      <c r="E563">
        <f t="shared" si="15"/>
        <v>390808.64989897411</v>
      </c>
    </row>
    <row r="564" spans="1:5" x14ac:dyDescent="0.3">
      <c r="A564" t="s">
        <v>2107</v>
      </c>
      <c r="B564">
        <v>241</v>
      </c>
      <c r="C564" s="4">
        <f>(B564-$O$13)/$T$13</f>
        <v>-0.48142912124669529</v>
      </c>
      <c r="D564">
        <f>B564-$O$13</f>
        <v>-610.14690265486729</v>
      </c>
      <c r="E564">
        <f t="shared" si="15"/>
        <v>372279.24281932809</v>
      </c>
    </row>
    <row r="565" spans="1:5" x14ac:dyDescent="0.3">
      <c r="A565" t="s">
        <v>2107</v>
      </c>
      <c r="B565">
        <v>132</v>
      </c>
      <c r="C565" s="4">
        <f>(B565-$O$13)/$T$13</f>
        <v>-0.56743426851132539</v>
      </c>
      <c r="D565">
        <f>B565-$O$13</f>
        <v>-719.14690265486729</v>
      </c>
      <c r="E565">
        <f t="shared" si="15"/>
        <v>517172.26759808918</v>
      </c>
    </row>
    <row r="566" spans="1:5" x14ac:dyDescent="0.3">
      <c r="A566" t="s">
        <v>2107</v>
      </c>
      <c r="B566">
        <v>2043</v>
      </c>
      <c r="C566" s="4">
        <f>(B566-$O$13)/$T$13</f>
        <v>0.94041744178874909</v>
      </c>
      <c r="D566">
        <f>B566-$O$13</f>
        <v>1191.8530973451327</v>
      </c>
      <c r="E566">
        <f t="shared" si="15"/>
        <v>1420513.8056511865</v>
      </c>
    </row>
  </sheetData>
  <conditionalFormatting sqref="A1:A1048576">
    <cfRule type="containsText" dxfId="1" priority="2" operator="containsText" text="Successful">
      <formula>NOT(ISERROR(SEARCH("Successful",A1)))</formula>
    </cfRule>
  </conditionalFormatting>
  <conditionalFormatting sqref="F1:F1048576">
    <cfRule type="containsText" dxfId="0" priority="1" operator="containsText" text="Failed">
      <formula>NOT(ISERROR(SEARCH("Failed",F1)))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tables</vt:lpstr>
      <vt:lpstr>Pivot table 2</vt:lpstr>
      <vt:lpstr>Pivot Table 3</vt:lpstr>
      <vt:lpstr>Goal Analysis</vt:lpstr>
      <vt:lpstr>Statics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Hardik Gehlot</cp:lastModifiedBy>
  <cp:lastPrinted>2023-01-02T06:23:43Z</cp:lastPrinted>
  <dcterms:created xsi:type="dcterms:W3CDTF">2021-09-29T18:52:28Z</dcterms:created>
  <dcterms:modified xsi:type="dcterms:W3CDTF">2023-01-03T06:08:01Z</dcterms:modified>
</cp:coreProperties>
</file>