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D:\Rishabh\MS Excel\IPL Data Analysis\"/>
    </mc:Choice>
  </mc:AlternateContent>
  <xr:revisionPtr revIDLastSave="0" documentId="13_ncr:1_{00C5D4ED-D82C-4412-859A-F6E50E27DABB}" xr6:coauthVersionLast="47" xr6:coauthVersionMax="47" xr10:uidLastSave="{00000000-0000-0000-0000-000000000000}"/>
  <bookViews>
    <workbookView xWindow="-120" yWindow="-120" windowWidth="29040" windowHeight="17520" activeTab="1" xr2:uid="{ED4B8D55-54E8-48C3-9D7E-ABF6EC85F3ED}"/>
  </bookViews>
  <sheets>
    <sheet name="FullData" sheetId="1" r:id="rId1"/>
    <sheet name="Dashboard" sheetId="3" r:id="rId2"/>
    <sheet name="Sheet4" sheetId="6" r:id="rId3"/>
    <sheet name="Sheet3" sheetId="5" r:id="rId4"/>
  </sheets>
  <definedNames>
    <definedName name="_xlnm._FilterDatabase" localSheetId="3" hidden="1">Sheet3!$P$1:$Q$59</definedName>
    <definedName name="_xlnm._FilterDatabase" localSheetId="2" hidden="1">Sheet4!$C$30:$D$30</definedName>
    <definedName name="_xlchart.v1.0" hidden="1">Dashboard!$AN$28:$AN$34</definedName>
    <definedName name="_xlchart.v1.1" hidden="1">Dashboard!$AO$28:$AO$34</definedName>
    <definedName name="_xlchart.v1.2" hidden="1">Sheet3!$AG$3:$AG$9</definedName>
    <definedName name="_xlchart.v1.3" hidden="1">Sheet3!$AH$3:$AH$9</definedName>
    <definedName name="Slicer_Season21">#N/A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1" i="6" l="1"/>
  <c r="D34" i="6" s="1"/>
  <c r="AX2" i="3" a="1"/>
  <c r="AX2" i="3" s="1"/>
  <c r="AC297" i="6"/>
  <c r="AD297" i="6"/>
  <c r="AE297" i="6"/>
  <c r="AF297" i="6"/>
  <c r="AG297" i="6"/>
  <c r="AH297" i="6"/>
  <c r="AI297" i="6"/>
  <c r="AJ297" i="6"/>
  <c r="AK297" i="6"/>
  <c r="AL297" i="6"/>
  <c r="AM297" i="6"/>
  <c r="AN297" i="6"/>
  <c r="AB297" i="6"/>
  <c r="AA297" i="6"/>
  <c r="Z297" i="6"/>
  <c r="Y297" i="6"/>
  <c r="X297" i="6"/>
  <c r="X4" i="6"/>
  <c r="X5" i="6"/>
  <c r="X6" i="6"/>
  <c r="X7" i="6"/>
  <c r="X8" i="6"/>
  <c r="X9" i="6"/>
  <c r="X10" i="6"/>
  <c r="X11" i="6"/>
  <c r="X12" i="6"/>
  <c r="X13" i="6"/>
  <c r="X14" i="6"/>
  <c r="X15" i="6"/>
  <c r="X16" i="6"/>
  <c r="X17" i="6"/>
  <c r="X18" i="6"/>
  <c r="X19" i="6"/>
  <c r="X20" i="6"/>
  <c r="X21" i="6"/>
  <c r="X22" i="6"/>
  <c r="X23" i="6"/>
  <c r="X24" i="6"/>
  <c r="X25" i="6"/>
  <c r="X26" i="6"/>
  <c r="X27" i="6"/>
  <c r="X28" i="6"/>
  <c r="X29" i="6"/>
  <c r="X30" i="6"/>
  <c r="X31" i="6"/>
  <c r="X32" i="6"/>
  <c r="X33" i="6"/>
  <c r="X34" i="6"/>
  <c r="X35" i="6"/>
  <c r="X36" i="6"/>
  <c r="X37" i="6"/>
  <c r="X38" i="6"/>
  <c r="X39" i="6"/>
  <c r="X40" i="6"/>
  <c r="X41" i="6"/>
  <c r="X42" i="6"/>
  <c r="X43" i="6"/>
  <c r="X44" i="6"/>
  <c r="X45" i="6"/>
  <c r="X46" i="6"/>
  <c r="X47" i="6"/>
  <c r="X48" i="6"/>
  <c r="X49" i="6"/>
  <c r="X50" i="6"/>
  <c r="X51" i="6"/>
  <c r="X52" i="6"/>
  <c r="X53" i="6"/>
  <c r="X54" i="6"/>
  <c r="X55" i="6"/>
  <c r="X56" i="6"/>
  <c r="X57" i="6"/>
  <c r="X58" i="6"/>
  <c r="X59" i="6"/>
  <c r="X60" i="6"/>
  <c r="X61" i="6"/>
  <c r="X62" i="6"/>
  <c r="X63" i="6"/>
  <c r="X64" i="6"/>
  <c r="X65" i="6"/>
  <c r="X66" i="6"/>
  <c r="X67" i="6"/>
  <c r="X68" i="6"/>
  <c r="X69" i="6"/>
  <c r="X70" i="6"/>
  <c r="X71" i="6"/>
  <c r="X72" i="6"/>
  <c r="X73" i="6"/>
  <c r="X74" i="6"/>
  <c r="X75" i="6"/>
  <c r="X76" i="6"/>
  <c r="X77" i="6"/>
  <c r="X78" i="6"/>
  <c r="X79" i="6"/>
  <c r="X80" i="6"/>
  <c r="X81" i="6"/>
  <c r="X82" i="6"/>
  <c r="X83" i="6"/>
  <c r="X84" i="6"/>
  <c r="X85" i="6"/>
  <c r="X86" i="6"/>
  <c r="X87" i="6"/>
  <c r="X88" i="6"/>
  <c r="X89" i="6"/>
  <c r="X90" i="6"/>
  <c r="X91" i="6"/>
  <c r="X92" i="6"/>
  <c r="X93" i="6"/>
  <c r="X94" i="6"/>
  <c r="X95" i="6"/>
  <c r="X96" i="6"/>
  <c r="X97" i="6"/>
  <c r="X98" i="6"/>
  <c r="X99" i="6"/>
  <c r="X100" i="6"/>
  <c r="X101" i="6"/>
  <c r="X102" i="6"/>
  <c r="X103" i="6"/>
  <c r="X104" i="6"/>
  <c r="X105" i="6"/>
  <c r="X106" i="6"/>
  <c r="X107" i="6"/>
  <c r="X108" i="6"/>
  <c r="X109" i="6"/>
  <c r="X110" i="6"/>
  <c r="X111" i="6"/>
  <c r="X112" i="6"/>
  <c r="X113" i="6"/>
  <c r="X114" i="6"/>
  <c r="X115" i="6"/>
  <c r="X116" i="6"/>
  <c r="X117" i="6"/>
  <c r="X118" i="6"/>
  <c r="X119" i="6"/>
  <c r="X120" i="6"/>
  <c r="X121" i="6"/>
  <c r="X122" i="6"/>
  <c r="X123" i="6"/>
  <c r="X124" i="6"/>
  <c r="X125" i="6"/>
  <c r="X126" i="6"/>
  <c r="X127" i="6"/>
  <c r="X128" i="6"/>
  <c r="X129" i="6"/>
  <c r="X130" i="6"/>
  <c r="X131" i="6"/>
  <c r="X132" i="6"/>
  <c r="X133" i="6"/>
  <c r="X134" i="6"/>
  <c r="X135" i="6"/>
  <c r="X136" i="6"/>
  <c r="X137" i="6"/>
  <c r="X138" i="6"/>
  <c r="X139" i="6"/>
  <c r="X140" i="6"/>
  <c r="X141" i="6"/>
  <c r="X142" i="6"/>
  <c r="X143" i="6"/>
  <c r="X144" i="6"/>
  <c r="X145" i="6"/>
  <c r="X146" i="6"/>
  <c r="X147" i="6"/>
  <c r="X148" i="6"/>
  <c r="X149" i="6"/>
  <c r="X150" i="6"/>
  <c r="X151" i="6"/>
  <c r="X152" i="6"/>
  <c r="X153" i="6"/>
  <c r="X154" i="6"/>
  <c r="X155" i="6"/>
  <c r="X156" i="6"/>
  <c r="X157" i="6"/>
  <c r="X158" i="6"/>
  <c r="X159" i="6"/>
  <c r="X160" i="6"/>
  <c r="X161" i="6"/>
  <c r="X162" i="6"/>
  <c r="X163" i="6"/>
  <c r="X164" i="6"/>
  <c r="X165" i="6"/>
  <c r="X166" i="6"/>
  <c r="X167" i="6"/>
  <c r="X168" i="6"/>
  <c r="X169" i="6"/>
  <c r="X170" i="6"/>
  <c r="X171" i="6"/>
  <c r="X172" i="6"/>
  <c r="X173" i="6"/>
  <c r="X174" i="6"/>
  <c r="X175" i="6"/>
  <c r="X176" i="6"/>
  <c r="X177" i="6"/>
  <c r="X178" i="6"/>
  <c r="X179" i="6"/>
  <c r="X180" i="6"/>
  <c r="X181" i="6"/>
  <c r="X182" i="6"/>
  <c r="X183" i="6"/>
  <c r="X184" i="6"/>
  <c r="X185" i="6"/>
  <c r="X186" i="6"/>
  <c r="X187" i="6"/>
  <c r="X188" i="6"/>
  <c r="X189" i="6"/>
  <c r="X190" i="6"/>
  <c r="X191" i="6"/>
  <c r="X192" i="6"/>
  <c r="X193" i="6"/>
  <c r="X194" i="6"/>
  <c r="X195" i="6"/>
  <c r="X196" i="6"/>
  <c r="X197" i="6"/>
  <c r="X198" i="6"/>
  <c r="X199" i="6"/>
  <c r="X200" i="6"/>
  <c r="X201" i="6"/>
  <c r="X202" i="6"/>
  <c r="X203" i="6"/>
  <c r="X204" i="6"/>
  <c r="X205" i="6"/>
  <c r="X206" i="6"/>
  <c r="X207" i="6"/>
  <c r="X208" i="6"/>
  <c r="X209" i="6"/>
  <c r="X210" i="6"/>
  <c r="X211" i="6"/>
  <c r="X212" i="6"/>
  <c r="X213" i="6"/>
  <c r="X214" i="6"/>
  <c r="X215" i="6"/>
  <c r="X216" i="6"/>
  <c r="X217" i="6"/>
  <c r="X218" i="6"/>
  <c r="X219" i="6"/>
  <c r="X220" i="6"/>
  <c r="X221" i="6"/>
  <c r="X222" i="6"/>
  <c r="X223" i="6"/>
  <c r="X224" i="6"/>
  <c r="X225" i="6"/>
  <c r="X226" i="6"/>
  <c r="X227" i="6"/>
  <c r="X228" i="6"/>
  <c r="X229" i="6"/>
  <c r="X230" i="6"/>
  <c r="X231" i="6"/>
  <c r="X232" i="6"/>
  <c r="X233" i="6"/>
  <c r="X234" i="6"/>
  <c r="X235" i="6"/>
  <c r="X236" i="6"/>
  <c r="X237" i="6"/>
  <c r="X238" i="6"/>
  <c r="X239" i="6"/>
  <c r="X240" i="6"/>
  <c r="X241" i="6"/>
  <c r="X242" i="6"/>
  <c r="X243" i="6"/>
  <c r="X244" i="6"/>
  <c r="X245" i="6"/>
  <c r="X246" i="6"/>
  <c r="X247" i="6"/>
  <c r="X248" i="6"/>
  <c r="X249" i="6"/>
  <c r="X250" i="6"/>
  <c r="X251" i="6"/>
  <c r="X252" i="6"/>
  <c r="X253" i="6"/>
  <c r="X254" i="6"/>
  <c r="X255" i="6"/>
  <c r="X256" i="6"/>
  <c r="X257" i="6"/>
  <c r="X258" i="6"/>
  <c r="X259" i="6"/>
  <c r="X260" i="6"/>
  <c r="X261" i="6"/>
  <c r="X262" i="6"/>
  <c r="X263" i="6"/>
  <c r="X264" i="6"/>
  <c r="X265" i="6"/>
  <c r="X266" i="6"/>
  <c r="X267" i="6"/>
  <c r="X268" i="6"/>
  <c r="X269" i="6"/>
  <c r="X270" i="6"/>
  <c r="X271" i="6"/>
  <c r="X272" i="6"/>
  <c r="X273" i="6"/>
  <c r="X274" i="6"/>
  <c r="X275" i="6"/>
  <c r="X276" i="6"/>
  <c r="X277" i="6"/>
  <c r="X278" i="6"/>
  <c r="X279" i="6"/>
  <c r="X280" i="6"/>
  <c r="X281" i="6"/>
  <c r="X282" i="6"/>
  <c r="X283" i="6"/>
  <c r="X284" i="6"/>
  <c r="X285" i="6"/>
  <c r="X286" i="6"/>
  <c r="X287" i="6"/>
  <c r="X288" i="6"/>
  <c r="X289" i="6"/>
  <c r="X290" i="6"/>
  <c r="X291" i="6"/>
  <c r="X292" i="6"/>
  <c r="X293" i="6"/>
  <c r="X294" i="6"/>
  <c r="X295" i="6"/>
  <c r="X296" i="6"/>
  <c r="AN4" i="6"/>
  <c r="AN5" i="6"/>
  <c r="AN6" i="6"/>
  <c r="AN7" i="6"/>
  <c r="AN8" i="6"/>
  <c r="AN9" i="6"/>
  <c r="AN10" i="6"/>
  <c r="AN11" i="6"/>
  <c r="AN12" i="6"/>
  <c r="AN13" i="6"/>
  <c r="AN14" i="6"/>
  <c r="AN15" i="6"/>
  <c r="AN16" i="6"/>
  <c r="AN17" i="6"/>
  <c r="AN18" i="6"/>
  <c r="AN19" i="6"/>
  <c r="AN20" i="6"/>
  <c r="AN21" i="6"/>
  <c r="AN22" i="6"/>
  <c r="AN23" i="6"/>
  <c r="AN24" i="6"/>
  <c r="AN25" i="6"/>
  <c r="AN26" i="6"/>
  <c r="AN27" i="6"/>
  <c r="AN28" i="6"/>
  <c r="AN29" i="6"/>
  <c r="AN30" i="6"/>
  <c r="AN31" i="6"/>
  <c r="AN32" i="6"/>
  <c r="AN33" i="6"/>
  <c r="AN34" i="6"/>
  <c r="AN35" i="6"/>
  <c r="AN36" i="6"/>
  <c r="AN37" i="6"/>
  <c r="AN38" i="6"/>
  <c r="AN39" i="6"/>
  <c r="AN40" i="6"/>
  <c r="AN41" i="6"/>
  <c r="AN42" i="6"/>
  <c r="AN43" i="6"/>
  <c r="AN44" i="6"/>
  <c r="AN45" i="6"/>
  <c r="AN46" i="6"/>
  <c r="AN47" i="6"/>
  <c r="AN48" i="6"/>
  <c r="AN49" i="6"/>
  <c r="AN50" i="6"/>
  <c r="AN51" i="6"/>
  <c r="AN52" i="6"/>
  <c r="AN53" i="6"/>
  <c r="AN54" i="6"/>
  <c r="AN55" i="6"/>
  <c r="AN56" i="6"/>
  <c r="AN57" i="6"/>
  <c r="AN58" i="6"/>
  <c r="AN59" i="6"/>
  <c r="AN60" i="6"/>
  <c r="AN61" i="6"/>
  <c r="AN62" i="6"/>
  <c r="AN63" i="6"/>
  <c r="AN64" i="6"/>
  <c r="AN65" i="6"/>
  <c r="AN66" i="6"/>
  <c r="AN67" i="6"/>
  <c r="AN68" i="6"/>
  <c r="AN69" i="6"/>
  <c r="AN70" i="6"/>
  <c r="AN71" i="6"/>
  <c r="AN72" i="6"/>
  <c r="AN73" i="6"/>
  <c r="AN74" i="6"/>
  <c r="AN75" i="6"/>
  <c r="AN76" i="6"/>
  <c r="AN77" i="6"/>
  <c r="AN78" i="6"/>
  <c r="AN79" i="6"/>
  <c r="AN80" i="6"/>
  <c r="AN81" i="6"/>
  <c r="AN82" i="6"/>
  <c r="AN83" i="6"/>
  <c r="AN84" i="6"/>
  <c r="AN85" i="6"/>
  <c r="AN86" i="6"/>
  <c r="AN87" i="6"/>
  <c r="AN88" i="6"/>
  <c r="AN89" i="6"/>
  <c r="AN90" i="6"/>
  <c r="AN91" i="6"/>
  <c r="AN92" i="6"/>
  <c r="AN93" i="6"/>
  <c r="AN94" i="6"/>
  <c r="AN95" i="6"/>
  <c r="AN96" i="6"/>
  <c r="AN97" i="6"/>
  <c r="AN98" i="6"/>
  <c r="AN99" i="6"/>
  <c r="AN100" i="6"/>
  <c r="AN101" i="6"/>
  <c r="AN102" i="6"/>
  <c r="AN103" i="6"/>
  <c r="AN104" i="6"/>
  <c r="AN105" i="6"/>
  <c r="AN106" i="6"/>
  <c r="AN107" i="6"/>
  <c r="AN108" i="6"/>
  <c r="AN109" i="6"/>
  <c r="AN110" i="6"/>
  <c r="AN111" i="6"/>
  <c r="AN112" i="6"/>
  <c r="AN113" i="6"/>
  <c r="AN114" i="6"/>
  <c r="AN115" i="6"/>
  <c r="AN116" i="6"/>
  <c r="AN117" i="6"/>
  <c r="AN118" i="6"/>
  <c r="AN119" i="6"/>
  <c r="AN120" i="6"/>
  <c r="AN121" i="6"/>
  <c r="AN122" i="6"/>
  <c r="AN123" i="6"/>
  <c r="AN124" i="6"/>
  <c r="AN125" i="6"/>
  <c r="AN126" i="6"/>
  <c r="AN127" i="6"/>
  <c r="AN128" i="6"/>
  <c r="AN129" i="6"/>
  <c r="AN130" i="6"/>
  <c r="AN131" i="6"/>
  <c r="AN132" i="6"/>
  <c r="AN133" i="6"/>
  <c r="AN134" i="6"/>
  <c r="AN135" i="6"/>
  <c r="AN136" i="6"/>
  <c r="AN137" i="6"/>
  <c r="AN138" i="6"/>
  <c r="AN139" i="6"/>
  <c r="AN140" i="6"/>
  <c r="AN141" i="6"/>
  <c r="AN142" i="6"/>
  <c r="AN143" i="6"/>
  <c r="AN144" i="6"/>
  <c r="AN145" i="6"/>
  <c r="AN146" i="6"/>
  <c r="AN147" i="6"/>
  <c r="AN148" i="6"/>
  <c r="AN149" i="6"/>
  <c r="AN150" i="6"/>
  <c r="AN151" i="6"/>
  <c r="AN152" i="6"/>
  <c r="AN153" i="6"/>
  <c r="AN154" i="6"/>
  <c r="AN155" i="6"/>
  <c r="AN156" i="6"/>
  <c r="AN157" i="6"/>
  <c r="AN158" i="6"/>
  <c r="AN159" i="6"/>
  <c r="AN160" i="6"/>
  <c r="AN161" i="6"/>
  <c r="AN162" i="6"/>
  <c r="AN163" i="6"/>
  <c r="AN164" i="6"/>
  <c r="AN165" i="6"/>
  <c r="AN166" i="6"/>
  <c r="AN167" i="6"/>
  <c r="AN168" i="6"/>
  <c r="AN169" i="6"/>
  <c r="AN170" i="6"/>
  <c r="AN171" i="6"/>
  <c r="AN172" i="6"/>
  <c r="AN173" i="6"/>
  <c r="AN174" i="6"/>
  <c r="AN175" i="6"/>
  <c r="AN176" i="6"/>
  <c r="AN177" i="6"/>
  <c r="AN178" i="6"/>
  <c r="AN179" i="6"/>
  <c r="AN180" i="6"/>
  <c r="AN181" i="6"/>
  <c r="AN182" i="6"/>
  <c r="AN183" i="6"/>
  <c r="AN184" i="6"/>
  <c r="AN185" i="6"/>
  <c r="AN186" i="6"/>
  <c r="AN187" i="6"/>
  <c r="AN188" i="6"/>
  <c r="AN189" i="6"/>
  <c r="AN190" i="6"/>
  <c r="AN191" i="6"/>
  <c r="AN192" i="6"/>
  <c r="AN193" i="6"/>
  <c r="AN194" i="6"/>
  <c r="AN195" i="6"/>
  <c r="AN196" i="6"/>
  <c r="AN197" i="6"/>
  <c r="AN198" i="6"/>
  <c r="AN199" i="6"/>
  <c r="AN200" i="6"/>
  <c r="AN201" i="6"/>
  <c r="AN202" i="6"/>
  <c r="AN203" i="6"/>
  <c r="AN204" i="6"/>
  <c r="AN205" i="6"/>
  <c r="AN206" i="6"/>
  <c r="AN207" i="6"/>
  <c r="AN208" i="6"/>
  <c r="AN209" i="6"/>
  <c r="AN210" i="6"/>
  <c r="AN211" i="6"/>
  <c r="AN212" i="6"/>
  <c r="AN213" i="6"/>
  <c r="AN214" i="6"/>
  <c r="AN215" i="6"/>
  <c r="AN216" i="6"/>
  <c r="AN217" i="6"/>
  <c r="AN218" i="6"/>
  <c r="AN219" i="6"/>
  <c r="AN220" i="6"/>
  <c r="AN221" i="6"/>
  <c r="AN222" i="6"/>
  <c r="AN223" i="6"/>
  <c r="AN224" i="6"/>
  <c r="AN225" i="6"/>
  <c r="AN226" i="6"/>
  <c r="AN227" i="6"/>
  <c r="AN228" i="6"/>
  <c r="AN229" i="6"/>
  <c r="AN230" i="6"/>
  <c r="AN231" i="6"/>
  <c r="AN232" i="6"/>
  <c r="AN233" i="6"/>
  <c r="AN234" i="6"/>
  <c r="AN235" i="6"/>
  <c r="AN236" i="6"/>
  <c r="AN237" i="6"/>
  <c r="AN238" i="6"/>
  <c r="AN239" i="6"/>
  <c r="AN240" i="6"/>
  <c r="AN241" i="6"/>
  <c r="AN242" i="6"/>
  <c r="AN243" i="6"/>
  <c r="AN244" i="6"/>
  <c r="AN245" i="6"/>
  <c r="AN246" i="6"/>
  <c r="AN247" i="6"/>
  <c r="AN248" i="6"/>
  <c r="AN249" i="6"/>
  <c r="AN250" i="6"/>
  <c r="AN251" i="6"/>
  <c r="AN252" i="6"/>
  <c r="AN253" i="6"/>
  <c r="AN254" i="6"/>
  <c r="AN255" i="6"/>
  <c r="AN256" i="6"/>
  <c r="AN257" i="6"/>
  <c r="AN258" i="6"/>
  <c r="AN259" i="6"/>
  <c r="AN260" i="6"/>
  <c r="AN261" i="6"/>
  <c r="AN262" i="6"/>
  <c r="AN263" i="6"/>
  <c r="AN264" i="6"/>
  <c r="AN265" i="6"/>
  <c r="AN266" i="6"/>
  <c r="AN267" i="6"/>
  <c r="AN268" i="6"/>
  <c r="AN269" i="6"/>
  <c r="AN270" i="6"/>
  <c r="AN271" i="6"/>
  <c r="AN272" i="6"/>
  <c r="AN273" i="6"/>
  <c r="AN274" i="6"/>
  <c r="AN275" i="6"/>
  <c r="AN276" i="6"/>
  <c r="AN277" i="6"/>
  <c r="AN278" i="6"/>
  <c r="AN279" i="6"/>
  <c r="AN280" i="6"/>
  <c r="AN281" i="6"/>
  <c r="AN282" i="6"/>
  <c r="AN283" i="6"/>
  <c r="AN284" i="6"/>
  <c r="AN285" i="6"/>
  <c r="AN286" i="6"/>
  <c r="AN287" i="6"/>
  <c r="AN288" i="6"/>
  <c r="AN289" i="6"/>
  <c r="AN290" i="6"/>
  <c r="AN291" i="6"/>
  <c r="AN292" i="6"/>
  <c r="AN293" i="6"/>
  <c r="AN294" i="6"/>
  <c r="AN295" i="6"/>
  <c r="AN296" i="6"/>
  <c r="AM4" i="6"/>
  <c r="AM5" i="6"/>
  <c r="AM6"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37" i="6"/>
  <c r="AM38" i="6"/>
  <c r="AM39" i="6"/>
  <c r="AM40" i="6"/>
  <c r="AM41" i="6"/>
  <c r="AM42" i="6"/>
  <c r="AM43" i="6"/>
  <c r="AM44" i="6"/>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L4" i="6"/>
  <c r="AL5" i="6"/>
  <c r="AL6" i="6"/>
  <c r="AL7" i="6"/>
  <c r="AL8" i="6"/>
  <c r="AL9" i="6"/>
  <c r="AL10" i="6"/>
  <c r="AL11" i="6"/>
  <c r="AL12" i="6"/>
  <c r="AL13" i="6"/>
  <c r="AL14" i="6"/>
  <c r="AL15" i="6"/>
  <c r="AL16" i="6"/>
  <c r="AL17" i="6"/>
  <c r="AL18" i="6"/>
  <c r="AL19" i="6"/>
  <c r="AL20" i="6"/>
  <c r="AL21" i="6"/>
  <c r="AL22" i="6"/>
  <c r="AL23" i="6"/>
  <c r="AL24" i="6"/>
  <c r="AL25" i="6"/>
  <c r="AL26" i="6"/>
  <c r="AL27" i="6"/>
  <c r="AL28" i="6"/>
  <c r="AL29" i="6"/>
  <c r="AL30" i="6"/>
  <c r="AL31" i="6"/>
  <c r="AL32" i="6"/>
  <c r="AL33" i="6"/>
  <c r="AL34" i="6"/>
  <c r="AL35" i="6"/>
  <c r="AL36" i="6"/>
  <c r="AL37" i="6"/>
  <c r="AL38" i="6"/>
  <c r="AL39" i="6"/>
  <c r="AL40" i="6"/>
  <c r="AL41" i="6"/>
  <c r="AL42" i="6"/>
  <c r="AL43" i="6"/>
  <c r="AL44" i="6"/>
  <c r="AL45" i="6"/>
  <c r="AL46" i="6"/>
  <c r="AL47" i="6"/>
  <c r="AL48" i="6"/>
  <c r="AL49" i="6"/>
  <c r="AL50" i="6"/>
  <c r="AL51" i="6"/>
  <c r="AL52" i="6"/>
  <c r="AL53" i="6"/>
  <c r="AL54" i="6"/>
  <c r="AL55" i="6"/>
  <c r="AL56" i="6"/>
  <c r="AL57" i="6"/>
  <c r="AL58" i="6"/>
  <c r="AL59" i="6"/>
  <c r="AL60" i="6"/>
  <c r="AL61" i="6"/>
  <c r="AL62" i="6"/>
  <c r="AL63" i="6"/>
  <c r="AL64" i="6"/>
  <c r="AL65" i="6"/>
  <c r="AL66" i="6"/>
  <c r="AL67" i="6"/>
  <c r="AL68" i="6"/>
  <c r="AL69" i="6"/>
  <c r="AL70" i="6"/>
  <c r="AL71" i="6"/>
  <c r="AL72" i="6"/>
  <c r="AL73" i="6"/>
  <c r="AL74" i="6"/>
  <c r="AL75" i="6"/>
  <c r="AL76" i="6"/>
  <c r="AL77" i="6"/>
  <c r="AL78" i="6"/>
  <c r="AL79" i="6"/>
  <c r="AL80" i="6"/>
  <c r="AL81" i="6"/>
  <c r="AL82" i="6"/>
  <c r="AL83" i="6"/>
  <c r="AL84" i="6"/>
  <c r="AL85" i="6"/>
  <c r="AL86" i="6"/>
  <c r="AL87" i="6"/>
  <c r="AL88" i="6"/>
  <c r="AL89" i="6"/>
  <c r="AL90" i="6"/>
  <c r="AL91" i="6"/>
  <c r="AL92" i="6"/>
  <c r="AL93" i="6"/>
  <c r="AL94" i="6"/>
  <c r="AL95" i="6"/>
  <c r="AL96" i="6"/>
  <c r="AL97" i="6"/>
  <c r="AL98" i="6"/>
  <c r="AL99" i="6"/>
  <c r="AL100" i="6"/>
  <c r="AL101" i="6"/>
  <c r="AL102" i="6"/>
  <c r="AL103" i="6"/>
  <c r="AL104" i="6"/>
  <c r="AL105" i="6"/>
  <c r="AL106" i="6"/>
  <c r="AL107" i="6"/>
  <c r="AL108" i="6"/>
  <c r="AL109" i="6"/>
  <c r="AL110" i="6"/>
  <c r="AL111" i="6"/>
  <c r="AL112" i="6"/>
  <c r="AL113" i="6"/>
  <c r="AL114" i="6"/>
  <c r="AL115" i="6"/>
  <c r="AL116" i="6"/>
  <c r="AL117" i="6"/>
  <c r="AL118" i="6"/>
  <c r="AL119" i="6"/>
  <c r="AL120" i="6"/>
  <c r="AL121" i="6"/>
  <c r="AL122" i="6"/>
  <c r="AL123" i="6"/>
  <c r="AL124" i="6"/>
  <c r="AL125" i="6"/>
  <c r="AL126" i="6"/>
  <c r="AL127" i="6"/>
  <c r="AL128" i="6"/>
  <c r="AL129" i="6"/>
  <c r="AL130" i="6"/>
  <c r="AL131" i="6"/>
  <c r="AL132" i="6"/>
  <c r="AL133" i="6"/>
  <c r="AL134" i="6"/>
  <c r="AL135" i="6"/>
  <c r="AL136" i="6"/>
  <c r="AL137" i="6"/>
  <c r="AL138" i="6"/>
  <c r="AL139" i="6"/>
  <c r="AL140" i="6"/>
  <c r="AL141" i="6"/>
  <c r="AL142" i="6"/>
  <c r="AL143" i="6"/>
  <c r="AL144" i="6"/>
  <c r="AL145" i="6"/>
  <c r="AL146" i="6"/>
  <c r="AL147" i="6"/>
  <c r="AL148" i="6"/>
  <c r="AL149" i="6"/>
  <c r="AL150" i="6"/>
  <c r="AL151" i="6"/>
  <c r="AL152" i="6"/>
  <c r="AL153" i="6"/>
  <c r="AL154" i="6"/>
  <c r="AL155" i="6"/>
  <c r="AL156" i="6"/>
  <c r="AL157" i="6"/>
  <c r="AL158" i="6"/>
  <c r="AL159" i="6"/>
  <c r="AL160" i="6"/>
  <c r="AL161" i="6"/>
  <c r="AL162" i="6"/>
  <c r="AL163" i="6"/>
  <c r="AL164" i="6"/>
  <c r="AL165" i="6"/>
  <c r="AL166" i="6"/>
  <c r="AL167" i="6"/>
  <c r="AL168" i="6"/>
  <c r="AL169" i="6"/>
  <c r="AL170" i="6"/>
  <c r="AL171" i="6"/>
  <c r="AL172" i="6"/>
  <c r="AL173" i="6"/>
  <c r="AL174" i="6"/>
  <c r="AL175" i="6"/>
  <c r="AL176" i="6"/>
  <c r="AL177" i="6"/>
  <c r="AL178" i="6"/>
  <c r="AL179" i="6"/>
  <c r="AL180" i="6"/>
  <c r="AL181" i="6"/>
  <c r="AL182" i="6"/>
  <c r="AL183" i="6"/>
  <c r="AL184" i="6"/>
  <c r="AL185" i="6"/>
  <c r="AL186" i="6"/>
  <c r="AL187" i="6"/>
  <c r="AL188" i="6"/>
  <c r="AL189" i="6"/>
  <c r="AL190" i="6"/>
  <c r="AL191" i="6"/>
  <c r="AL192" i="6"/>
  <c r="AL193" i="6"/>
  <c r="AL194" i="6"/>
  <c r="AL195" i="6"/>
  <c r="AL196" i="6"/>
  <c r="AL197" i="6"/>
  <c r="AL198" i="6"/>
  <c r="AL199" i="6"/>
  <c r="AL200" i="6"/>
  <c r="AL201" i="6"/>
  <c r="AL202" i="6"/>
  <c r="AL203" i="6"/>
  <c r="AL204" i="6"/>
  <c r="AL205" i="6"/>
  <c r="AL206" i="6"/>
  <c r="AL207" i="6"/>
  <c r="AL208" i="6"/>
  <c r="AL209" i="6"/>
  <c r="AL210" i="6"/>
  <c r="AL211" i="6"/>
  <c r="AL212" i="6"/>
  <c r="AL213" i="6"/>
  <c r="AL214" i="6"/>
  <c r="AL215" i="6"/>
  <c r="AL216" i="6"/>
  <c r="AL217" i="6"/>
  <c r="AL218" i="6"/>
  <c r="AL219" i="6"/>
  <c r="AL220" i="6"/>
  <c r="AL221" i="6"/>
  <c r="AL222" i="6"/>
  <c r="AL223" i="6"/>
  <c r="AL224" i="6"/>
  <c r="AL225" i="6"/>
  <c r="AL226" i="6"/>
  <c r="AL227" i="6"/>
  <c r="AL228" i="6"/>
  <c r="AL229" i="6"/>
  <c r="AL230" i="6"/>
  <c r="AL231" i="6"/>
  <c r="AL232" i="6"/>
  <c r="AL233" i="6"/>
  <c r="AL234" i="6"/>
  <c r="AL235" i="6"/>
  <c r="AL236" i="6"/>
  <c r="AL237" i="6"/>
  <c r="AL238" i="6"/>
  <c r="AL239" i="6"/>
  <c r="AL240" i="6"/>
  <c r="AL241" i="6"/>
  <c r="AL242" i="6"/>
  <c r="AL243" i="6"/>
  <c r="AL244" i="6"/>
  <c r="AL245" i="6"/>
  <c r="AL246" i="6"/>
  <c r="AL247" i="6"/>
  <c r="AL248" i="6"/>
  <c r="AL249" i="6"/>
  <c r="AL250" i="6"/>
  <c r="AL251" i="6"/>
  <c r="AL252" i="6"/>
  <c r="AL253" i="6"/>
  <c r="AL254" i="6"/>
  <c r="AL255" i="6"/>
  <c r="AL256" i="6"/>
  <c r="AL257" i="6"/>
  <c r="AL258" i="6"/>
  <c r="AL259" i="6"/>
  <c r="AL260" i="6"/>
  <c r="AL261" i="6"/>
  <c r="AL262" i="6"/>
  <c r="AL263" i="6"/>
  <c r="AL264" i="6"/>
  <c r="AL265" i="6"/>
  <c r="AL266" i="6"/>
  <c r="AL267" i="6"/>
  <c r="AL268" i="6"/>
  <c r="AL269" i="6"/>
  <c r="AL270" i="6"/>
  <c r="AL271" i="6"/>
  <c r="AL272" i="6"/>
  <c r="AL273" i="6"/>
  <c r="AL274" i="6"/>
  <c r="AL275" i="6"/>
  <c r="AL276" i="6"/>
  <c r="AL277" i="6"/>
  <c r="AL278" i="6"/>
  <c r="AL279" i="6"/>
  <c r="AL280" i="6"/>
  <c r="AL281" i="6"/>
  <c r="AL282" i="6"/>
  <c r="AL283" i="6"/>
  <c r="AL284" i="6"/>
  <c r="AL285" i="6"/>
  <c r="AL286" i="6"/>
  <c r="AL287" i="6"/>
  <c r="AL288" i="6"/>
  <c r="AL289" i="6"/>
  <c r="AL290" i="6"/>
  <c r="AL291" i="6"/>
  <c r="AL292" i="6"/>
  <c r="AL293" i="6"/>
  <c r="AL294" i="6"/>
  <c r="AL295" i="6"/>
  <c r="AL296" i="6"/>
  <c r="AK4" i="6"/>
  <c r="AK5" i="6"/>
  <c r="AK6" i="6"/>
  <c r="AK7" i="6"/>
  <c r="AK8" i="6"/>
  <c r="AK9" i="6"/>
  <c r="AK10" i="6"/>
  <c r="AK11" i="6"/>
  <c r="AK12" i="6"/>
  <c r="AK13" i="6"/>
  <c r="AK14" i="6"/>
  <c r="AK15" i="6"/>
  <c r="AK16" i="6"/>
  <c r="AK17" i="6"/>
  <c r="AK18" i="6"/>
  <c r="AK19" i="6"/>
  <c r="AK20" i="6"/>
  <c r="AK21" i="6"/>
  <c r="AK22" i="6"/>
  <c r="AK23" i="6"/>
  <c r="AK24" i="6"/>
  <c r="AK25" i="6"/>
  <c r="AK26" i="6"/>
  <c r="AK27" i="6"/>
  <c r="AK28" i="6"/>
  <c r="AK29" i="6"/>
  <c r="AK30" i="6"/>
  <c r="AK31" i="6"/>
  <c r="AK32" i="6"/>
  <c r="AK33" i="6"/>
  <c r="AK34" i="6"/>
  <c r="AK35" i="6"/>
  <c r="AK36" i="6"/>
  <c r="AK37" i="6"/>
  <c r="AK38" i="6"/>
  <c r="AK39" i="6"/>
  <c r="AK40" i="6"/>
  <c r="AK41" i="6"/>
  <c r="AK42" i="6"/>
  <c r="AK43" i="6"/>
  <c r="AK44" i="6"/>
  <c r="AK45" i="6"/>
  <c r="AK46" i="6"/>
  <c r="AK47" i="6"/>
  <c r="AK48" i="6"/>
  <c r="AK49" i="6"/>
  <c r="AK50" i="6"/>
  <c r="AK51" i="6"/>
  <c r="AK52" i="6"/>
  <c r="AK53" i="6"/>
  <c r="AK54" i="6"/>
  <c r="AK55" i="6"/>
  <c r="AK56" i="6"/>
  <c r="AK57" i="6"/>
  <c r="AK58" i="6"/>
  <c r="AK59" i="6"/>
  <c r="AK60" i="6"/>
  <c r="AK61" i="6"/>
  <c r="AK62" i="6"/>
  <c r="AK63" i="6"/>
  <c r="AK64" i="6"/>
  <c r="AK65" i="6"/>
  <c r="AK66" i="6"/>
  <c r="AK67" i="6"/>
  <c r="AK68" i="6"/>
  <c r="AK69" i="6"/>
  <c r="AK70" i="6"/>
  <c r="AK71" i="6"/>
  <c r="AK72" i="6"/>
  <c r="AK73" i="6"/>
  <c r="AK74" i="6"/>
  <c r="AK75" i="6"/>
  <c r="AK76" i="6"/>
  <c r="AK77" i="6"/>
  <c r="AK78" i="6"/>
  <c r="AK79" i="6"/>
  <c r="AK80" i="6"/>
  <c r="AK81" i="6"/>
  <c r="AK82" i="6"/>
  <c r="AK83" i="6"/>
  <c r="AK84" i="6"/>
  <c r="AK85" i="6"/>
  <c r="AK86" i="6"/>
  <c r="AK87" i="6"/>
  <c r="AK88" i="6"/>
  <c r="AK89" i="6"/>
  <c r="AK90" i="6"/>
  <c r="AK91" i="6"/>
  <c r="AK92" i="6"/>
  <c r="AK93" i="6"/>
  <c r="AK94" i="6"/>
  <c r="AK95" i="6"/>
  <c r="AK96" i="6"/>
  <c r="AK97" i="6"/>
  <c r="AK98" i="6"/>
  <c r="AK99" i="6"/>
  <c r="AK100" i="6"/>
  <c r="AK101" i="6"/>
  <c r="AK102" i="6"/>
  <c r="AK103" i="6"/>
  <c r="AK104" i="6"/>
  <c r="AK105" i="6"/>
  <c r="AK106" i="6"/>
  <c r="AK107" i="6"/>
  <c r="AK108" i="6"/>
  <c r="AK109" i="6"/>
  <c r="AK110" i="6"/>
  <c r="AK111" i="6"/>
  <c r="AK112" i="6"/>
  <c r="AK113" i="6"/>
  <c r="AK114" i="6"/>
  <c r="AK115" i="6"/>
  <c r="AK116" i="6"/>
  <c r="AK117" i="6"/>
  <c r="AK118" i="6"/>
  <c r="AK119" i="6"/>
  <c r="AK120" i="6"/>
  <c r="AK121" i="6"/>
  <c r="AK122" i="6"/>
  <c r="AK123" i="6"/>
  <c r="AK124" i="6"/>
  <c r="AK125" i="6"/>
  <c r="AK126" i="6"/>
  <c r="AK127" i="6"/>
  <c r="AK128" i="6"/>
  <c r="AK129" i="6"/>
  <c r="AK130" i="6"/>
  <c r="AK131" i="6"/>
  <c r="AK132" i="6"/>
  <c r="AK133" i="6"/>
  <c r="AK134" i="6"/>
  <c r="AK135" i="6"/>
  <c r="AK136" i="6"/>
  <c r="AK137" i="6"/>
  <c r="AK138" i="6"/>
  <c r="AK139" i="6"/>
  <c r="AK140" i="6"/>
  <c r="AK141" i="6"/>
  <c r="AK142" i="6"/>
  <c r="AK143" i="6"/>
  <c r="AK144" i="6"/>
  <c r="AK145" i="6"/>
  <c r="AK146" i="6"/>
  <c r="AK147" i="6"/>
  <c r="AK148" i="6"/>
  <c r="AK149" i="6"/>
  <c r="AK150" i="6"/>
  <c r="AK151" i="6"/>
  <c r="AK152" i="6"/>
  <c r="AK153" i="6"/>
  <c r="AK154" i="6"/>
  <c r="AK155" i="6"/>
  <c r="AK156" i="6"/>
  <c r="AK157" i="6"/>
  <c r="AK158" i="6"/>
  <c r="AK159" i="6"/>
  <c r="AK160" i="6"/>
  <c r="AK161" i="6"/>
  <c r="AK162" i="6"/>
  <c r="AK163" i="6"/>
  <c r="AK164" i="6"/>
  <c r="AK165" i="6"/>
  <c r="AK166" i="6"/>
  <c r="AK167" i="6"/>
  <c r="AK168" i="6"/>
  <c r="AK169" i="6"/>
  <c r="AK170" i="6"/>
  <c r="AK171" i="6"/>
  <c r="AK172" i="6"/>
  <c r="AK173" i="6"/>
  <c r="AK174" i="6"/>
  <c r="AK175" i="6"/>
  <c r="AK176" i="6"/>
  <c r="AK177" i="6"/>
  <c r="AK178" i="6"/>
  <c r="AK179" i="6"/>
  <c r="AK180" i="6"/>
  <c r="AK181" i="6"/>
  <c r="AK182" i="6"/>
  <c r="AK183" i="6"/>
  <c r="AK184" i="6"/>
  <c r="AK185" i="6"/>
  <c r="AK186" i="6"/>
  <c r="AK187" i="6"/>
  <c r="AK188" i="6"/>
  <c r="AK189" i="6"/>
  <c r="AK190" i="6"/>
  <c r="AK191" i="6"/>
  <c r="AK192" i="6"/>
  <c r="AK193" i="6"/>
  <c r="AK194" i="6"/>
  <c r="AK195" i="6"/>
  <c r="AK196" i="6"/>
  <c r="AK197" i="6"/>
  <c r="AK198" i="6"/>
  <c r="AK199" i="6"/>
  <c r="AK200" i="6"/>
  <c r="AK201" i="6"/>
  <c r="AK202" i="6"/>
  <c r="AK203" i="6"/>
  <c r="AK204" i="6"/>
  <c r="AK205" i="6"/>
  <c r="AK206" i="6"/>
  <c r="AK207" i="6"/>
  <c r="AK208" i="6"/>
  <c r="AK209" i="6"/>
  <c r="AK210" i="6"/>
  <c r="AK211" i="6"/>
  <c r="AK212" i="6"/>
  <c r="AK213" i="6"/>
  <c r="AK214" i="6"/>
  <c r="AK215" i="6"/>
  <c r="AK216" i="6"/>
  <c r="AK217" i="6"/>
  <c r="AK218" i="6"/>
  <c r="AK219" i="6"/>
  <c r="AK220" i="6"/>
  <c r="AK221" i="6"/>
  <c r="AK222" i="6"/>
  <c r="AK223" i="6"/>
  <c r="AK224" i="6"/>
  <c r="AK225" i="6"/>
  <c r="AK226" i="6"/>
  <c r="AK227" i="6"/>
  <c r="AK228" i="6"/>
  <c r="AK229" i="6"/>
  <c r="AK230" i="6"/>
  <c r="AK231" i="6"/>
  <c r="AK232" i="6"/>
  <c r="AK233" i="6"/>
  <c r="AK234" i="6"/>
  <c r="AK235" i="6"/>
  <c r="AK236" i="6"/>
  <c r="AK237" i="6"/>
  <c r="AK238" i="6"/>
  <c r="AK239" i="6"/>
  <c r="AK240" i="6"/>
  <c r="AK241" i="6"/>
  <c r="AK242" i="6"/>
  <c r="AK243" i="6"/>
  <c r="AK244" i="6"/>
  <c r="AK245" i="6"/>
  <c r="AK246" i="6"/>
  <c r="AK247" i="6"/>
  <c r="AK248" i="6"/>
  <c r="AK249" i="6"/>
  <c r="AK250" i="6"/>
  <c r="AK251" i="6"/>
  <c r="AK252" i="6"/>
  <c r="AK253" i="6"/>
  <c r="AK254" i="6"/>
  <c r="AK255" i="6"/>
  <c r="AK256" i="6"/>
  <c r="AK257" i="6"/>
  <c r="AK258" i="6"/>
  <c r="AK259" i="6"/>
  <c r="AK260" i="6"/>
  <c r="AK261" i="6"/>
  <c r="AK262" i="6"/>
  <c r="AK263" i="6"/>
  <c r="AK264" i="6"/>
  <c r="AK265" i="6"/>
  <c r="AK266" i="6"/>
  <c r="AK267" i="6"/>
  <c r="AK268" i="6"/>
  <c r="AK269" i="6"/>
  <c r="AK270" i="6"/>
  <c r="AK271" i="6"/>
  <c r="AK272" i="6"/>
  <c r="AK273" i="6"/>
  <c r="AK274" i="6"/>
  <c r="AK275" i="6"/>
  <c r="AK276" i="6"/>
  <c r="AK277" i="6"/>
  <c r="AK278" i="6"/>
  <c r="AK279" i="6"/>
  <c r="AK280" i="6"/>
  <c r="AK281" i="6"/>
  <c r="AK282" i="6"/>
  <c r="AK283" i="6"/>
  <c r="AK284" i="6"/>
  <c r="AK285" i="6"/>
  <c r="AK286" i="6"/>
  <c r="AK287" i="6"/>
  <c r="AK288" i="6"/>
  <c r="AK289" i="6"/>
  <c r="AK290" i="6"/>
  <c r="AK291" i="6"/>
  <c r="AK292" i="6"/>
  <c r="AK293" i="6"/>
  <c r="AK294" i="6"/>
  <c r="AK295" i="6"/>
  <c r="AK296" i="6"/>
  <c r="AJ6" i="6"/>
  <c r="AJ7" i="6"/>
  <c r="AJ8" i="6"/>
  <c r="AJ9" i="6"/>
  <c r="AJ10" i="6"/>
  <c r="AJ11" i="6"/>
  <c r="AJ12" i="6"/>
  <c r="AJ13" i="6"/>
  <c r="AJ14" i="6"/>
  <c r="AJ15" i="6"/>
  <c r="AJ16" i="6"/>
  <c r="AJ17" i="6"/>
  <c r="AJ18" i="6"/>
  <c r="AJ19" i="6"/>
  <c r="AJ20" i="6"/>
  <c r="AJ21" i="6"/>
  <c r="AJ22" i="6"/>
  <c r="AJ23" i="6"/>
  <c r="AJ24" i="6"/>
  <c r="AJ25" i="6"/>
  <c r="AJ26" i="6"/>
  <c r="AJ27" i="6"/>
  <c r="AJ28" i="6"/>
  <c r="AJ29" i="6"/>
  <c r="AJ30" i="6"/>
  <c r="AJ31" i="6"/>
  <c r="AJ32" i="6"/>
  <c r="AJ33" i="6"/>
  <c r="AJ34" i="6"/>
  <c r="AJ35" i="6"/>
  <c r="AJ36" i="6"/>
  <c r="AJ37" i="6"/>
  <c r="AJ38" i="6"/>
  <c r="AJ39" i="6"/>
  <c r="AJ40" i="6"/>
  <c r="AJ41" i="6"/>
  <c r="AJ42" i="6"/>
  <c r="AJ43" i="6"/>
  <c r="AJ44" i="6"/>
  <c r="AJ45" i="6"/>
  <c r="AJ46" i="6"/>
  <c r="AJ47" i="6"/>
  <c r="AJ48" i="6"/>
  <c r="AJ49" i="6"/>
  <c r="AJ50" i="6"/>
  <c r="AJ51" i="6"/>
  <c r="AJ52" i="6"/>
  <c r="AJ53" i="6"/>
  <c r="AJ54" i="6"/>
  <c r="AJ55" i="6"/>
  <c r="AJ56" i="6"/>
  <c r="AJ57" i="6"/>
  <c r="AJ58" i="6"/>
  <c r="AJ59" i="6"/>
  <c r="AJ60" i="6"/>
  <c r="AJ61" i="6"/>
  <c r="AJ62" i="6"/>
  <c r="AJ63" i="6"/>
  <c r="AJ64" i="6"/>
  <c r="AJ65" i="6"/>
  <c r="AJ66" i="6"/>
  <c r="AJ67" i="6"/>
  <c r="AJ68" i="6"/>
  <c r="AJ69" i="6"/>
  <c r="AJ70" i="6"/>
  <c r="AJ71" i="6"/>
  <c r="AJ72" i="6"/>
  <c r="AJ73" i="6"/>
  <c r="AJ74" i="6"/>
  <c r="AJ75" i="6"/>
  <c r="AJ76" i="6"/>
  <c r="AJ77" i="6"/>
  <c r="AJ78" i="6"/>
  <c r="AJ79" i="6"/>
  <c r="AJ80" i="6"/>
  <c r="AJ81" i="6"/>
  <c r="AJ82" i="6"/>
  <c r="AJ83" i="6"/>
  <c r="AJ84" i="6"/>
  <c r="AJ85" i="6"/>
  <c r="AJ86" i="6"/>
  <c r="AJ87" i="6"/>
  <c r="AJ88" i="6"/>
  <c r="AJ89" i="6"/>
  <c r="AJ90" i="6"/>
  <c r="AJ91" i="6"/>
  <c r="AJ92" i="6"/>
  <c r="AJ93" i="6"/>
  <c r="AJ94" i="6"/>
  <c r="AJ95" i="6"/>
  <c r="AJ96" i="6"/>
  <c r="AJ97" i="6"/>
  <c r="AJ98" i="6"/>
  <c r="AJ99" i="6"/>
  <c r="AJ100" i="6"/>
  <c r="AJ101" i="6"/>
  <c r="AJ102" i="6"/>
  <c r="AJ103" i="6"/>
  <c r="AJ104" i="6"/>
  <c r="AJ105" i="6"/>
  <c r="AJ106" i="6"/>
  <c r="AJ107" i="6"/>
  <c r="AJ108" i="6"/>
  <c r="AJ109" i="6"/>
  <c r="AJ110" i="6"/>
  <c r="AJ111" i="6"/>
  <c r="AJ112" i="6"/>
  <c r="AJ113" i="6"/>
  <c r="AJ114" i="6"/>
  <c r="AJ115" i="6"/>
  <c r="AJ116" i="6"/>
  <c r="AJ117" i="6"/>
  <c r="AJ118" i="6"/>
  <c r="AJ119" i="6"/>
  <c r="AJ120" i="6"/>
  <c r="AJ121" i="6"/>
  <c r="AJ122" i="6"/>
  <c r="AJ123" i="6"/>
  <c r="AJ124" i="6"/>
  <c r="AJ125" i="6"/>
  <c r="AJ126" i="6"/>
  <c r="AJ127" i="6"/>
  <c r="AJ128" i="6"/>
  <c r="AJ129" i="6"/>
  <c r="AJ130" i="6"/>
  <c r="AJ131" i="6"/>
  <c r="AJ132" i="6"/>
  <c r="AJ133" i="6"/>
  <c r="AJ134" i="6"/>
  <c r="AJ135" i="6"/>
  <c r="AJ136" i="6"/>
  <c r="AJ137" i="6"/>
  <c r="AJ138" i="6"/>
  <c r="AJ139" i="6"/>
  <c r="AJ140" i="6"/>
  <c r="AJ141" i="6"/>
  <c r="AJ142" i="6"/>
  <c r="AJ143" i="6"/>
  <c r="AJ144" i="6"/>
  <c r="AJ145" i="6"/>
  <c r="AJ146" i="6"/>
  <c r="AJ147" i="6"/>
  <c r="AJ148" i="6"/>
  <c r="AJ149" i="6"/>
  <c r="AJ150" i="6"/>
  <c r="AJ151" i="6"/>
  <c r="AJ152" i="6"/>
  <c r="AJ153" i="6"/>
  <c r="AJ154" i="6"/>
  <c r="AJ155" i="6"/>
  <c r="AJ156" i="6"/>
  <c r="AJ157" i="6"/>
  <c r="AJ158" i="6"/>
  <c r="AJ159" i="6"/>
  <c r="AJ160" i="6"/>
  <c r="AJ161" i="6"/>
  <c r="AJ162" i="6"/>
  <c r="AJ163" i="6"/>
  <c r="AJ164" i="6"/>
  <c r="AJ165" i="6"/>
  <c r="AJ166" i="6"/>
  <c r="AJ167" i="6"/>
  <c r="AJ168" i="6"/>
  <c r="AJ169" i="6"/>
  <c r="AJ170" i="6"/>
  <c r="AJ171" i="6"/>
  <c r="AJ172" i="6"/>
  <c r="AJ173" i="6"/>
  <c r="AJ174" i="6"/>
  <c r="AJ175" i="6"/>
  <c r="AJ176" i="6"/>
  <c r="AJ177" i="6"/>
  <c r="AJ178" i="6"/>
  <c r="AJ179" i="6"/>
  <c r="AJ180" i="6"/>
  <c r="AJ181" i="6"/>
  <c r="AJ182" i="6"/>
  <c r="AJ183" i="6"/>
  <c r="AJ184" i="6"/>
  <c r="AJ185" i="6"/>
  <c r="AJ186" i="6"/>
  <c r="AJ187" i="6"/>
  <c r="AJ188" i="6"/>
  <c r="AJ189" i="6"/>
  <c r="AJ190" i="6"/>
  <c r="AJ191" i="6"/>
  <c r="AJ192" i="6"/>
  <c r="AJ193" i="6"/>
  <c r="AJ194" i="6"/>
  <c r="AJ195" i="6"/>
  <c r="AJ196" i="6"/>
  <c r="AJ197" i="6"/>
  <c r="AJ198" i="6"/>
  <c r="AJ199" i="6"/>
  <c r="AJ200" i="6"/>
  <c r="AJ201" i="6"/>
  <c r="AJ202" i="6"/>
  <c r="AJ203" i="6"/>
  <c r="AJ204" i="6"/>
  <c r="AJ205" i="6"/>
  <c r="AJ206" i="6"/>
  <c r="AJ207" i="6"/>
  <c r="AJ208" i="6"/>
  <c r="AJ209" i="6"/>
  <c r="AJ210" i="6"/>
  <c r="AJ211" i="6"/>
  <c r="AJ212" i="6"/>
  <c r="AJ213" i="6"/>
  <c r="AJ214" i="6"/>
  <c r="AJ215" i="6"/>
  <c r="AJ216" i="6"/>
  <c r="AJ217" i="6"/>
  <c r="AJ218" i="6"/>
  <c r="AJ219" i="6"/>
  <c r="AJ220" i="6"/>
  <c r="AJ221" i="6"/>
  <c r="AJ222" i="6"/>
  <c r="AJ223" i="6"/>
  <c r="AJ224" i="6"/>
  <c r="AJ225" i="6"/>
  <c r="AJ226" i="6"/>
  <c r="AJ227" i="6"/>
  <c r="AJ228" i="6"/>
  <c r="AJ229" i="6"/>
  <c r="AJ230" i="6"/>
  <c r="AJ231" i="6"/>
  <c r="AJ232" i="6"/>
  <c r="AJ233" i="6"/>
  <c r="AJ234" i="6"/>
  <c r="AJ235" i="6"/>
  <c r="AJ236" i="6"/>
  <c r="AJ237" i="6"/>
  <c r="AJ238" i="6"/>
  <c r="AJ239" i="6"/>
  <c r="AJ240" i="6"/>
  <c r="AJ241" i="6"/>
  <c r="AJ242" i="6"/>
  <c r="AJ243" i="6"/>
  <c r="AJ244" i="6"/>
  <c r="AJ245" i="6"/>
  <c r="AJ246" i="6"/>
  <c r="AJ247" i="6"/>
  <c r="AJ248" i="6"/>
  <c r="AJ249" i="6"/>
  <c r="AJ250" i="6"/>
  <c r="AJ251" i="6"/>
  <c r="AJ252" i="6"/>
  <c r="AJ253" i="6"/>
  <c r="AJ254" i="6"/>
  <c r="AJ255" i="6"/>
  <c r="AJ256" i="6"/>
  <c r="AJ257" i="6"/>
  <c r="AJ258" i="6"/>
  <c r="AJ259" i="6"/>
  <c r="AJ260" i="6"/>
  <c r="AJ261" i="6"/>
  <c r="AJ262" i="6"/>
  <c r="AJ263" i="6"/>
  <c r="AJ264" i="6"/>
  <c r="AJ265" i="6"/>
  <c r="AJ266" i="6"/>
  <c r="AJ267" i="6"/>
  <c r="AJ268" i="6"/>
  <c r="AJ269" i="6"/>
  <c r="AJ270" i="6"/>
  <c r="AJ271" i="6"/>
  <c r="AJ272" i="6"/>
  <c r="AJ273" i="6"/>
  <c r="AJ274" i="6"/>
  <c r="AJ275" i="6"/>
  <c r="AJ276" i="6"/>
  <c r="AJ277" i="6"/>
  <c r="AJ278" i="6"/>
  <c r="AJ279" i="6"/>
  <c r="AJ280" i="6"/>
  <c r="AJ281" i="6"/>
  <c r="AJ282" i="6"/>
  <c r="AJ283" i="6"/>
  <c r="AJ284" i="6"/>
  <c r="AJ285" i="6"/>
  <c r="AJ286" i="6"/>
  <c r="AJ287" i="6"/>
  <c r="AJ288" i="6"/>
  <c r="AJ289" i="6"/>
  <c r="AJ290" i="6"/>
  <c r="AJ291" i="6"/>
  <c r="AJ292" i="6"/>
  <c r="AJ293" i="6"/>
  <c r="AJ294" i="6"/>
  <c r="AJ295" i="6"/>
  <c r="AJ296" i="6"/>
  <c r="AJ4" i="6"/>
  <c r="AJ5" i="6"/>
  <c r="AI6" i="6"/>
  <c r="AI7" i="6"/>
  <c r="AI8" i="6"/>
  <c r="AI9" i="6"/>
  <c r="AI10" i="6"/>
  <c r="AI11" i="6"/>
  <c r="AI12" i="6"/>
  <c r="AI13" i="6"/>
  <c r="AI14" i="6"/>
  <c r="AI15" i="6"/>
  <c r="AI16" i="6"/>
  <c r="AI17" i="6"/>
  <c r="AI18" i="6"/>
  <c r="AI19" i="6"/>
  <c r="AI20" i="6"/>
  <c r="AI21" i="6"/>
  <c r="AI22" i="6"/>
  <c r="AI23" i="6"/>
  <c r="AI24" i="6"/>
  <c r="AI25" i="6"/>
  <c r="AI26" i="6"/>
  <c r="AI27" i="6"/>
  <c r="AI28" i="6"/>
  <c r="AI29" i="6"/>
  <c r="AI30" i="6"/>
  <c r="AI31" i="6"/>
  <c r="AI32" i="6"/>
  <c r="AI33" i="6"/>
  <c r="AI34" i="6"/>
  <c r="AI35" i="6"/>
  <c r="AI36" i="6"/>
  <c r="AI37" i="6"/>
  <c r="AI38" i="6"/>
  <c r="AI39" i="6"/>
  <c r="AI40" i="6"/>
  <c r="AI41" i="6"/>
  <c r="AI42" i="6"/>
  <c r="AI43" i="6"/>
  <c r="AI44" i="6"/>
  <c r="AI45" i="6"/>
  <c r="AI46" i="6"/>
  <c r="AI47" i="6"/>
  <c r="AI48" i="6"/>
  <c r="AI49" i="6"/>
  <c r="AI50" i="6"/>
  <c r="AI51" i="6"/>
  <c r="AI52" i="6"/>
  <c r="AI53" i="6"/>
  <c r="AI54" i="6"/>
  <c r="AI55" i="6"/>
  <c r="AI56" i="6"/>
  <c r="AI57" i="6"/>
  <c r="AI58" i="6"/>
  <c r="AI59" i="6"/>
  <c r="AI60" i="6"/>
  <c r="AI61" i="6"/>
  <c r="AI62" i="6"/>
  <c r="AI63" i="6"/>
  <c r="AI64" i="6"/>
  <c r="AI65" i="6"/>
  <c r="AI66" i="6"/>
  <c r="AI67" i="6"/>
  <c r="AI68" i="6"/>
  <c r="AI69" i="6"/>
  <c r="AI70" i="6"/>
  <c r="AI71" i="6"/>
  <c r="AI72" i="6"/>
  <c r="AI73" i="6"/>
  <c r="AI74" i="6"/>
  <c r="AI75" i="6"/>
  <c r="AI76" i="6"/>
  <c r="AI77" i="6"/>
  <c r="AI78" i="6"/>
  <c r="AI79" i="6"/>
  <c r="AI80" i="6"/>
  <c r="AI81" i="6"/>
  <c r="AI82" i="6"/>
  <c r="AI83" i="6"/>
  <c r="AI84" i="6"/>
  <c r="AI85" i="6"/>
  <c r="AI86" i="6"/>
  <c r="AI87" i="6"/>
  <c r="AI88" i="6"/>
  <c r="AI89" i="6"/>
  <c r="AI90" i="6"/>
  <c r="AI91" i="6"/>
  <c r="AI92" i="6"/>
  <c r="AI93" i="6"/>
  <c r="AI94" i="6"/>
  <c r="AI95" i="6"/>
  <c r="AI96" i="6"/>
  <c r="AI97" i="6"/>
  <c r="AI98" i="6"/>
  <c r="AI99" i="6"/>
  <c r="AI100" i="6"/>
  <c r="AI101" i="6"/>
  <c r="AI102" i="6"/>
  <c r="AI103" i="6"/>
  <c r="AI104" i="6"/>
  <c r="AI105" i="6"/>
  <c r="AI106" i="6"/>
  <c r="AI107" i="6"/>
  <c r="AI108" i="6"/>
  <c r="AI109" i="6"/>
  <c r="AI110" i="6"/>
  <c r="AI111" i="6"/>
  <c r="AI112" i="6"/>
  <c r="AI113" i="6"/>
  <c r="AI114" i="6"/>
  <c r="AI115" i="6"/>
  <c r="AI116" i="6"/>
  <c r="AI117" i="6"/>
  <c r="AI118" i="6"/>
  <c r="AI119" i="6"/>
  <c r="AI120" i="6"/>
  <c r="AI121" i="6"/>
  <c r="AI122" i="6"/>
  <c r="AI123" i="6"/>
  <c r="AI124" i="6"/>
  <c r="AI125" i="6"/>
  <c r="AI126" i="6"/>
  <c r="AI127" i="6"/>
  <c r="AI128" i="6"/>
  <c r="AI129" i="6"/>
  <c r="AI130" i="6"/>
  <c r="AI131" i="6"/>
  <c r="AI132" i="6"/>
  <c r="AI133" i="6"/>
  <c r="AI134" i="6"/>
  <c r="AI135" i="6"/>
  <c r="AI136" i="6"/>
  <c r="AI137" i="6"/>
  <c r="AI138" i="6"/>
  <c r="AI139" i="6"/>
  <c r="AI140" i="6"/>
  <c r="AI141" i="6"/>
  <c r="AI142" i="6"/>
  <c r="AI143" i="6"/>
  <c r="AI144" i="6"/>
  <c r="AI145" i="6"/>
  <c r="AI146" i="6"/>
  <c r="AI147" i="6"/>
  <c r="AI148" i="6"/>
  <c r="AI149" i="6"/>
  <c r="AI150" i="6"/>
  <c r="AI151" i="6"/>
  <c r="AI152" i="6"/>
  <c r="AI153" i="6"/>
  <c r="AI154" i="6"/>
  <c r="AI155" i="6"/>
  <c r="AI156" i="6"/>
  <c r="AI157" i="6"/>
  <c r="AI158" i="6"/>
  <c r="AI159" i="6"/>
  <c r="AI160" i="6"/>
  <c r="AI161" i="6"/>
  <c r="AI162" i="6"/>
  <c r="AI163" i="6"/>
  <c r="AI164" i="6"/>
  <c r="AI165" i="6"/>
  <c r="AI166" i="6"/>
  <c r="AI167" i="6"/>
  <c r="AI168" i="6"/>
  <c r="AI169" i="6"/>
  <c r="AI170" i="6"/>
  <c r="AI171" i="6"/>
  <c r="AI172" i="6"/>
  <c r="AI173" i="6"/>
  <c r="AI174" i="6"/>
  <c r="AI175" i="6"/>
  <c r="AI176" i="6"/>
  <c r="AI177" i="6"/>
  <c r="AI178" i="6"/>
  <c r="AI179" i="6"/>
  <c r="AI180" i="6"/>
  <c r="AI181" i="6"/>
  <c r="AI182" i="6"/>
  <c r="AI183" i="6"/>
  <c r="AI184" i="6"/>
  <c r="AI185" i="6"/>
  <c r="AI186" i="6"/>
  <c r="AI187" i="6"/>
  <c r="AI188" i="6"/>
  <c r="AI189" i="6"/>
  <c r="AI190" i="6"/>
  <c r="AI191" i="6"/>
  <c r="AI192" i="6"/>
  <c r="AI193" i="6"/>
  <c r="AI194" i="6"/>
  <c r="AI195" i="6"/>
  <c r="AI196" i="6"/>
  <c r="AI197" i="6"/>
  <c r="AI198" i="6"/>
  <c r="AI199" i="6"/>
  <c r="AI200" i="6"/>
  <c r="AI201" i="6"/>
  <c r="AI202" i="6"/>
  <c r="AI203" i="6"/>
  <c r="AI204" i="6"/>
  <c r="AI205" i="6"/>
  <c r="AI206" i="6"/>
  <c r="AI207" i="6"/>
  <c r="AI208" i="6"/>
  <c r="AI209" i="6"/>
  <c r="AI210" i="6"/>
  <c r="AI211" i="6"/>
  <c r="AI212" i="6"/>
  <c r="AI213" i="6"/>
  <c r="AI214" i="6"/>
  <c r="AI215" i="6"/>
  <c r="AI216" i="6"/>
  <c r="AI217" i="6"/>
  <c r="AI218" i="6"/>
  <c r="AI219" i="6"/>
  <c r="AI220" i="6"/>
  <c r="AI221" i="6"/>
  <c r="AI222" i="6"/>
  <c r="AI223" i="6"/>
  <c r="AI224" i="6"/>
  <c r="AI225" i="6"/>
  <c r="AI226" i="6"/>
  <c r="AI227" i="6"/>
  <c r="AI228" i="6"/>
  <c r="AI229" i="6"/>
  <c r="AI230" i="6"/>
  <c r="AI231" i="6"/>
  <c r="AI232" i="6"/>
  <c r="AI233" i="6"/>
  <c r="AI234" i="6"/>
  <c r="AI235" i="6"/>
  <c r="AI236" i="6"/>
  <c r="AI237" i="6"/>
  <c r="AI238" i="6"/>
  <c r="AI239" i="6"/>
  <c r="AI240" i="6"/>
  <c r="AI241" i="6"/>
  <c r="AI242" i="6"/>
  <c r="AI243" i="6"/>
  <c r="AI244" i="6"/>
  <c r="AI245" i="6"/>
  <c r="AI246" i="6"/>
  <c r="AI247" i="6"/>
  <c r="AI248" i="6"/>
  <c r="AI249" i="6"/>
  <c r="AI250" i="6"/>
  <c r="AI251" i="6"/>
  <c r="AI252" i="6"/>
  <c r="AI253" i="6"/>
  <c r="AI254" i="6"/>
  <c r="AI255" i="6"/>
  <c r="AI256" i="6"/>
  <c r="AI257" i="6"/>
  <c r="AI258" i="6"/>
  <c r="AI259" i="6"/>
  <c r="AI260" i="6"/>
  <c r="AI261" i="6"/>
  <c r="AI262" i="6"/>
  <c r="AI263" i="6"/>
  <c r="AI264" i="6"/>
  <c r="AI265" i="6"/>
  <c r="AI266" i="6"/>
  <c r="AI267" i="6"/>
  <c r="AI268" i="6"/>
  <c r="AI269" i="6"/>
  <c r="AI270" i="6"/>
  <c r="AI271" i="6"/>
  <c r="AI272" i="6"/>
  <c r="AI273" i="6"/>
  <c r="AI274" i="6"/>
  <c r="AI275" i="6"/>
  <c r="AI276" i="6"/>
  <c r="AI277" i="6"/>
  <c r="AI278" i="6"/>
  <c r="AI279" i="6"/>
  <c r="AI280" i="6"/>
  <c r="AI281" i="6"/>
  <c r="AI282" i="6"/>
  <c r="AI283" i="6"/>
  <c r="AI284" i="6"/>
  <c r="AI285" i="6"/>
  <c r="AI286" i="6"/>
  <c r="AI287" i="6"/>
  <c r="AI288" i="6"/>
  <c r="AI289" i="6"/>
  <c r="AI290" i="6"/>
  <c r="AI291" i="6"/>
  <c r="AI292" i="6"/>
  <c r="AI293" i="6"/>
  <c r="AI294" i="6"/>
  <c r="AI295" i="6"/>
  <c r="AI296" i="6"/>
  <c r="AI5" i="6"/>
  <c r="AI4" i="6"/>
  <c r="AH4" i="6"/>
  <c r="AH5" i="6"/>
  <c r="AH6" i="6"/>
  <c r="AH7"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2" i="6"/>
  <c r="AH143"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35" i="6"/>
  <c r="AH236" i="6"/>
  <c r="AH237" i="6"/>
  <c r="AH238" i="6"/>
  <c r="AH239" i="6"/>
  <c r="AH240" i="6"/>
  <c r="AH241"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G4" i="6"/>
  <c r="AG5" i="6"/>
  <c r="AG6" i="6"/>
  <c r="AG7" i="6"/>
  <c r="AG8" i="6"/>
  <c r="AG9" i="6"/>
  <c r="AG10" i="6"/>
  <c r="AG11" i="6"/>
  <c r="AG12" i="6"/>
  <c r="AG13" i="6"/>
  <c r="AG14" i="6"/>
  <c r="AG15" i="6"/>
  <c r="AG16" i="6"/>
  <c r="AG17" i="6"/>
  <c r="AG18" i="6"/>
  <c r="AG19" i="6"/>
  <c r="AG20" i="6"/>
  <c r="AG21" i="6"/>
  <c r="AG22" i="6"/>
  <c r="AG23" i="6"/>
  <c r="AG24" i="6"/>
  <c r="AG25" i="6"/>
  <c r="AG26" i="6"/>
  <c r="AG27" i="6"/>
  <c r="AG28" i="6"/>
  <c r="AG29" i="6"/>
  <c r="AG30" i="6"/>
  <c r="AG31" i="6"/>
  <c r="AG32" i="6"/>
  <c r="AG33" i="6"/>
  <c r="AG34" i="6"/>
  <c r="AG35" i="6"/>
  <c r="AG36" i="6"/>
  <c r="AG37" i="6"/>
  <c r="AG38" i="6"/>
  <c r="AG39" i="6"/>
  <c r="AG40" i="6"/>
  <c r="AG41" i="6"/>
  <c r="AG42" i="6"/>
  <c r="AG43" i="6"/>
  <c r="AG44" i="6"/>
  <c r="AG45" i="6"/>
  <c r="AG46" i="6"/>
  <c r="AG47" i="6"/>
  <c r="AG48" i="6"/>
  <c r="AG49" i="6"/>
  <c r="AG50" i="6"/>
  <c r="AG51" i="6"/>
  <c r="AG52" i="6"/>
  <c r="AG53" i="6"/>
  <c r="AG54" i="6"/>
  <c r="AG55" i="6"/>
  <c r="AG56" i="6"/>
  <c r="AG57" i="6"/>
  <c r="AG58" i="6"/>
  <c r="AG59" i="6"/>
  <c r="AG60" i="6"/>
  <c r="AG61" i="6"/>
  <c r="AG62" i="6"/>
  <c r="AG63" i="6"/>
  <c r="AG64" i="6"/>
  <c r="AG65" i="6"/>
  <c r="AG66" i="6"/>
  <c r="AG67" i="6"/>
  <c r="AG68" i="6"/>
  <c r="AG69" i="6"/>
  <c r="AG70" i="6"/>
  <c r="AG71" i="6"/>
  <c r="AG72" i="6"/>
  <c r="AG73" i="6"/>
  <c r="AG74" i="6"/>
  <c r="AG75" i="6"/>
  <c r="AG76" i="6"/>
  <c r="AG77" i="6"/>
  <c r="AG78" i="6"/>
  <c r="AG79" i="6"/>
  <c r="AG80" i="6"/>
  <c r="AG81" i="6"/>
  <c r="AG82" i="6"/>
  <c r="AG83" i="6"/>
  <c r="AG84" i="6"/>
  <c r="AG85" i="6"/>
  <c r="AG86" i="6"/>
  <c r="AG87" i="6"/>
  <c r="AG88" i="6"/>
  <c r="AG89" i="6"/>
  <c r="AG90" i="6"/>
  <c r="AG91" i="6"/>
  <c r="AG92" i="6"/>
  <c r="AG93" i="6"/>
  <c r="AG94" i="6"/>
  <c r="AG95" i="6"/>
  <c r="AG96" i="6"/>
  <c r="AG97" i="6"/>
  <c r="AG98" i="6"/>
  <c r="AG99" i="6"/>
  <c r="AG100" i="6"/>
  <c r="AG101" i="6"/>
  <c r="AG102" i="6"/>
  <c r="AG103" i="6"/>
  <c r="AG104" i="6"/>
  <c r="AG105" i="6"/>
  <c r="AG106" i="6"/>
  <c r="AG107" i="6"/>
  <c r="AG108" i="6"/>
  <c r="AG109" i="6"/>
  <c r="AG110" i="6"/>
  <c r="AG111" i="6"/>
  <c r="AG112" i="6"/>
  <c r="AG113" i="6"/>
  <c r="AG114" i="6"/>
  <c r="AG115" i="6"/>
  <c r="AG116" i="6"/>
  <c r="AG117" i="6"/>
  <c r="AG118" i="6"/>
  <c r="AG119" i="6"/>
  <c r="AG120" i="6"/>
  <c r="AG121" i="6"/>
  <c r="AG122" i="6"/>
  <c r="AG123" i="6"/>
  <c r="AG124" i="6"/>
  <c r="AG125" i="6"/>
  <c r="AG126" i="6"/>
  <c r="AG127" i="6"/>
  <c r="AG128" i="6"/>
  <c r="AG129" i="6"/>
  <c r="AG130" i="6"/>
  <c r="AG131" i="6"/>
  <c r="AG132" i="6"/>
  <c r="AG133" i="6"/>
  <c r="AG134" i="6"/>
  <c r="AG135" i="6"/>
  <c r="AG136" i="6"/>
  <c r="AG137" i="6"/>
  <c r="AG138" i="6"/>
  <c r="AG139" i="6"/>
  <c r="AG140" i="6"/>
  <c r="AG141" i="6"/>
  <c r="AG142" i="6"/>
  <c r="AG143" i="6"/>
  <c r="AG144" i="6"/>
  <c r="AG145" i="6"/>
  <c r="AG146" i="6"/>
  <c r="AG147" i="6"/>
  <c r="AG148" i="6"/>
  <c r="AG149" i="6"/>
  <c r="AG150" i="6"/>
  <c r="AG151" i="6"/>
  <c r="AG152" i="6"/>
  <c r="AG153" i="6"/>
  <c r="AG154" i="6"/>
  <c r="AG155" i="6"/>
  <c r="AG156" i="6"/>
  <c r="AG157" i="6"/>
  <c r="AG158" i="6"/>
  <c r="AG159" i="6"/>
  <c r="AG160" i="6"/>
  <c r="AG161" i="6"/>
  <c r="AG162" i="6"/>
  <c r="AG163" i="6"/>
  <c r="AG164" i="6"/>
  <c r="AG165" i="6"/>
  <c r="AG166" i="6"/>
  <c r="AG167" i="6"/>
  <c r="AG168" i="6"/>
  <c r="AG169" i="6"/>
  <c r="AG170" i="6"/>
  <c r="AG171" i="6"/>
  <c r="AG172" i="6"/>
  <c r="AG173" i="6"/>
  <c r="AG174" i="6"/>
  <c r="AG175" i="6"/>
  <c r="AG176" i="6"/>
  <c r="AG177" i="6"/>
  <c r="AG178" i="6"/>
  <c r="AG179" i="6"/>
  <c r="AG180" i="6"/>
  <c r="AG181" i="6"/>
  <c r="AG182" i="6"/>
  <c r="AG183" i="6"/>
  <c r="AG184" i="6"/>
  <c r="AG185" i="6"/>
  <c r="AG186" i="6"/>
  <c r="AG187" i="6"/>
  <c r="AG188" i="6"/>
  <c r="AG189" i="6"/>
  <c r="AG190" i="6"/>
  <c r="AG191" i="6"/>
  <c r="AG192" i="6"/>
  <c r="AG193" i="6"/>
  <c r="AG194" i="6"/>
  <c r="AG195" i="6"/>
  <c r="AG196" i="6"/>
  <c r="AG197" i="6"/>
  <c r="AG198" i="6"/>
  <c r="AG199" i="6"/>
  <c r="AG200" i="6"/>
  <c r="AG201" i="6"/>
  <c r="AG202" i="6"/>
  <c r="AG203" i="6"/>
  <c r="AG204" i="6"/>
  <c r="AG205" i="6"/>
  <c r="AG206" i="6"/>
  <c r="AG207" i="6"/>
  <c r="AG208" i="6"/>
  <c r="AG209" i="6"/>
  <c r="AG210" i="6"/>
  <c r="AG211" i="6"/>
  <c r="AG212" i="6"/>
  <c r="AG213" i="6"/>
  <c r="AG214" i="6"/>
  <c r="AG215" i="6"/>
  <c r="AG216" i="6"/>
  <c r="AG217" i="6"/>
  <c r="AG218" i="6"/>
  <c r="AG219" i="6"/>
  <c r="AG220" i="6"/>
  <c r="AG221" i="6"/>
  <c r="AG222" i="6"/>
  <c r="AG223" i="6"/>
  <c r="AG224" i="6"/>
  <c r="AG225" i="6"/>
  <c r="AG226" i="6"/>
  <c r="AG227" i="6"/>
  <c r="AG228" i="6"/>
  <c r="AG229" i="6"/>
  <c r="AG230" i="6"/>
  <c r="AG231" i="6"/>
  <c r="AG232" i="6"/>
  <c r="AG233" i="6"/>
  <c r="AG234" i="6"/>
  <c r="AG235" i="6"/>
  <c r="AG236" i="6"/>
  <c r="AG237" i="6"/>
  <c r="AG238" i="6"/>
  <c r="AG239" i="6"/>
  <c r="AG240" i="6"/>
  <c r="AG241" i="6"/>
  <c r="AG242" i="6"/>
  <c r="AG243" i="6"/>
  <c r="AG244" i="6"/>
  <c r="AG245" i="6"/>
  <c r="AG246" i="6"/>
  <c r="AG247" i="6"/>
  <c r="AG248" i="6"/>
  <c r="AG249" i="6"/>
  <c r="AG250" i="6"/>
  <c r="AG251" i="6"/>
  <c r="AG252" i="6"/>
  <c r="AG253" i="6"/>
  <c r="AG254" i="6"/>
  <c r="AG255" i="6"/>
  <c r="AG256" i="6"/>
  <c r="AG257" i="6"/>
  <c r="AG258" i="6"/>
  <c r="AG259" i="6"/>
  <c r="AG260" i="6"/>
  <c r="AG261" i="6"/>
  <c r="AG262" i="6"/>
  <c r="AG263" i="6"/>
  <c r="AG264" i="6"/>
  <c r="AG265" i="6"/>
  <c r="AG266" i="6"/>
  <c r="AG267" i="6"/>
  <c r="AG268" i="6"/>
  <c r="AG269" i="6"/>
  <c r="AG270" i="6"/>
  <c r="AG271" i="6"/>
  <c r="AG272" i="6"/>
  <c r="AG273" i="6"/>
  <c r="AG274" i="6"/>
  <c r="AG275" i="6"/>
  <c r="AG276" i="6"/>
  <c r="AG277" i="6"/>
  <c r="AG278" i="6"/>
  <c r="AG279" i="6"/>
  <c r="AG280" i="6"/>
  <c r="AG281" i="6"/>
  <c r="AG282" i="6"/>
  <c r="AG283" i="6"/>
  <c r="AG284" i="6"/>
  <c r="AG285" i="6"/>
  <c r="AG286" i="6"/>
  <c r="AG287" i="6"/>
  <c r="AG288" i="6"/>
  <c r="AG289" i="6"/>
  <c r="AG290" i="6"/>
  <c r="AG291" i="6"/>
  <c r="AG292" i="6"/>
  <c r="AG293" i="6"/>
  <c r="AG294" i="6"/>
  <c r="AG295" i="6"/>
  <c r="AG296" i="6"/>
  <c r="AC6" i="6"/>
  <c r="AC7" i="6"/>
  <c r="AC8"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3" i="6"/>
  <c r="AC44" i="6"/>
  <c r="AC45" i="6"/>
  <c r="AC46" i="6"/>
  <c r="AC47" i="6"/>
  <c r="AC48" i="6"/>
  <c r="AC49" i="6"/>
  <c r="AC50" i="6"/>
  <c r="AC51" i="6"/>
  <c r="AC52" i="6"/>
  <c r="AC53" i="6"/>
  <c r="AC54" i="6"/>
  <c r="AC55" i="6"/>
  <c r="AC56" i="6"/>
  <c r="AC57" i="6"/>
  <c r="AC58" i="6"/>
  <c r="AC59" i="6"/>
  <c r="AC60" i="6"/>
  <c r="AC61" i="6"/>
  <c r="AC62" i="6"/>
  <c r="AC63" i="6"/>
  <c r="AC64" i="6"/>
  <c r="AC65" i="6"/>
  <c r="AC66" i="6"/>
  <c r="AC67" i="6"/>
  <c r="AC68" i="6"/>
  <c r="AC69" i="6"/>
  <c r="AC70" i="6"/>
  <c r="AC71" i="6"/>
  <c r="AC72" i="6"/>
  <c r="AC73" i="6"/>
  <c r="AC74" i="6"/>
  <c r="AC75" i="6"/>
  <c r="AC76" i="6"/>
  <c r="AC77" i="6"/>
  <c r="AC78" i="6"/>
  <c r="AC79" i="6"/>
  <c r="AC80" i="6"/>
  <c r="AC81" i="6"/>
  <c r="AC82" i="6"/>
  <c r="AC83" i="6"/>
  <c r="AC84"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C118" i="6"/>
  <c r="AC119" i="6"/>
  <c r="AC120" i="6"/>
  <c r="AC121" i="6"/>
  <c r="AC122" i="6"/>
  <c r="AC123" i="6"/>
  <c r="AC124" i="6"/>
  <c r="AC125" i="6"/>
  <c r="AC126" i="6"/>
  <c r="AC127" i="6"/>
  <c r="AC128" i="6"/>
  <c r="AC129" i="6"/>
  <c r="AC130" i="6"/>
  <c r="AC131" i="6"/>
  <c r="AC132" i="6"/>
  <c r="AC133" i="6"/>
  <c r="AC134" i="6"/>
  <c r="AC135" i="6"/>
  <c r="AC136" i="6"/>
  <c r="AC137" i="6"/>
  <c r="AC138" i="6"/>
  <c r="AC139" i="6"/>
  <c r="AC140" i="6"/>
  <c r="AC141" i="6"/>
  <c r="AC142" i="6"/>
  <c r="AC143" i="6"/>
  <c r="AC144" i="6"/>
  <c r="AC145" i="6"/>
  <c r="AC146" i="6"/>
  <c r="AC147" i="6"/>
  <c r="AC148" i="6"/>
  <c r="AC149" i="6"/>
  <c r="AC150" i="6"/>
  <c r="AC151" i="6"/>
  <c r="AC152" i="6"/>
  <c r="AC153" i="6"/>
  <c r="AC154" i="6"/>
  <c r="AC155" i="6"/>
  <c r="AC156" i="6"/>
  <c r="AC157" i="6"/>
  <c r="AC158" i="6"/>
  <c r="AC159" i="6"/>
  <c r="AC160" i="6"/>
  <c r="AC161" i="6"/>
  <c r="AC162" i="6"/>
  <c r="AC163" i="6"/>
  <c r="AC164" i="6"/>
  <c r="AC165" i="6"/>
  <c r="AC166" i="6"/>
  <c r="AC167" i="6"/>
  <c r="AC168" i="6"/>
  <c r="AC169" i="6"/>
  <c r="AC170" i="6"/>
  <c r="AC171" i="6"/>
  <c r="AC172" i="6"/>
  <c r="AC173" i="6"/>
  <c r="AC174" i="6"/>
  <c r="AC175" i="6"/>
  <c r="AC176" i="6"/>
  <c r="AC177" i="6"/>
  <c r="AC178" i="6"/>
  <c r="AC179" i="6"/>
  <c r="AC180" i="6"/>
  <c r="AC181" i="6"/>
  <c r="AC182" i="6"/>
  <c r="AC183" i="6"/>
  <c r="AC184" i="6"/>
  <c r="AC185" i="6"/>
  <c r="AC186" i="6"/>
  <c r="AC187" i="6"/>
  <c r="AC188" i="6"/>
  <c r="AC189" i="6"/>
  <c r="AC190" i="6"/>
  <c r="AC191" i="6"/>
  <c r="AC192" i="6"/>
  <c r="AC193" i="6"/>
  <c r="AC194" i="6"/>
  <c r="AC195" i="6"/>
  <c r="AC196" i="6"/>
  <c r="AC197" i="6"/>
  <c r="AC198" i="6"/>
  <c r="AC199" i="6"/>
  <c r="AC200" i="6"/>
  <c r="AC201" i="6"/>
  <c r="AC202" i="6"/>
  <c r="AC203" i="6"/>
  <c r="AC204" i="6"/>
  <c r="AC205" i="6"/>
  <c r="AC206" i="6"/>
  <c r="AC207" i="6"/>
  <c r="AC208" i="6"/>
  <c r="AC209" i="6"/>
  <c r="AC210" i="6"/>
  <c r="AC211" i="6"/>
  <c r="AC212" i="6"/>
  <c r="AC213" i="6"/>
  <c r="AC214" i="6"/>
  <c r="AC215" i="6"/>
  <c r="AC216" i="6"/>
  <c r="AC217" i="6"/>
  <c r="AC218" i="6"/>
  <c r="AC219" i="6"/>
  <c r="AC220" i="6"/>
  <c r="AC221" i="6"/>
  <c r="AC222" i="6"/>
  <c r="AC223" i="6"/>
  <c r="AC224" i="6"/>
  <c r="AC225" i="6"/>
  <c r="AC226" i="6"/>
  <c r="AC227" i="6"/>
  <c r="AC228" i="6"/>
  <c r="AC229" i="6"/>
  <c r="AC230" i="6"/>
  <c r="AC231" i="6"/>
  <c r="AC232" i="6"/>
  <c r="AC233" i="6"/>
  <c r="AC234" i="6"/>
  <c r="AC235" i="6"/>
  <c r="AC236" i="6"/>
  <c r="AC237" i="6"/>
  <c r="AC238" i="6"/>
  <c r="AC239" i="6"/>
  <c r="AC240" i="6"/>
  <c r="AC241" i="6"/>
  <c r="AC242" i="6"/>
  <c r="AC243" i="6"/>
  <c r="AC244" i="6"/>
  <c r="AC245" i="6"/>
  <c r="AC246" i="6"/>
  <c r="AC247" i="6"/>
  <c r="AC248" i="6"/>
  <c r="AC249" i="6"/>
  <c r="AC250" i="6"/>
  <c r="AC251" i="6"/>
  <c r="AC252" i="6"/>
  <c r="AC253" i="6"/>
  <c r="AC254" i="6"/>
  <c r="AC255" i="6"/>
  <c r="AC256" i="6"/>
  <c r="AC257" i="6"/>
  <c r="AC258" i="6"/>
  <c r="AC259" i="6"/>
  <c r="AC260" i="6"/>
  <c r="AC261" i="6"/>
  <c r="AC262" i="6"/>
  <c r="AC263" i="6"/>
  <c r="AC264" i="6"/>
  <c r="AC265" i="6"/>
  <c r="AC266" i="6"/>
  <c r="AC267" i="6"/>
  <c r="AC268" i="6"/>
  <c r="AC269" i="6"/>
  <c r="AC270" i="6"/>
  <c r="AC271" i="6"/>
  <c r="AC272" i="6"/>
  <c r="AC273" i="6"/>
  <c r="AC274" i="6"/>
  <c r="AC275" i="6"/>
  <c r="AC276" i="6"/>
  <c r="AC277" i="6"/>
  <c r="AC278" i="6"/>
  <c r="AC279" i="6"/>
  <c r="AC280" i="6"/>
  <c r="AC281" i="6"/>
  <c r="AC282" i="6"/>
  <c r="AC283" i="6"/>
  <c r="AC284" i="6"/>
  <c r="AC285" i="6"/>
  <c r="AC286" i="6"/>
  <c r="AC287" i="6"/>
  <c r="AC288" i="6"/>
  <c r="AC289" i="6"/>
  <c r="AC290" i="6"/>
  <c r="AC291" i="6"/>
  <c r="AC292" i="6"/>
  <c r="AC293" i="6"/>
  <c r="AC294" i="6"/>
  <c r="AC295" i="6"/>
  <c r="AC296" i="6"/>
  <c r="AD6" i="6"/>
  <c r="AD7" i="6"/>
  <c r="AD8" i="6"/>
  <c r="AD9" i="6"/>
  <c r="AD10" i="6"/>
  <c r="AD11" i="6"/>
  <c r="AD12" i="6"/>
  <c r="AD13" i="6"/>
  <c r="AD14" i="6"/>
  <c r="AD15" i="6"/>
  <c r="AD16" i="6"/>
  <c r="AD17" i="6"/>
  <c r="AD18" i="6"/>
  <c r="AD19" i="6"/>
  <c r="AD20" i="6"/>
  <c r="AD21" i="6"/>
  <c r="AD22" i="6"/>
  <c r="AD23" i="6"/>
  <c r="AD24" i="6"/>
  <c r="AD25" i="6"/>
  <c r="AD26" i="6"/>
  <c r="AD27" i="6"/>
  <c r="AD28" i="6"/>
  <c r="AD29" i="6"/>
  <c r="AD30" i="6"/>
  <c r="AD31" i="6"/>
  <c r="AD32" i="6"/>
  <c r="AD33" i="6"/>
  <c r="AD34" i="6"/>
  <c r="AD35" i="6"/>
  <c r="AD36" i="6"/>
  <c r="AD37" i="6"/>
  <c r="AD38" i="6"/>
  <c r="AD39" i="6"/>
  <c r="AD40" i="6"/>
  <c r="AD41" i="6"/>
  <c r="AD42" i="6"/>
  <c r="AD43" i="6"/>
  <c r="AD44" i="6"/>
  <c r="AD45" i="6"/>
  <c r="AD46" i="6"/>
  <c r="AD47" i="6"/>
  <c r="AD48" i="6"/>
  <c r="AD49" i="6"/>
  <c r="AD50" i="6"/>
  <c r="AD51" i="6"/>
  <c r="AD52" i="6"/>
  <c r="AD53" i="6"/>
  <c r="AD54" i="6"/>
  <c r="AD55" i="6"/>
  <c r="AD56" i="6"/>
  <c r="AD57" i="6"/>
  <c r="AD58" i="6"/>
  <c r="AD59" i="6"/>
  <c r="AD60" i="6"/>
  <c r="AD61" i="6"/>
  <c r="AD62" i="6"/>
  <c r="AD63" i="6"/>
  <c r="AD64" i="6"/>
  <c r="AD65" i="6"/>
  <c r="AD66" i="6"/>
  <c r="AD67" i="6"/>
  <c r="AD68" i="6"/>
  <c r="AD69" i="6"/>
  <c r="AD70" i="6"/>
  <c r="AD71" i="6"/>
  <c r="AD72" i="6"/>
  <c r="AD73" i="6"/>
  <c r="AD74" i="6"/>
  <c r="AD75" i="6"/>
  <c r="AD76" i="6"/>
  <c r="AD77" i="6"/>
  <c r="AD78" i="6"/>
  <c r="AD79" i="6"/>
  <c r="AD80" i="6"/>
  <c r="AD81" i="6"/>
  <c r="AD82" i="6"/>
  <c r="AD83" i="6"/>
  <c r="AD84" i="6"/>
  <c r="AD85" i="6"/>
  <c r="AD86" i="6"/>
  <c r="AD87" i="6"/>
  <c r="AD88" i="6"/>
  <c r="AD89" i="6"/>
  <c r="AD90" i="6"/>
  <c r="AD91" i="6"/>
  <c r="AD92" i="6"/>
  <c r="AD93" i="6"/>
  <c r="AD94" i="6"/>
  <c r="AD95" i="6"/>
  <c r="AD96" i="6"/>
  <c r="AD97" i="6"/>
  <c r="AD98" i="6"/>
  <c r="AD99" i="6"/>
  <c r="AD100" i="6"/>
  <c r="AD101" i="6"/>
  <c r="AD102" i="6"/>
  <c r="AD103" i="6"/>
  <c r="AD104" i="6"/>
  <c r="AD105" i="6"/>
  <c r="AD106" i="6"/>
  <c r="AD107" i="6"/>
  <c r="AD108" i="6"/>
  <c r="AD109" i="6"/>
  <c r="AD110" i="6"/>
  <c r="AD111" i="6"/>
  <c r="AD112" i="6"/>
  <c r="AD113" i="6"/>
  <c r="AD114" i="6"/>
  <c r="AD115" i="6"/>
  <c r="AD116" i="6"/>
  <c r="AD117" i="6"/>
  <c r="AD118" i="6"/>
  <c r="AD119" i="6"/>
  <c r="AD120" i="6"/>
  <c r="AD121" i="6"/>
  <c r="AD122" i="6"/>
  <c r="AD123" i="6"/>
  <c r="AD124" i="6"/>
  <c r="AD125" i="6"/>
  <c r="AD126" i="6"/>
  <c r="AD127" i="6"/>
  <c r="AD128" i="6"/>
  <c r="AD129" i="6"/>
  <c r="AD130" i="6"/>
  <c r="AD131" i="6"/>
  <c r="AD132" i="6"/>
  <c r="AD133" i="6"/>
  <c r="AD134" i="6"/>
  <c r="AD135" i="6"/>
  <c r="AD136" i="6"/>
  <c r="AD137" i="6"/>
  <c r="AD138" i="6"/>
  <c r="AD139" i="6"/>
  <c r="AD140" i="6"/>
  <c r="AD141" i="6"/>
  <c r="AD142" i="6"/>
  <c r="AD143" i="6"/>
  <c r="AD144" i="6"/>
  <c r="AD145" i="6"/>
  <c r="AD146" i="6"/>
  <c r="AD147" i="6"/>
  <c r="AD148" i="6"/>
  <c r="AD149" i="6"/>
  <c r="AD150" i="6"/>
  <c r="AD151" i="6"/>
  <c r="AD152" i="6"/>
  <c r="AD153" i="6"/>
  <c r="AD154" i="6"/>
  <c r="AD155" i="6"/>
  <c r="AD156" i="6"/>
  <c r="AD157" i="6"/>
  <c r="AD158" i="6"/>
  <c r="AD159" i="6"/>
  <c r="AD160" i="6"/>
  <c r="AD161" i="6"/>
  <c r="AD162" i="6"/>
  <c r="AD163" i="6"/>
  <c r="AD164" i="6"/>
  <c r="AD165" i="6"/>
  <c r="AD166" i="6"/>
  <c r="AD167" i="6"/>
  <c r="AD168" i="6"/>
  <c r="AD169" i="6"/>
  <c r="AD170" i="6"/>
  <c r="AD171" i="6"/>
  <c r="AD172" i="6"/>
  <c r="AD173" i="6"/>
  <c r="AD174" i="6"/>
  <c r="AD175" i="6"/>
  <c r="AD176" i="6"/>
  <c r="AD177" i="6"/>
  <c r="AD178" i="6"/>
  <c r="AD179" i="6"/>
  <c r="AD180" i="6"/>
  <c r="AD181" i="6"/>
  <c r="AD182" i="6"/>
  <c r="AD183" i="6"/>
  <c r="AD184" i="6"/>
  <c r="AD185" i="6"/>
  <c r="AD186" i="6"/>
  <c r="AD187" i="6"/>
  <c r="AD188" i="6"/>
  <c r="AD189" i="6"/>
  <c r="AD190" i="6"/>
  <c r="AD191" i="6"/>
  <c r="AD192" i="6"/>
  <c r="AD193" i="6"/>
  <c r="AD194" i="6"/>
  <c r="AD195" i="6"/>
  <c r="AD196" i="6"/>
  <c r="AD197" i="6"/>
  <c r="AD198" i="6"/>
  <c r="AD199" i="6"/>
  <c r="AD200" i="6"/>
  <c r="AD201" i="6"/>
  <c r="AD202" i="6"/>
  <c r="AD203" i="6"/>
  <c r="AD204" i="6"/>
  <c r="AD205" i="6"/>
  <c r="AD206" i="6"/>
  <c r="AD207" i="6"/>
  <c r="AD208" i="6"/>
  <c r="AD209" i="6"/>
  <c r="AD210" i="6"/>
  <c r="AD211" i="6"/>
  <c r="AD212" i="6"/>
  <c r="AD213" i="6"/>
  <c r="AD214" i="6"/>
  <c r="AD215" i="6"/>
  <c r="AD216" i="6"/>
  <c r="AD217" i="6"/>
  <c r="AD218" i="6"/>
  <c r="AD219" i="6"/>
  <c r="AD220" i="6"/>
  <c r="AD221" i="6"/>
  <c r="AD222" i="6"/>
  <c r="AD223" i="6"/>
  <c r="AD224" i="6"/>
  <c r="AD225" i="6"/>
  <c r="AD226" i="6"/>
  <c r="AD227" i="6"/>
  <c r="AD228" i="6"/>
  <c r="AD229" i="6"/>
  <c r="AD230" i="6"/>
  <c r="AD231" i="6"/>
  <c r="AD232" i="6"/>
  <c r="AD233" i="6"/>
  <c r="AD234" i="6"/>
  <c r="AD235" i="6"/>
  <c r="AD236" i="6"/>
  <c r="AD237" i="6"/>
  <c r="AD238" i="6"/>
  <c r="AD239" i="6"/>
  <c r="AD240" i="6"/>
  <c r="AD241" i="6"/>
  <c r="AD242" i="6"/>
  <c r="AD243" i="6"/>
  <c r="AD244" i="6"/>
  <c r="AD245" i="6"/>
  <c r="AD246" i="6"/>
  <c r="AD247" i="6"/>
  <c r="AD248" i="6"/>
  <c r="AD249" i="6"/>
  <c r="AD250" i="6"/>
  <c r="AD251" i="6"/>
  <c r="AD252" i="6"/>
  <c r="AD253" i="6"/>
  <c r="AD254" i="6"/>
  <c r="AD255" i="6"/>
  <c r="AD256" i="6"/>
  <c r="AD257" i="6"/>
  <c r="AD258" i="6"/>
  <c r="AD259" i="6"/>
  <c r="AD260" i="6"/>
  <c r="AD261" i="6"/>
  <c r="AD262" i="6"/>
  <c r="AD263" i="6"/>
  <c r="AD264" i="6"/>
  <c r="AD265" i="6"/>
  <c r="AD266" i="6"/>
  <c r="AD267" i="6"/>
  <c r="AD268" i="6"/>
  <c r="AD269" i="6"/>
  <c r="AD270" i="6"/>
  <c r="AD271" i="6"/>
  <c r="AD272" i="6"/>
  <c r="AD273" i="6"/>
  <c r="AD274" i="6"/>
  <c r="AD275" i="6"/>
  <c r="AD276" i="6"/>
  <c r="AD277" i="6"/>
  <c r="AD278" i="6"/>
  <c r="AD279" i="6"/>
  <c r="AD280" i="6"/>
  <c r="AD281" i="6"/>
  <c r="AD282" i="6"/>
  <c r="AD283" i="6"/>
  <c r="AD284" i="6"/>
  <c r="AD285" i="6"/>
  <c r="AD286" i="6"/>
  <c r="AD287" i="6"/>
  <c r="AD288" i="6"/>
  <c r="AD289" i="6"/>
  <c r="AD290" i="6"/>
  <c r="AD291" i="6"/>
  <c r="AD292" i="6"/>
  <c r="AD293" i="6"/>
  <c r="AD294" i="6"/>
  <c r="AD295" i="6"/>
  <c r="AD296" i="6"/>
  <c r="AB6" i="6"/>
  <c r="AB7" i="6"/>
  <c r="AB8" i="6"/>
  <c r="AB9" i="6"/>
  <c r="AB10" i="6"/>
  <c r="AB11" i="6"/>
  <c r="AB12" i="6"/>
  <c r="AB13" i="6"/>
  <c r="AB14" i="6"/>
  <c r="AB15" i="6"/>
  <c r="AB16" i="6"/>
  <c r="AB17" i="6"/>
  <c r="AB18" i="6"/>
  <c r="AB19" i="6"/>
  <c r="AB20" i="6"/>
  <c r="AB21" i="6"/>
  <c r="AB22" i="6"/>
  <c r="AB23" i="6"/>
  <c r="AB24" i="6"/>
  <c r="AB25" i="6"/>
  <c r="AB26" i="6"/>
  <c r="AB27" i="6"/>
  <c r="AB28" i="6"/>
  <c r="AB29" i="6"/>
  <c r="AB30" i="6"/>
  <c r="AB31" i="6"/>
  <c r="AB32" i="6"/>
  <c r="AB33" i="6"/>
  <c r="AB34" i="6"/>
  <c r="AB35" i="6"/>
  <c r="AB36" i="6"/>
  <c r="AB37" i="6"/>
  <c r="AB38" i="6"/>
  <c r="AB39" i="6"/>
  <c r="AB40" i="6"/>
  <c r="AB41" i="6"/>
  <c r="AB42" i="6"/>
  <c r="AB43" i="6"/>
  <c r="AB44" i="6"/>
  <c r="AB45" i="6"/>
  <c r="AB46" i="6"/>
  <c r="AB47" i="6"/>
  <c r="AB48" i="6"/>
  <c r="AB49" i="6"/>
  <c r="AB50" i="6"/>
  <c r="AB51" i="6"/>
  <c r="AB52" i="6"/>
  <c r="AB53" i="6"/>
  <c r="AB54" i="6"/>
  <c r="AB55" i="6"/>
  <c r="AB56" i="6"/>
  <c r="AB57" i="6"/>
  <c r="AB58" i="6"/>
  <c r="AB59" i="6"/>
  <c r="AB60" i="6"/>
  <c r="AB61" i="6"/>
  <c r="AB62" i="6"/>
  <c r="AB63" i="6"/>
  <c r="AB64" i="6"/>
  <c r="AB65" i="6"/>
  <c r="AB66" i="6"/>
  <c r="AB67" i="6"/>
  <c r="AB68" i="6"/>
  <c r="AB69" i="6"/>
  <c r="AB70" i="6"/>
  <c r="AB71" i="6"/>
  <c r="AB72" i="6"/>
  <c r="AB73" i="6"/>
  <c r="AB74" i="6"/>
  <c r="AB75" i="6"/>
  <c r="AB76" i="6"/>
  <c r="AB77" i="6"/>
  <c r="AB78" i="6"/>
  <c r="AB79" i="6"/>
  <c r="AB80" i="6"/>
  <c r="AB81" i="6"/>
  <c r="AB82" i="6"/>
  <c r="AB83" i="6"/>
  <c r="AB84" i="6"/>
  <c r="AB85" i="6"/>
  <c r="AB86" i="6"/>
  <c r="AB87" i="6"/>
  <c r="AB88" i="6"/>
  <c r="AB89" i="6"/>
  <c r="AB90" i="6"/>
  <c r="AB91" i="6"/>
  <c r="AB92" i="6"/>
  <c r="AB93" i="6"/>
  <c r="AB94" i="6"/>
  <c r="AB95" i="6"/>
  <c r="AB96" i="6"/>
  <c r="AB97" i="6"/>
  <c r="AB98" i="6"/>
  <c r="AB99" i="6"/>
  <c r="AB100" i="6"/>
  <c r="AB101" i="6"/>
  <c r="AB102" i="6"/>
  <c r="AB103" i="6"/>
  <c r="AB104" i="6"/>
  <c r="AB105" i="6"/>
  <c r="AB106" i="6"/>
  <c r="AB107" i="6"/>
  <c r="AB108" i="6"/>
  <c r="AB109" i="6"/>
  <c r="AB110" i="6"/>
  <c r="AB111" i="6"/>
  <c r="AB112" i="6"/>
  <c r="AB113" i="6"/>
  <c r="AB114" i="6"/>
  <c r="AB115" i="6"/>
  <c r="AB116" i="6"/>
  <c r="AB117" i="6"/>
  <c r="AB118" i="6"/>
  <c r="AB119" i="6"/>
  <c r="AB120" i="6"/>
  <c r="AB121" i="6"/>
  <c r="AB122" i="6"/>
  <c r="AB123" i="6"/>
  <c r="AB124" i="6"/>
  <c r="AB125" i="6"/>
  <c r="AB126" i="6"/>
  <c r="AB127" i="6"/>
  <c r="AB128" i="6"/>
  <c r="AB129" i="6"/>
  <c r="AB130" i="6"/>
  <c r="AB131" i="6"/>
  <c r="AB132" i="6"/>
  <c r="AB133" i="6"/>
  <c r="AB134" i="6"/>
  <c r="AB135" i="6"/>
  <c r="AB136" i="6"/>
  <c r="AB137" i="6"/>
  <c r="AB138" i="6"/>
  <c r="AB139" i="6"/>
  <c r="AB140" i="6"/>
  <c r="AB141" i="6"/>
  <c r="AB142" i="6"/>
  <c r="AB143" i="6"/>
  <c r="AB144" i="6"/>
  <c r="AB145" i="6"/>
  <c r="AB146" i="6"/>
  <c r="AB147" i="6"/>
  <c r="AB148" i="6"/>
  <c r="AB149" i="6"/>
  <c r="AB150" i="6"/>
  <c r="AB151" i="6"/>
  <c r="AB152" i="6"/>
  <c r="AB153" i="6"/>
  <c r="AB154" i="6"/>
  <c r="AB155" i="6"/>
  <c r="AB156" i="6"/>
  <c r="AB157" i="6"/>
  <c r="AB158" i="6"/>
  <c r="AB159" i="6"/>
  <c r="AB160" i="6"/>
  <c r="AB161" i="6"/>
  <c r="AB162" i="6"/>
  <c r="AB163" i="6"/>
  <c r="AB164" i="6"/>
  <c r="AB165" i="6"/>
  <c r="AB166" i="6"/>
  <c r="AB167" i="6"/>
  <c r="AB168" i="6"/>
  <c r="AB169" i="6"/>
  <c r="AB170" i="6"/>
  <c r="AB171" i="6"/>
  <c r="AB172" i="6"/>
  <c r="AB173" i="6"/>
  <c r="AB174" i="6"/>
  <c r="AB175" i="6"/>
  <c r="AB176" i="6"/>
  <c r="AB177" i="6"/>
  <c r="AB178" i="6"/>
  <c r="AB179" i="6"/>
  <c r="AB180" i="6"/>
  <c r="AB181" i="6"/>
  <c r="AB182" i="6"/>
  <c r="AB183" i="6"/>
  <c r="AB184" i="6"/>
  <c r="AB185" i="6"/>
  <c r="AB186" i="6"/>
  <c r="AB187" i="6"/>
  <c r="AB188" i="6"/>
  <c r="AB189" i="6"/>
  <c r="AB190" i="6"/>
  <c r="AB191" i="6"/>
  <c r="AB192" i="6"/>
  <c r="AB193" i="6"/>
  <c r="AB194" i="6"/>
  <c r="AB195" i="6"/>
  <c r="AB196" i="6"/>
  <c r="AB197" i="6"/>
  <c r="AB198" i="6"/>
  <c r="AB199" i="6"/>
  <c r="AB200" i="6"/>
  <c r="AB201" i="6"/>
  <c r="AB202" i="6"/>
  <c r="AB203" i="6"/>
  <c r="AB204" i="6"/>
  <c r="AB205" i="6"/>
  <c r="AB206" i="6"/>
  <c r="AB207" i="6"/>
  <c r="AB208" i="6"/>
  <c r="AB209" i="6"/>
  <c r="AB210" i="6"/>
  <c r="AB211" i="6"/>
  <c r="AB212" i="6"/>
  <c r="AB213" i="6"/>
  <c r="AB214" i="6"/>
  <c r="AB215" i="6"/>
  <c r="AB216" i="6"/>
  <c r="AB217" i="6"/>
  <c r="AB218" i="6"/>
  <c r="AB219" i="6"/>
  <c r="AB220" i="6"/>
  <c r="AB221" i="6"/>
  <c r="AB222" i="6"/>
  <c r="AB223" i="6"/>
  <c r="AB224" i="6"/>
  <c r="AB225" i="6"/>
  <c r="AB226" i="6"/>
  <c r="AB227" i="6"/>
  <c r="AB228" i="6"/>
  <c r="AB229" i="6"/>
  <c r="AB230" i="6"/>
  <c r="AB231" i="6"/>
  <c r="AB232" i="6"/>
  <c r="AB233" i="6"/>
  <c r="AB234" i="6"/>
  <c r="AB235" i="6"/>
  <c r="AB236" i="6"/>
  <c r="AB237" i="6"/>
  <c r="AB238" i="6"/>
  <c r="AB239" i="6"/>
  <c r="AB240" i="6"/>
  <c r="AB241" i="6"/>
  <c r="AB242" i="6"/>
  <c r="AB243" i="6"/>
  <c r="AB244" i="6"/>
  <c r="AB245" i="6"/>
  <c r="AB246" i="6"/>
  <c r="AB247" i="6"/>
  <c r="AB248" i="6"/>
  <c r="AB249" i="6"/>
  <c r="AB250" i="6"/>
  <c r="AB251" i="6"/>
  <c r="AB252" i="6"/>
  <c r="AB253" i="6"/>
  <c r="AB254" i="6"/>
  <c r="AB255" i="6"/>
  <c r="AB256" i="6"/>
  <c r="AB257" i="6"/>
  <c r="AB258" i="6"/>
  <c r="AB259" i="6"/>
  <c r="AB260" i="6"/>
  <c r="AB261" i="6"/>
  <c r="AB262" i="6"/>
  <c r="AB263" i="6"/>
  <c r="AB264" i="6"/>
  <c r="AB265" i="6"/>
  <c r="AB266" i="6"/>
  <c r="AB267" i="6"/>
  <c r="AB268" i="6"/>
  <c r="AB269" i="6"/>
  <c r="AB270" i="6"/>
  <c r="AB271" i="6"/>
  <c r="AB272" i="6"/>
  <c r="AB273" i="6"/>
  <c r="AB274" i="6"/>
  <c r="AB275" i="6"/>
  <c r="AB276" i="6"/>
  <c r="AB277" i="6"/>
  <c r="AB278" i="6"/>
  <c r="AB279" i="6"/>
  <c r="AB280" i="6"/>
  <c r="AB281" i="6"/>
  <c r="AB282" i="6"/>
  <c r="AB283" i="6"/>
  <c r="AB284" i="6"/>
  <c r="AB285" i="6"/>
  <c r="AB286" i="6"/>
  <c r="AB287" i="6"/>
  <c r="AB288" i="6"/>
  <c r="AB289" i="6"/>
  <c r="AB290" i="6"/>
  <c r="AB291" i="6"/>
  <c r="AB292" i="6"/>
  <c r="AB293" i="6"/>
  <c r="AB294" i="6"/>
  <c r="AB295" i="6"/>
  <c r="AB296" i="6"/>
  <c r="AA6" i="6"/>
  <c r="AA7" i="6"/>
  <c r="AA8" i="6"/>
  <c r="AA9" i="6"/>
  <c r="AA10" i="6"/>
  <c r="AA11" i="6"/>
  <c r="AA12" i="6"/>
  <c r="AA13" i="6"/>
  <c r="AA14" i="6"/>
  <c r="AA15" i="6"/>
  <c r="AA16" i="6"/>
  <c r="AA17" i="6"/>
  <c r="AA18" i="6"/>
  <c r="AA19" i="6"/>
  <c r="AA20" i="6"/>
  <c r="AA21" i="6"/>
  <c r="AA22" i="6"/>
  <c r="AA23" i="6"/>
  <c r="AA24" i="6"/>
  <c r="AA25" i="6"/>
  <c r="AA26" i="6"/>
  <c r="AA27" i="6"/>
  <c r="AA28" i="6"/>
  <c r="AA29" i="6"/>
  <c r="AA30" i="6"/>
  <c r="AA31" i="6"/>
  <c r="AA32" i="6"/>
  <c r="AA33" i="6"/>
  <c r="AA34" i="6"/>
  <c r="AA35" i="6"/>
  <c r="AA36" i="6"/>
  <c r="AA37" i="6"/>
  <c r="AA38" i="6"/>
  <c r="AA39" i="6"/>
  <c r="AA40" i="6"/>
  <c r="AA41" i="6"/>
  <c r="AA42" i="6"/>
  <c r="AA43" i="6"/>
  <c r="AA44" i="6"/>
  <c r="AA45" i="6"/>
  <c r="AA46" i="6"/>
  <c r="AA47" i="6"/>
  <c r="AA48" i="6"/>
  <c r="AA49" i="6"/>
  <c r="AA50" i="6"/>
  <c r="AA51" i="6"/>
  <c r="AA52" i="6"/>
  <c r="AA53" i="6"/>
  <c r="AA54" i="6"/>
  <c r="AA55" i="6"/>
  <c r="AA56" i="6"/>
  <c r="AA57" i="6"/>
  <c r="AA58" i="6"/>
  <c r="AA59" i="6"/>
  <c r="AA60" i="6"/>
  <c r="AA61" i="6"/>
  <c r="AA62" i="6"/>
  <c r="AA63" i="6"/>
  <c r="AA64" i="6"/>
  <c r="AA65" i="6"/>
  <c r="AA66" i="6"/>
  <c r="AA67" i="6"/>
  <c r="AA68" i="6"/>
  <c r="AA69" i="6"/>
  <c r="AA70" i="6"/>
  <c r="AA71" i="6"/>
  <c r="AA72" i="6"/>
  <c r="AA73" i="6"/>
  <c r="AA74" i="6"/>
  <c r="AA75" i="6"/>
  <c r="AA76" i="6"/>
  <c r="AA77" i="6"/>
  <c r="AA78" i="6"/>
  <c r="AA79" i="6"/>
  <c r="AA80" i="6"/>
  <c r="AA81" i="6"/>
  <c r="AA82" i="6"/>
  <c r="AA83" i="6"/>
  <c r="AA84" i="6"/>
  <c r="AA85" i="6"/>
  <c r="AA86" i="6"/>
  <c r="AA87" i="6"/>
  <c r="AA88" i="6"/>
  <c r="AA89" i="6"/>
  <c r="AA90" i="6"/>
  <c r="AA91" i="6"/>
  <c r="AA92" i="6"/>
  <c r="AA93" i="6"/>
  <c r="AA94" i="6"/>
  <c r="AA95" i="6"/>
  <c r="AA96" i="6"/>
  <c r="AA97" i="6"/>
  <c r="AA98" i="6"/>
  <c r="AA99" i="6"/>
  <c r="AA100" i="6"/>
  <c r="AA101" i="6"/>
  <c r="AA102" i="6"/>
  <c r="AA103" i="6"/>
  <c r="AA104" i="6"/>
  <c r="AA105" i="6"/>
  <c r="AA106" i="6"/>
  <c r="AA107" i="6"/>
  <c r="AA108" i="6"/>
  <c r="AA109" i="6"/>
  <c r="AA110" i="6"/>
  <c r="AA111" i="6"/>
  <c r="AA112" i="6"/>
  <c r="AA113" i="6"/>
  <c r="AA114" i="6"/>
  <c r="AA115" i="6"/>
  <c r="AA116" i="6"/>
  <c r="AA117" i="6"/>
  <c r="AA118" i="6"/>
  <c r="AA119" i="6"/>
  <c r="AA120" i="6"/>
  <c r="AA121" i="6"/>
  <c r="AA122" i="6"/>
  <c r="AA123" i="6"/>
  <c r="AA124" i="6"/>
  <c r="AA125" i="6"/>
  <c r="AA126" i="6"/>
  <c r="AA127" i="6"/>
  <c r="AA128" i="6"/>
  <c r="AA129" i="6"/>
  <c r="AA130" i="6"/>
  <c r="AA131" i="6"/>
  <c r="AA132" i="6"/>
  <c r="AA133" i="6"/>
  <c r="AA134" i="6"/>
  <c r="AA135" i="6"/>
  <c r="AA136" i="6"/>
  <c r="AA137" i="6"/>
  <c r="AA138" i="6"/>
  <c r="AA139" i="6"/>
  <c r="AA140" i="6"/>
  <c r="AA141" i="6"/>
  <c r="AA142" i="6"/>
  <c r="AA143" i="6"/>
  <c r="AA144" i="6"/>
  <c r="AA145" i="6"/>
  <c r="AA146" i="6"/>
  <c r="AA147" i="6"/>
  <c r="AA148" i="6"/>
  <c r="AA149" i="6"/>
  <c r="AA150" i="6"/>
  <c r="AA151" i="6"/>
  <c r="AA152" i="6"/>
  <c r="AA153" i="6"/>
  <c r="AA154" i="6"/>
  <c r="AA155" i="6"/>
  <c r="AA156" i="6"/>
  <c r="AA157" i="6"/>
  <c r="AA158" i="6"/>
  <c r="AA159" i="6"/>
  <c r="AA160" i="6"/>
  <c r="AA161" i="6"/>
  <c r="AA162" i="6"/>
  <c r="AA163" i="6"/>
  <c r="AA164" i="6"/>
  <c r="AA165" i="6"/>
  <c r="AA166" i="6"/>
  <c r="AA167" i="6"/>
  <c r="AA168" i="6"/>
  <c r="AA169" i="6"/>
  <c r="AA170" i="6"/>
  <c r="AA171" i="6"/>
  <c r="AA172" i="6"/>
  <c r="AA173" i="6"/>
  <c r="AA174" i="6"/>
  <c r="AA175" i="6"/>
  <c r="AA176" i="6"/>
  <c r="AA177" i="6"/>
  <c r="AA178" i="6"/>
  <c r="AA179" i="6"/>
  <c r="AA180" i="6"/>
  <c r="AA181" i="6"/>
  <c r="AA182" i="6"/>
  <c r="AA183" i="6"/>
  <c r="AA184" i="6"/>
  <c r="AA185" i="6"/>
  <c r="AA186" i="6"/>
  <c r="AA187" i="6"/>
  <c r="AA188" i="6"/>
  <c r="AA189" i="6"/>
  <c r="AA190" i="6"/>
  <c r="AA191" i="6"/>
  <c r="AA192" i="6"/>
  <c r="AA193" i="6"/>
  <c r="AA194" i="6"/>
  <c r="AA195" i="6"/>
  <c r="AA196" i="6"/>
  <c r="AA197" i="6"/>
  <c r="AA198" i="6"/>
  <c r="AA199" i="6"/>
  <c r="AA200" i="6"/>
  <c r="AA201" i="6"/>
  <c r="AA202" i="6"/>
  <c r="AA203" i="6"/>
  <c r="AA204" i="6"/>
  <c r="AA205" i="6"/>
  <c r="AA206" i="6"/>
  <c r="AA207" i="6"/>
  <c r="AA208" i="6"/>
  <c r="AA209" i="6"/>
  <c r="AA210" i="6"/>
  <c r="AA211" i="6"/>
  <c r="AA212" i="6"/>
  <c r="AA213" i="6"/>
  <c r="AA214" i="6"/>
  <c r="AA215" i="6"/>
  <c r="AA216" i="6"/>
  <c r="AA217" i="6"/>
  <c r="AA218" i="6"/>
  <c r="AA219" i="6"/>
  <c r="AA220" i="6"/>
  <c r="AA221" i="6"/>
  <c r="AA222" i="6"/>
  <c r="AA223" i="6"/>
  <c r="AA224" i="6"/>
  <c r="AA225" i="6"/>
  <c r="AA226" i="6"/>
  <c r="AA227" i="6"/>
  <c r="AA228" i="6"/>
  <c r="AA229" i="6"/>
  <c r="AA230" i="6"/>
  <c r="AA231" i="6"/>
  <c r="AA232" i="6"/>
  <c r="AA233" i="6"/>
  <c r="AA234" i="6"/>
  <c r="AA235" i="6"/>
  <c r="AA236" i="6"/>
  <c r="AA237" i="6"/>
  <c r="AA238" i="6"/>
  <c r="AA239" i="6"/>
  <c r="AA240" i="6"/>
  <c r="AA241" i="6"/>
  <c r="AA242" i="6"/>
  <c r="AA243" i="6"/>
  <c r="AA244" i="6"/>
  <c r="AA245" i="6"/>
  <c r="AA246" i="6"/>
  <c r="AA247" i="6"/>
  <c r="AA248" i="6"/>
  <c r="AA249" i="6"/>
  <c r="AA250" i="6"/>
  <c r="AA251" i="6"/>
  <c r="AA252" i="6"/>
  <c r="AA253" i="6"/>
  <c r="AA254" i="6"/>
  <c r="AA255" i="6"/>
  <c r="AA256" i="6"/>
  <c r="AA257" i="6"/>
  <c r="AA258" i="6"/>
  <c r="AA259" i="6"/>
  <c r="AA260" i="6"/>
  <c r="AA261" i="6"/>
  <c r="AA262" i="6"/>
  <c r="AA263" i="6"/>
  <c r="AA264" i="6"/>
  <c r="AA265" i="6"/>
  <c r="AA266" i="6"/>
  <c r="AA267" i="6"/>
  <c r="AA268" i="6"/>
  <c r="AA269" i="6"/>
  <c r="AA270" i="6"/>
  <c r="AA271" i="6"/>
  <c r="AA272" i="6"/>
  <c r="AA273" i="6"/>
  <c r="AA274" i="6"/>
  <c r="AA275" i="6"/>
  <c r="AA276" i="6"/>
  <c r="AA277" i="6"/>
  <c r="AA278" i="6"/>
  <c r="AA279" i="6"/>
  <c r="AA280" i="6"/>
  <c r="AA281" i="6"/>
  <c r="AA282" i="6"/>
  <c r="AA283" i="6"/>
  <c r="AA284" i="6"/>
  <c r="AA285" i="6"/>
  <c r="AA286" i="6"/>
  <c r="AA287" i="6"/>
  <c r="AA288" i="6"/>
  <c r="AA289" i="6"/>
  <c r="AA290" i="6"/>
  <c r="AA291" i="6"/>
  <c r="AA292" i="6"/>
  <c r="AA293" i="6"/>
  <c r="AA294" i="6"/>
  <c r="AA295" i="6"/>
  <c r="AA296" i="6"/>
  <c r="AF4" i="6"/>
  <c r="AF5" i="6"/>
  <c r="AF6" i="6"/>
  <c r="AF7" i="6"/>
  <c r="AF8" i="6"/>
  <c r="AF9" i="6"/>
  <c r="AF10" i="6"/>
  <c r="AF11" i="6"/>
  <c r="AF12" i="6"/>
  <c r="AF13" i="6"/>
  <c r="AF14" i="6"/>
  <c r="AF15" i="6"/>
  <c r="AF16" i="6"/>
  <c r="AF17" i="6"/>
  <c r="AF18" i="6"/>
  <c r="AF19" i="6"/>
  <c r="AF20" i="6"/>
  <c r="AF21" i="6"/>
  <c r="AF22" i="6"/>
  <c r="AF23" i="6"/>
  <c r="AF24" i="6"/>
  <c r="AF25" i="6"/>
  <c r="AF26" i="6"/>
  <c r="AF27" i="6"/>
  <c r="AF28" i="6"/>
  <c r="AF29" i="6"/>
  <c r="AF30" i="6"/>
  <c r="AF31" i="6"/>
  <c r="AF32" i="6"/>
  <c r="AF33" i="6"/>
  <c r="AF34" i="6"/>
  <c r="AF35" i="6"/>
  <c r="AF36" i="6"/>
  <c r="AF37" i="6"/>
  <c r="AF38" i="6"/>
  <c r="AF39" i="6"/>
  <c r="AF40" i="6"/>
  <c r="AF41" i="6"/>
  <c r="AF42" i="6"/>
  <c r="AF43" i="6"/>
  <c r="AF44" i="6"/>
  <c r="AF45" i="6"/>
  <c r="AF46" i="6"/>
  <c r="AF47" i="6"/>
  <c r="AF48" i="6"/>
  <c r="AF49" i="6"/>
  <c r="AF50" i="6"/>
  <c r="AF51" i="6"/>
  <c r="AF52" i="6"/>
  <c r="AF53" i="6"/>
  <c r="AF54" i="6"/>
  <c r="AF55" i="6"/>
  <c r="AF56" i="6"/>
  <c r="AF57" i="6"/>
  <c r="AF58" i="6"/>
  <c r="AF59" i="6"/>
  <c r="AF60" i="6"/>
  <c r="AF61" i="6"/>
  <c r="AF62" i="6"/>
  <c r="AF63" i="6"/>
  <c r="AF64" i="6"/>
  <c r="AF65" i="6"/>
  <c r="AF66" i="6"/>
  <c r="AF67" i="6"/>
  <c r="AF68" i="6"/>
  <c r="AF69" i="6"/>
  <c r="AF70" i="6"/>
  <c r="AF71" i="6"/>
  <c r="AF72" i="6"/>
  <c r="AF73" i="6"/>
  <c r="AF74" i="6"/>
  <c r="AF75" i="6"/>
  <c r="AF76" i="6"/>
  <c r="AF77" i="6"/>
  <c r="AF78" i="6"/>
  <c r="AF79" i="6"/>
  <c r="AF80" i="6"/>
  <c r="AF81" i="6"/>
  <c r="AF82" i="6"/>
  <c r="AF83" i="6"/>
  <c r="AF84" i="6"/>
  <c r="AF85" i="6"/>
  <c r="AF86" i="6"/>
  <c r="AF87" i="6"/>
  <c r="AF88" i="6"/>
  <c r="AF89" i="6"/>
  <c r="AF90" i="6"/>
  <c r="AF91" i="6"/>
  <c r="AF92" i="6"/>
  <c r="AF93" i="6"/>
  <c r="AF94" i="6"/>
  <c r="AF95" i="6"/>
  <c r="AF96" i="6"/>
  <c r="AF97" i="6"/>
  <c r="AF98" i="6"/>
  <c r="AF99" i="6"/>
  <c r="AF100" i="6"/>
  <c r="AF101" i="6"/>
  <c r="AF102" i="6"/>
  <c r="AF103" i="6"/>
  <c r="AF104" i="6"/>
  <c r="AF105" i="6"/>
  <c r="AF106" i="6"/>
  <c r="AF107" i="6"/>
  <c r="AF108" i="6"/>
  <c r="AF109" i="6"/>
  <c r="AF110" i="6"/>
  <c r="AF111" i="6"/>
  <c r="AF112" i="6"/>
  <c r="AF113" i="6"/>
  <c r="AF114" i="6"/>
  <c r="AF115" i="6"/>
  <c r="AF116" i="6"/>
  <c r="AF117" i="6"/>
  <c r="AF118" i="6"/>
  <c r="AF119" i="6"/>
  <c r="AF120" i="6"/>
  <c r="AF121" i="6"/>
  <c r="AF122" i="6"/>
  <c r="AF123" i="6"/>
  <c r="AF124" i="6"/>
  <c r="AF125" i="6"/>
  <c r="AF126" i="6"/>
  <c r="AF127" i="6"/>
  <c r="AF128" i="6"/>
  <c r="AF129" i="6"/>
  <c r="AF130" i="6"/>
  <c r="AF131" i="6"/>
  <c r="AF132" i="6"/>
  <c r="AF133" i="6"/>
  <c r="AF134" i="6"/>
  <c r="AF135" i="6"/>
  <c r="AF136" i="6"/>
  <c r="AF137" i="6"/>
  <c r="AF138" i="6"/>
  <c r="AF139" i="6"/>
  <c r="AF140" i="6"/>
  <c r="AF141" i="6"/>
  <c r="AF142" i="6"/>
  <c r="AF143" i="6"/>
  <c r="AF144" i="6"/>
  <c r="AF145" i="6"/>
  <c r="AF146" i="6"/>
  <c r="AF147" i="6"/>
  <c r="AF148" i="6"/>
  <c r="AF149" i="6"/>
  <c r="AF150" i="6"/>
  <c r="AF151" i="6"/>
  <c r="AF152" i="6"/>
  <c r="AF153" i="6"/>
  <c r="AF154" i="6"/>
  <c r="AF155" i="6"/>
  <c r="AF156" i="6"/>
  <c r="AF157" i="6"/>
  <c r="AF158" i="6"/>
  <c r="AF159" i="6"/>
  <c r="AF160" i="6"/>
  <c r="AF161" i="6"/>
  <c r="AF162" i="6"/>
  <c r="AF163" i="6"/>
  <c r="AF164" i="6"/>
  <c r="AF165" i="6"/>
  <c r="AF166" i="6"/>
  <c r="AF167" i="6"/>
  <c r="AF168" i="6"/>
  <c r="AF169" i="6"/>
  <c r="AF170" i="6"/>
  <c r="AF171" i="6"/>
  <c r="AF172" i="6"/>
  <c r="AF173" i="6"/>
  <c r="AF174" i="6"/>
  <c r="AF175" i="6"/>
  <c r="AF176" i="6"/>
  <c r="AF177" i="6"/>
  <c r="AF178" i="6"/>
  <c r="AF179" i="6"/>
  <c r="AF180" i="6"/>
  <c r="AF181" i="6"/>
  <c r="AF182" i="6"/>
  <c r="AF183" i="6"/>
  <c r="AF184" i="6"/>
  <c r="AF185" i="6"/>
  <c r="AF186" i="6"/>
  <c r="AF187" i="6"/>
  <c r="AF188" i="6"/>
  <c r="AF189" i="6"/>
  <c r="AF190" i="6"/>
  <c r="AF191" i="6"/>
  <c r="AF192" i="6"/>
  <c r="AF193" i="6"/>
  <c r="AF194" i="6"/>
  <c r="AF195" i="6"/>
  <c r="AF196" i="6"/>
  <c r="AF197" i="6"/>
  <c r="AF198" i="6"/>
  <c r="AF199" i="6"/>
  <c r="AF200" i="6"/>
  <c r="AF201" i="6"/>
  <c r="AF202" i="6"/>
  <c r="AF203" i="6"/>
  <c r="AF204" i="6"/>
  <c r="AF205" i="6"/>
  <c r="AF206" i="6"/>
  <c r="AF207" i="6"/>
  <c r="AF208" i="6"/>
  <c r="AF209" i="6"/>
  <c r="AF210" i="6"/>
  <c r="AF211" i="6"/>
  <c r="AF212" i="6"/>
  <c r="AF213" i="6"/>
  <c r="AF214" i="6"/>
  <c r="AF215" i="6"/>
  <c r="AF216" i="6"/>
  <c r="AF217" i="6"/>
  <c r="AF218" i="6"/>
  <c r="AF219" i="6"/>
  <c r="AF220" i="6"/>
  <c r="AF221" i="6"/>
  <c r="AF222" i="6"/>
  <c r="AF223" i="6"/>
  <c r="AF224" i="6"/>
  <c r="AF225" i="6"/>
  <c r="AF226" i="6"/>
  <c r="AF227" i="6"/>
  <c r="AF228" i="6"/>
  <c r="AF229" i="6"/>
  <c r="AF230" i="6"/>
  <c r="AF231" i="6"/>
  <c r="AF232" i="6"/>
  <c r="AF233" i="6"/>
  <c r="AF234" i="6"/>
  <c r="AF235" i="6"/>
  <c r="AF236" i="6"/>
  <c r="AF237" i="6"/>
  <c r="AF238" i="6"/>
  <c r="AF239" i="6"/>
  <c r="AF240" i="6"/>
  <c r="AF241" i="6"/>
  <c r="AF242" i="6"/>
  <c r="AF243" i="6"/>
  <c r="AF244" i="6"/>
  <c r="AF245" i="6"/>
  <c r="AF246" i="6"/>
  <c r="AF247" i="6"/>
  <c r="AF248" i="6"/>
  <c r="AF249" i="6"/>
  <c r="AF250" i="6"/>
  <c r="AF251" i="6"/>
  <c r="AF252" i="6"/>
  <c r="AF253" i="6"/>
  <c r="AF254" i="6"/>
  <c r="AF255" i="6"/>
  <c r="AF256" i="6"/>
  <c r="AF257" i="6"/>
  <c r="AF258" i="6"/>
  <c r="AF259" i="6"/>
  <c r="AF260" i="6"/>
  <c r="AF261" i="6"/>
  <c r="AF262" i="6"/>
  <c r="AF263" i="6"/>
  <c r="AF264" i="6"/>
  <c r="AF265" i="6"/>
  <c r="AF266" i="6"/>
  <c r="AF267" i="6"/>
  <c r="AF268" i="6"/>
  <c r="AF269" i="6"/>
  <c r="AF270" i="6"/>
  <c r="AF271" i="6"/>
  <c r="AF272" i="6"/>
  <c r="AF273" i="6"/>
  <c r="AF274" i="6"/>
  <c r="AF275" i="6"/>
  <c r="AF276" i="6"/>
  <c r="AF277" i="6"/>
  <c r="AF278" i="6"/>
  <c r="AF279" i="6"/>
  <c r="AF280" i="6"/>
  <c r="AF281" i="6"/>
  <c r="AF282" i="6"/>
  <c r="AF283" i="6"/>
  <c r="AF284" i="6"/>
  <c r="AF285" i="6"/>
  <c r="AF286" i="6"/>
  <c r="AF287" i="6"/>
  <c r="AF288" i="6"/>
  <c r="AF289" i="6"/>
  <c r="AF290" i="6"/>
  <c r="AF291" i="6"/>
  <c r="AF292" i="6"/>
  <c r="AF293" i="6"/>
  <c r="AF294" i="6"/>
  <c r="AF295" i="6"/>
  <c r="AF296" i="6"/>
  <c r="AE4" i="6"/>
  <c r="AE5" i="6"/>
  <c r="AE6" i="6"/>
  <c r="AE7" i="6"/>
  <c r="AE8" i="6"/>
  <c r="AE9" i="6"/>
  <c r="AE10" i="6"/>
  <c r="AE11" i="6"/>
  <c r="AE12" i="6"/>
  <c r="AE13" i="6"/>
  <c r="AE14" i="6"/>
  <c r="AE15" i="6"/>
  <c r="AE16" i="6"/>
  <c r="AE17" i="6"/>
  <c r="AE18" i="6"/>
  <c r="AE19" i="6"/>
  <c r="AE20" i="6"/>
  <c r="AE21" i="6"/>
  <c r="AE22" i="6"/>
  <c r="AE23" i="6"/>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0" i="6"/>
  <c r="AE131" i="6"/>
  <c r="AE132" i="6"/>
  <c r="AE133" i="6"/>
  <c r="AE134" i="6"/>
  <c r="AE135" i="6"/>
  <c r="AE136" i="6"/>
  <c r="AE137" i="6"/>
  <c r="AE138" i="6"/>
  <c r="AE139" i="6"/>
  <c r="AE140" i="6"/>
  <c r="AE141" i="6"/>
  <c r="AE142" i="6"/>
  <c r="AE143" i="6"/>
  <c r="AE144" i="6"/>
  <c r="AE145"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202" i="6"/>
  <c r="AE203" i="6"/>
  <c r="AE204" i="6"/>
  <c r="AE205" i="6"/>
  <c r="AE206" i="6"/>
  <c r="AE207" i="6"/>
  <c r="AE208" i="6"/>
  <c r="AE209" i="6"/>
  <c r="AE210" i="6"/>
  <c r="AE211" i="6"/>
  <c r="AE212" i="6"/>
  <c r="AE213" i="6"/>
  <c r="AE214" i="6"/>
  <c r="AE215" i="6"/>
  <c r="AE216" i="6"/>
  <c r="AE217" i="6"/>
  <c r="AE218" i="6"/>
  <c r="AE219" i="6"/>
  <c r="AE220" i="6"/>
  <c r="AE221" i="6"/>
  <c r="AE222" i="6"/>
  <c r="AE223" i="6"/>
  <c r="AE224" i="6"/>
  <c r="AE225" i="6"/>
  <c r="AE226" i="6"/>
  <c r="AE227" i="6"/>
  <c r="AE228" i="6"/>
  <c r="AE229" i="6"/>
  <c r="AE230" i="6"/>
  <c r="AE231" i="6"/>
  <c r="AE232" i="6"/>
  <c r="AE233" i="6"/>
  <c r="AE234" i="6"/>
  <c r="AE235" i="6"/>
  <c r="AE236" i="6"/>
  <c r="AE237" i="6"/>
  <c r="AE238" i="6"/>
  <c r="AE239" i="6"/>
  <c r="AE240" i="6"/>
  <c r="AE241" i="6"/>
  <c r="AE242" i="6"/>
  <c r="AE243" i="6"/>
  <c r="AE244" i="6"/>
  <c r="AE245" i="6"/>
  <c r="AE246" i="6"/>
  <c r="AE247" i="6"/>
  <c r="AE248" i="6"/>
  <c r="AE249" i="6"/>
  <c r="AE250" i="6"/>
  <c r="AE251" i="6"/>
  <c r="AE252" i="6"/>
  <c r="AE253" i="6"/>
  <c r="AE254" i="6"/>
  <c r="AE255" i="6"/>
  <c r="AE256" i="6"/>
  <c r="AE257" i="6"/>
  <c r="AE258" i="6"/>
  <c r="AE259" i="6"/>
  <c r="AE260" i="6"/>
  <c r="AE261" i="6"/>
  <c r="AE262" i="6"/>
  <c r="AE263" i="6"/>
  <c r="AE264" i="6"/>
  <c r="AE265" i="6"/>
  <c r="AE266" i="6"/>
  <c r="AE267" i="6"/>
  <c r="AE268" i="6"/>
  <c r="AE269" i="6"/>
  <c r="AE270" i="6"/>
  <c r="AE271" i="6"/>
  <c r="AE272" i="6"/>
  <c r="AE273" i="6"/>
  <c r="AE274" i="6"/>
  <c r="AE275" i="6"/>
  <c r="AE276" i="6"/>
  <c r="AE277" i="6"/>
  <c r="AE278" i="6"/>
  <c r="AE279" i="6"/>
  <c r="AE280" i="6"/>
  <c r="AE281" i="6"/>
  <c r="AE282" i="6"/>
  <c r="AE283" i="6"/>
  <c r="AE284" i="6"/>
  <c r="AE285" i="6"/>
  <c r="AE286" i="6"/>
  <c r="AE287" i="6"/>
  <c r="AE288" i="6"/>
  <c r="AE289" i="6"/>
  <c r="AE290" i="6"/>
  <c r="AE291" i="6"/>
  <c r="AE292" i="6"/>
  <c r="AE293" i="6"/>
  <c r="AE294" i="6"/>
  <c r="AE295" i="6"/>
  <c r="AE296" i="6"/>
  <c r="AD4" i="6"/>
  <c r="AD5" i="6"/>
  <c r="AC4" i="6"/>
  <c r="AC5" i="6"/>
  <c r="AB4" i="6"/>
  <c r="AB5" i="6"/>
  <c r="AA4" i="6"/>
  <c r="AA5" i="6"/>
  <c r="Z6" i="6"/>
  <c r="Z7" i="6"/>
  <c r="Z8" i="6"/>
  <c r="Z9" i="6"/>
  <c r="Z10" i="6"/>
  <c r="Z11" i="6"/>
  <c r="Z12" i="6"/>
  <c r="Z13" i="6"/>
  <c r="Z14" i="6"/>
  <c r="Z15" i="6"/>
  <c r="Z16" i="6"/>
  <c r="Z17" i="6"/>
  <c r="Z18" i="6"/>
  <c r="Z19" i="6"/>
  <c r="Z20" i="6"/>
  <c r="Z21" i="6"/>
  <c r="Z22" i="6"/>
  <c r="Z23" i="6"/>
  <c r="Z24" i="6"/>
  <c r="Z25" i="6"/>
  <c r="Z26" i="6"/>
  <c r="Z27" i="6"/>
  <c r="Z28" i="6"/>
  <c r="Z29" i="6"/>
  <c r="Z30" i="6"/>
  <c r="Z31" i="6"/>
  <c r="Z32" i="6"/>
  <c r="Z33" i="6"/>
  <c r="Z34" i="6"/>
  <c r="Z35" i="6"/>
  <c r="Z36" i="6"/>
  <c r="Z37" i="6"/>
  <c r="Z38" i="6"/>
  <c r="Z39" i="6"/>
  <c r="Z40" i="6"/>
  <c r="Z41" i="6"/>
  <c r="Z42" i="6"/>
  <c r="Z43" i="6"/>
  <c r="Z44" i="6"/>
  <c r="Z45" i="6"/>
  <c r="Z46" i="6"/>
  <c r="Z47" i="6"/>
  <c r="Z48" i="6"/>
  <c r="Z49" i="6"/>
  <c r="Z50" i="6"/>
  <c r="Z51" i="6"/>
  <c r="Z52" i="6"/>
  <c r="Z53" i="6"/>
  <c r="Z54" i="6"/>
  <c r="Z55" i="6"/>
  <c r="Z56" i="6"/>
  <c r="Z57" i="6"/>
  <c r="Z58" i="6"/>
  <c r="Z59" i="6"/>
  <c r="Z60" i="6"/>
  <c r="Z61" i="6"/>
  <c r="Z62" i="6"/>
  <c r="Z63" i="6"/>
  <c r="Z64" i="6"/>
  <c r="Z65" i="6"/>
  <c r="Z66" i="6"/>
  <c r="Z67" i="6"/>
  <c r="Z68" i="6"/>
  <c r="Z69" i="6"/>
  <c r="Z70" i="6"/>
  <c r="Z71" i="6"/>
  <c r="Z72" i="6"/>
  <c r="Z73" i="6"/>
  <c r="Z74" i="6"/>
  <c r="Z75" i="6"/>
  <c r="Z76" i="6"/>
  <c r="Z77" i="6"/>
  <c r="Z78" i="6"/>
  <c r="Z79" i="6"/>
  <c r="Z80" i="6"/>
  <c r="Z81" i="6"/>
  <c r="Z82" i="6"/>
  <c r="Z83" i="6"/>
  <c r="Z84" i="6"/>
  <c r="Z85" i="6"/>
  <c r="Z86" i="6"/>
  <c r="Z87" i="6"/>
  <c r="Z88" i="6"/>
  <c r="Z89" i="6"/>
  <c r="Z90" i="6"/>
  <c r="Z91" i="6"/>
  <c r="Z92" i="6"/>
  <c r="Z93" i="6"/>
  <c r="Z94" i="6"/>
  <c r="Z95" i="6"/>
  <c r="Z96" i="6"/>
  <c r="Z97" i="6"/>
  <c r="Z98" i="6"/>
  <c r="Z99" i="6"/>
  <c r="Z100" i="6"/>
  <c r="Z101" i="6"/>
  <c r="Z102" i="6"/>
  <c r="Z103" i="6"/>
  <c r="Z104" i="6"/>
  <c r="Z105" i="6"/>
  <c r="Z106" i="6"/>
  <c r="Z107" i="6"/>
  <c r="Z108" i="6"/>
  <c r="Z109" i="6"/>
  <c r="Z110" i="6"/>
  <c r="Z111" i="6"/>
  <c r="Z112" i="6"/>
  <c r="Z113" i="6"/>
  <c r="Z114" i="6"/>
  <c r="Z115" i="6"/>
  <c r="Z116" i="6"/>
  <c r="Z117" i="6"/>
  <c r="Z118" i="6"/>
  <c r="Z119" i="6"/>
  <c r="Z120" i="6"/>
  <c r="Z121" i="6"/>
  <c r="Z122" i="6"/>
  <c r="Z123" i="6"/>
  <c r="Z124" i="6"/>
  <c r="Z125" i="6"/>
  <c r="Z126" i="6"/>
  <c r="Z127" i="6"/>
  <c r="Z128" i="6"/>
  <c r="Z129" i="6"/>
  <c r="Z130" i="6"/>
  <c r="Z131" i="6"/>
  <c r="Z132" i="6"/>
  <c r="Z133" i="6"/>
  <c r="Z134" i="6"/>
  <c r="Z135" i="6"/>
  <c r="Z136" i="6"/>
  <c r="Z137" i="6"/>
  <c r="Z138" i="6"/>
  <c r="Z139" i="6"/>
  <c r="Z140" i="6"/>
  <c r="Z141" i="6"/>
  <c r="Z142" i="6"/>
  <c r="Z143" i="6"/>
  <c r="Z144" i="6"/>
  <c r="Z145" i="6"/>
  <c r="Z146" i="6"/>
  <c r="Z147" i="6"/>
  <c r="Z148" i="6"/>
  <c r="Z149" i="6"/>
  <c r="Z150" i="6"/>
  <c r="Z151" i="6"/>
  <c r="Z152" i="6"/>
  <c r="Z153" i="6"/>
  <c r="Z154" i="6"/>
  <c r="Z155" i="6"/>
  <c r="Z156" i="6"/>
  <c r="Z157" i="6"/>
  <c r="Z158" i="6"/>
  <c r="Z159" i="6"/>
  <c r="Z160" i="6"/>
  <c r="Z161" i="6"/>
  <c r="Z162" i="6"/>
  <c r="Z163" i="6"/>
  <c r="Z164" i="6"/>
  <c r="Z165" i="6"/>
  <c r="Z166" i="6"/>
  <c r="Z167" i="6"/>
  <c r="Z168" i="6"/>
  <c r="Z169" i="6"/>
  <c r="Z170" i="6"/>
  <c r="Z171" i="6"/>
  <c r="Z172" i="6"/>
  <c r="Z173" i="6"/>
  <c r="Z174" i="6"/>
  <c r="Z175" i="6"/>
  <c r="Z176" i="6"/>
  <c r="Z177" i="6"/>
  <c r="Z178" i="6"/>
  <c r="Z179" i="6"/>
  <c r="Z180" i="6"/>
  <c r="Z181" i="6"/>
  <c r="Z182" i="6"/>
  <c r="Z183" i="6"/>
  <c r="Z184" i="6"/>
  <c r="Z185" i="6"/>
  <c r="Z186" i="6"/>
  <c r="Z187" i="6"/>
  <c r="Z188" i="6"/>
  <c r="Z189" i="6"/>
  <c r="Z190" i="6"/>
  <c r="Z191" i="6"/>
  <c r="Z192" i="6"/>
  <c r="Z193" i="6"/>
  <c r="Z194" i="6"/>
  <c r="Z195" i="6"/>
  <c r="Z196" i="6"/>
  <c r="Z197" i="6"/>
  <c r="Z198" i="6"/>
  <c r="Z199" i="6"/>
  <c r="Z200" i="6"/>
  <c r="Z201" i="6"/>
  <c r="Z202" i="6"/>
  <c r="Z203" i="6"/>
  <c r="Z204" i="6"/>
  <c r="Z205" i="6"/>
  <c r="Z206" i="6"/>
  <c r="Z207" i="6"/>
  <c r="Z208" i="6"/>
  <c r="Z209" i="6"/>
  <c r="Z210" i="6"/>
  <c r="Z211" i="6"/>
  <c r="Z212" i="6"/>
  <c r="Z213" i="6"/>
  <c r="Z214" i="6"/>
  <c r="Z215" i="6"/>
  <c r="Z216" i="6"/>
  <c r="Z217" i="6"/>
  <c r="Z218" i="6"/>
  <c r="Z219" i="6"/>
  <c r="Z220" i="6"/>
  <c r="Z221" i="6"/>
  <c r="Z222" i="6"/>
  <c r="Z223" i="6"/>
  <c r="Z224" i="6"/>
  <c r="Z225" i="6"/>
  <c r="Z226" i="6"/>
  <c r="Z227" i="6"/>
  <c r="Z228" i="6"/>
  <c r="Z229" i="6"/>
  <c r="Z230" i="6"/>
  <c r="Z231" i="6"/>
  <c r="Z232" i="6"/>
  <c r="Z233" i="6"/>
  <c r="Z234" i="6"/>
  <c r="Z235" i="6"/>
  <c r="Z236" i="6"/>
  <c r="Z237" i="6"/>
  <c r="Z238" i="6"/>
  <c r="Z239" i="6"/>
  <c r="Z240" i="6"/>
  <c r="Z241" i="6"/>
  <c r="Z242" i="6"/>
  <c r="Z243" i="6"/>
  <c r="Z244" i="6"/>
  <c r="Z245" i="6"/>
  <c r="Z246" i="6"/>
  <c r="Z247" i="6"/>
  <c r="Z248" i="6"/>
  <c r="Z249" i="6"/>
  <c r="Z250" i="6"/>
  <c r="Z251" i="6"/>
  <c r="Z252" i="6"/>
  <c r="Z253" i="6"/>
  <c r="Z254" i="6"/>
  <c r="Z255" i="6"/>
  <c r="Z256" i="6"/>
  <c r="Z257" i="6"/>
  <c r="Z258" i="6"/>
  <c r="Z259" i="6"/>
  <c r="Z260" i="6"/>
  <c r="Z261" i="6"/>
  <c r="Z262" i="6"/>
  <c r="Z263" i="6"/>
  <c r="Z264" i="6"/>
  <c r="Z265" i="6"/>
  <c r="Z266" i="6"/>
  <c r="Z267" i="6"/>
  <c r="Z268" i="6"/>
  <c r="Z269" i="6"/>
  <c r="Z270" i="6"/>
  <c r="Z271" i="6"/>
  <c r="Z272" i="6"/>
  <c r="Z273" i="6"/>
  <c r="Z274" i="6"/>
  <c r="Z275" i="6"/>
  <c r="Z276" i="6"/>
  <c r="Z277" i="6"/>
  <c r="Z278" i="6"/>
  <c r="Z279" i="6"/>
  <c r="Z280" i="6"/>
  <c r="Z281" i="6"/>
  <c r="Z282" i="6"/>
  <c r="Z283" i="6"/>
  <c r="Z284" i="6"/>
  <c r="Z285" i="6"/>
  <c r="Z286" i="6"/>
  <c r="Z287" i="6"/>
  <c r="Z288" i="6"/>
  <c r="Z289" i="6"/>
  <c r="Z290" i="6"/>
  <c r="Z291" i="6"/>
  <c r="Z292" i="6"/>
  <c r="Z293" i="6"/>
  <c r="Z294" i="6"/>
  <c r="Z295" i="6"/>
  <c r="Z296" i="6"/>
  <c r="Z5" i="6"/>
  <c r="Y4" i="6"/>
  <c r="Y5" i="6"/>
  <c r="Y6" i="6"/>
  <c r="Y7" i="6"/>
  <c r="Y8" i="6"/>
  <c r="Y9" i="6"/>
  <c r="Y10" i="6"/>
  <c r="Y11" i="6"/>
  <c r="Y12" i="6"/>
  <c r="Y13" i="6"/>
  <c r="Y14" i="6"/>
  <c r="Y15" i="6"/>
  <c r="Y16" i="6"/>
  <c r="Y17" i="6"/>
  <c r="Y18" i="6"/>
  <c r="Y19" i="6"/>
  <c r="Y20" i="6"/>
  <c r="Y21" i="6"/>
  <c r="Y22" i="6"/>
  <c r="Y23" i="6"/>
  <c r="Y24" i="6"/>
  <c r="Y25" i="6"/>
  <c r="Y26" i="6"/>
  <c r="Y27" i="6"/>
  <c r="Y28" i="6"/>
  <c r="Y29" i="6"/>
  <c r="Y30" i="6"/>
  <c r="Y31" i="6"/>
  <c r="Y32" i="6"/>
  <c r="Y33" i="6"/>
  <c r="Y34" i="6"/>
  <c r="Y35" i="6"/>
  <c r="Y36" i="6"/>
  <c r="Y37" i="6"/>
  <c r="Y38" i="6"/>
  <c r="Y39" i="6"/>
  <c r="Y40" i="6"/>
  <c r="Y41" i="6"/>
  <c r="Y42" i="6"/>
  <c r="Y43" i="6"/>
  <c r="Y44" i="6"/>
  <c r="Y45" i="6"/>
  <c r="Y46" i="6"/>
  <c r="Y47" i="6"/>
  <c r="Y48" i="6"/>
  <c r="Y49" i="6"/>
  <c r="Y50" i="6"/>
  <c r="Y51" i="6"/>
  <c r="Y52" i="6"/>
  <c r="Y53" i="6"/>
  <c r="Y54" i="6"/>
  <c r="Y55" i="6"/>
  <c r="Y56" i="6"/>
  <c r="Y57" i="6"/>
  <c r="Y58" i="6"/>
  <c r="Y59" i="6"/>
  <c r="Y60" i="6"/>
  <c r="Y61" i="6"/>
  <c r="Y62" i="6"/>
  <c r="Y63" i="6"/>
  <c r="Y64" i="6"/>
  <c r="Y65" i="6"/>
  <c r="Y66" i="6"/>
  <c r="Y67" i="6"/>
  <c r="Y68" i="6"/>
  <c r="Y69" i="6"/>
  <c r="Y70" i="6"/>
  <c r="Y71" i="6"/>
  <c r="Y72" i="6"/>
  <c r="Y73" i="6"/>
  <c r="Y74" i="6"/>
  <c r="Y75" i="6"/>
  <c r="Y76" i="6"/>
  <c r="Y77" i="6"/>
  <c r="Y78" i="6"/>
  <c r="Y79" i="6"/>
  <c r="Y80" i="6"/>
  <c r="Y81" i="6"/>
  <c r="Y82" i="6"/>
  <c r="Y83" i="6"/>
  <c r="Y84" i="6"/>
  <c r="Y85" i="6"/>
  <c r="Y86" i="6"/>
  <c r="Y87" i="6"/>
  <c r="Y88" i="6"/>
  <c r="Y89" i="6"/>
  <c r="Y90" i="6"/>
  <c r="Y91" i="6"/>
  <c r="Y92" i="6"/>
  <c r="Y93" i="6"/>
  <c r="Y94" i="6"/>
  <c r="Y95" i="6"/>
  <c r="Y96" i="6"/>
  <c r="Y97" i="6"/>
  <c r="Y98" i="6"/>
  <c r="Y99" i="6"/>
  <c r="Y100" i="6"/>
  <c r="Y101" i="6"/>
  <c r="Y102" i="6"/>
  <c r="Y103" i="6"/>
  <c r="Y104" i="6"/>
  <c r="Y105" i="6"/>
  <c r="Y106" i="6"/>
  <c r="Y107" i="6"/>
  <c r="Y108" i="6"/>
  <c r="Y109" i="6"/>
  <c r="Y110" i="6"/>
  <c r="Y111" i="6"/>
  <c r="Y112" i="6"/>
  <c r="Y113" i="6"/>
  <c r="Y114" i="6"/>
  <c r="Y115" i="6"/>
  <c r="Y116" i="6"/>
  <c r="Y117" i="6"/>
  <c r="Y118" i="6"/>
  <c r="Y119" i="6"/>
  <c r="Y120" i="6"/>
  <c r="Y121" i="6"/>
  <c r="Y122" i="6"/>
  <c r="Y123" i="6"/>
  <c r="Y124" i="6"/>
  <c r="Y125" i="6"/>
  <c r="Y126" i="6"/>
  <c r="Y127" i="6"/>
  <c r="Y128" i="6"/>
  <c r="Y129" i="6"/>
  <c r="Y130" i="6"/>
  <c r="Y131" i="6"/>
  <c r="Y132" i="6"/>
  <c r="Y133" i="6"/>
  <c r="Y134" i="6"/>
  <c r="Y135" i="6"/>
  <c r="Y136" i="6"/>
  <c r="Y137" i="6"/>
  <c r="Y138" i="6"/>
  <c r="Y139" i="6"/>
  <c r="Y140" i="6"/>
  <c r="Y141" i="6"/>
  <c r="Y142" i="6"/>
  <c r="Y143" i="6"/>
  <c r="Y144" i="6"/>
  <c r="Y145" i="6"/>
  <c r="Y146" i="6"/>
  <c r="Y147" i="6"/>
  <c r="Y148" i="6"/>
  <c r="Y149" i="6"/>
  <c r="Y150" i="6"/>
  <c r="Y151" i="6"/>
  <c r="Y152" i="6"/>
  <c r="Y153" i="6"/>
  <c r="Y154" i="6"/>
  <c r="Y155" i="6"/>
  <c r="Y156" i="6"/>
  <c r="Y157" i="6"/>
  <c r="Y158" i="6"/>
  <c r="Y159" i="6"/>
  <c r="Y160" i="6"/>
  <c r="Y161" i="6"/>
  <c r="Y162" i="6"/>
  <c r="Y163" i="6"/>
  <c r="Y164" i="6"/>
  <c r="Y165" i="6"/>
  <c r="Y166" i="6"/>
  <c r="Y167" i="6"/>
  <c r="Y168" i="6"/>
  <c r="Y169" i="6"/>
  <c r="Y170" i="6"/>
  <c r="Y171" i="6"/>
  <c r="Y172" i="6"/>
  <c r="Y173" i="6"/>
  <c r="Y174" i="6"/>
  <c r="Y175" i="6"/>
  <c r="Y176" i="6"/>
  <c r="Y177" i="6"/>
  <c r="Y178" i="6"/>
  <c r="Y179" i="6"/>
  <c r="Y180" i="6"/>
  <c r="Y181" i="6"/>
  <c r="Y182" i="6"/>
  <c r="Y183" i="6"/>
  <c r="Y184" i="6"/>
  <c r="Y185" i="6"/>
  <c r="Y186" i="6"/>
  <c r="Y187" i="6"/>
  <c r="Y188" i="6"/>
  <c r="Y189" i="6"/>
  <c r="Y190" i="6"/>
  <c r="Y191" i="6"/>
  <c r="Y192" i="6"/>
  <c r="Y193" i="6"/>
  <c r="Y194" i="6"/>
  <c r="Y195" i="6"/>
  <c r="Y196" i="6"/>
  <c r="Y197" i="6"/>
  <c r="Y198" i="6"/>
  <c r="Y199" i="6"/>
  <c r="Y200" i="6"/>
  <c r="Y201" i="6"/>
  <c r="Y202" i="6"/>
  <c r="Y203" i="6"/>
  <c r="Y204" i="6"/>
  <c r="Y205" i="6"/>
  <c r="Y206" i="6"/>
  <c r="Y207" i="6"/>
  <c r="Y208" i="6"/>
  <c r="Y209" i="6"/>
  <c r="Y210" i="6"/>
  <c r="Y211" i="6"/>
  <c r="Y212" i="6"/>
  <c r="Y213" i="6"/>
  <c r="Y214" i="6"/>
  <c r="Y215" i="6"/>
  <c r="Y216" i="6"/>
  <c r="Y217" i="6"/>
  <c r="Y218" i="6"/>
  <c r="Y219" i="6"/>
  <c r="Y220" i="6"/>
  <c r="Y221" i="6"/>
  <c r="Y222" i="6"/>
  <c r="Y223" i="6"/>
  <c r="Y224" i="6"/>
  <c r="Y225" i="6"/>
  <c r="Y226" i="6"/>
  <c r="Y227" i="6"/>
  <c r="Y228" i="6"/>
  <c r="Y229" i="6"/>
  <c r="Y230" i="6"/>
  <c r="Y231" i="6"/>
  <c r="Y232" i="6"/>
  <c r="Y233" i="6"/>
  <c r="Y234" i="6"/>
  <c r="Y235" i="6"/>
  <c r="Y236" i="6"/>
  <c r="Y237" i="6"/>
  <c r="Y238" i="6"/>
  <c r="Y239" i="6"/>
  <c r="Y240" i="6"/>
  <c r="Y241" i="6"/>
  <c r="Y242" i="6"/>
  <c r="Y243" i="6"/>
  <c r="Y244" i="6"/>
  <c r="Y245" i="6"/>
  <c r="Y246" i="6"/>
  <c r="Y247" i="6"/>
  <c r="Y248" i="6"/>
  <c r="Y249" i="6"/>
  <c r="Y250" i="6"/>
  <c r="Y251" i="6"/>
  <c r="Y252" i="6"/>
  <c r="Y253" i="6"/>
  <c r="Y254" i="6"/>
  <c r="Y255" i="6"/>
  <c r="Y256" i="6"/>
  <c r="Y257" i="6"/>
  <c r="Y258" i="6"/>
  <c r="Y259" i="6"/>
  <c r="Y260" i="6"/>
  <c r="Y261" i="6"/>
  <c r="Y262" i="6"/>
  <c r="Y263" i="6"/>
  <c r="Y264" i="6"/>
  <c r="Y265" i="6"/>
  <c r="Y266" i="6"/>
  <c r="Y267" i="6"/>
  <c r="Y268" i="6"/>
  <c r="Y269" i="6"/>
  <c r="Y270" i="6"/>
  <c r="Y271" i="6"/>
  <c r="Y272" i="6"/>
  <c r="Y273" i="6"/>
  <c r="Y274" i="6"/>
  <c r="Y275" i="6"/>
  <c r="Y276" i="6"/>
  <c r="Y277" i="6"/>
  <c r="Y278" i="6"/>
  <c r="Y279" i="6"/>
  <c r="Y280" i="6"/>
  <c r="Y281" i="6"/>
  <c r="Y282" i="6"/>
  <c r="Y283" i="6"/>
  <c r="Y284" i="6"/>
  <c r="Y285" i="6"/>
  <c r="Y286" i="6"/>
  <c r="Y287" i="6"/>
  <c r="Y288" i="6"/>
  <c r="Y289" i="6"/>
  <c r="Y290" i="6"/>
  <c r="Y291" i="6"/>
  <c r="Y292" i="6"/>
  <c r="Y293" i="6"/>
  <c r="Y294" i="6"/>
  <c r="Y295" i="6"/>
  <c r="Y296" i="6"/>
  <c r="Z4" i="6"/>
  <c r="L5" i="6"/>
  <c r="L6" i="6"/>
  <c r="L7" i="6"/>
  <c r="L8" i="6"/>
  <c r="L9" i="6"/>
  <c r="L10" i="6"/>
  <c r="L11" i="6"/>
  <c r="L12" i="6"/>
  <c r="L13" i="6"/>
  <c r="L14" i="6"/>
  <c r="L15" i="6"/>
  <c r="L16" i="6"/>
  <c r="L17" i="6"/>
  <c r="L18" i="6"/>
  <c r="L19" i="6"/>
  <c r="L20" i="6"/>
  <c r="L21" i="6"/>
  <c r="L22" i="6"/>
  <c r="AO34" i="3"/>
  <c r="AO33" i="3"/>
  <c r="AO32" i="3"/>
  <c r="AO31" i="3"/>
  <c r="AO30" i="3"/>
  <c r="AO29" i="3"/>
  <c r="AO28" i="3"/>
  <c r="AH10" i="5"/>
  <c r="AH9" i="5"/>
  <c r="AH8" i="5"/>
  <c r="AH7" i="5"/>
  <c r="AH6" i="5"/>
  <c r="AH5" i="5"/>
  <c r="AH4" i="5"/>
  <c r="E6" i="6"/>
  <c r="E7" i="6"/>
  <c r="E8" i="6"/>
  <c r="E9" i="6"/>
  <c r="E10" i="6"/>
  <c r="E11" i="6"/>
  <c r="E5" i="6"/>
  <c r="D32" i="6" l="1"/>
  <c r="D33"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<sst xmlns="http://schemas.openxmlformats.org/spreadsheetml/2006/main" count="20616" uniqueCount="553">
  <si>
    <t>id</t>
  </si>
  <si>
    <t>season</t>
  </si>
  <si>
    <t>city</t>
  </si>
  <si>
    <t>Season2</t>
  </si>
  <si>
    <t>date</t>
  </si>
  <si>
    <t>match_type</t>
  </si>
  <si>
    <t>player_of_match</t>
  </si>
  <si>
    <t>venue</t>
  </si>
  <si>
    <t>team1</t>
  </si>
  <si>
    <t>team2</t>
  </si>
  <si>
    <t>toss_winner</t>
  </si>
  <si>
    <t>toss_decision</t>
  </si>
  <si>
    <t>winner</t>
  </si>
  <si>
    <t>result</t>
  </si>
  <si>
    <t>result_margin</t>
  </si>
  <si>
    <t>target_runs</t>
  </si>
  <si>
    <t>target_overs</t>
  </si>
  <si>
    <t>super_over</t>
  </si>
  <si>
    <t>method</t>
  </si>
  <si>
    <t>umpire1</t>
  </si>
  <si>
    <t>umpire2</t>
  </si>
  <si>
    <t>2007/08</t>
  </si>
  <si>
    <t>Bangalore</t>
  </si>
  <si>
    <t>IPL-2008</t>
  </si>
  <si>
    <t>League</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</si>
  <si>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</si>
  <si>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</si>
  <si>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</si>
  <si>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</si>
  <si>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</si>
  <si>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</si>
  <si>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</si>
  <si>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</si>
  <si>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</si>
  <si>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</si>
  <si>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</si>
  <si>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</si>
  <si>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</si>
  <si>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</si>
  <si>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</si>
  <si>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</si>
  <si>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</si>
  <si>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</si>
  <si>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</si>
  <si>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</si>
  <si>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</si>
  <si>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Delhi Daredevils</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</si>
  <si>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</si>
  <si>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</si>
  <si>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</si>
  <si>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</si>
  <si>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</si>
  <si>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</si>
  <si>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</si>
  <si>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</si>
  <si>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</si>
  <si>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</si>
  <si>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</si>
  <si>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</si>
  <si>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</si>
  <si>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</si>
  <si>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</si>
  <si>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</si>
  <si>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</si>
  <si>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</si>
  <si>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</si>
  <si>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</si>
  <si>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</si>
  <si>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</si>
  <si>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</si>
  <si>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</si>
  <si>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</si>
  <si>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</si>
  <si>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</si>
  <si>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</si>
  <si>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</si>
  <si>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</si>
  <si>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</si>
  <si>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</si>
  <si>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</si>
  <si>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</si>
  <si>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</si>
  <si>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</si>
  <si>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</si>
  <si>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</si>
  <si>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</si>
  <si>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</si>
  <si>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</si>
  <si>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</si>
  <si>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IK Pathan</t>
  </si>
  <si>
    <t>P Kumar</t>
  </si>
  <si>
    <t>SM Pollock</t>
  </si>
  <si>
    <t>Sohail Tanvir</t>
  </si>
  <si>
    <t>S Sreesanth</t>
  </si>
  <si>
    <t>A Nehra</t>
  </si>
  <si>
    <t>SC Ganguly</t>
  </si>
  <si>
    <t>L Balaji</t>
  </si>
  <si>
    <t>BG Jerling</t>
  </si>
  <si>
    <t>Shoaib Akhtar</t>
  </si>
  <si>
    <t>A Mishra</t>
  </si>
  <si>
    <t>DPMD Jayawardene</t>
  </si>
  <si>
    <t>D/L</t>
  </si>
  <si>
    <t>GC Smith</t>
  </si>
  <si>
    <t>DJ Bravo</t>
  </si>
  <si>
    <t>M Ntini</t>
  </si>
  <si>
    <t>SP Goswami</t>
  </si>
  <si>
    <t>A Kumble</t>
  </si>
  <si>
    <t>KD Karthik</t>
  </si>
  <si>
    <t>JA Morkel</t>
  </si>
  <si>
    <t>R Vinay Kumar</t>
  </si>
  <si>
    <t>Umar Gul</t>
  </si>
  <si>
    <t>SK Raina</t>
  </si>
  <si>
    <t>CRD Fernando</t>
  </si>
  <si>
    <t>Semi Final</t>
  </si>
  <si>
    <t>Final</t>
  </si>
  <si>
    <t>Cape Town</t>
  </si>
  <si>
    <t>IPL-2009</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</si>
  <si>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</si>
  <si>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</si>
  <si>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</si>
  <si>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</si>
  <si>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</si>
  <si>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</si>
  <si>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</si>
  <si>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</si>
  <si>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</si>
  <si>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</si>
  <si>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</si>
  <si>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</si>
  <si>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</si>
  <si>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</si>
  <si>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</si>
  <si>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</si>
  <si>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</si>
  <si>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</si>
  <si>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</si>
  <si>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</si>
  <si>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</si>
  <si>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</si>
  <si>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</si>
  <si>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</si>
  <si>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</si>
  <si>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</si>
  <si>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</si>
  <si>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</si>
  <si>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</si>
  <si>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</si>
  <si>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</si>
  <si>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</si>
  <si>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</si>
  <si>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</si>
  <si>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</si>
  <si>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</si>
  <si>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</si>
  <si>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</si>
  <si>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</si>
  <si>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</si>
  <si>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</si>
  <si>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</si>
  <si>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</si>
  <si>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</si>
  <si>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</si>
  <si>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</si>
  <si>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</si>
  <si>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</si>
  <si>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</si>
  <si>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</si>
  <si>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</si>
  <si>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</si>
  <si>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</si>
  <si>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</si>
  <si>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</si>
  <si>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</si>
  <si>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2009/10</t>
  </si>
  <si>
    <t>IPL-2010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</si>
  <si>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</si>
  <si>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</si>
  <si>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</si>
  <si>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</si>
  <si>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</si>
  <si>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</si>
  <si>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</si>
  <si>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</si>
  <si>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</si>
  <si>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</si>
  <si>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</si>
  <si>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</si>
  <si>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</si>
  <si>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</si>
  <si>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Brabourne Stadium, Mumbai</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</si>
  <si>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</si>
  <si>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</si>
  <si>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</si>
  <si>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</si>
  <si>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</si>
  <si>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</si>
  <si>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</si>
  <si>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</si>
  <si>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</si>
  <si>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</si>
  <si>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</si>
  <si>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</si>
  <si>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</si>
  <si>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</si>
  <si>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</si>
  <si>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</si>
  <si>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</si>
  <si>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</si>
  <si>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</si>
  <si>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</si>
  <si>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</si>
  <si>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</si>
  <si>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</si>
  <si>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3rd Place Play-Off</t>
  </si>
  <si>
    <t>IPL-2011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</si>
  <si>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</si>
  <si>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</si>
  <si>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</si>
  <si>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</si>
  <si>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</si>
  <si>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</si>
  <si>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</si>
  <si>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</si>
  <si>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</si>
  <si>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</si>
  <si>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</si>
  <si>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</si>
  <si>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</si>
  <si>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</si>
  <si>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</si>
  <si>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</si>
  <si>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</si>
  <si>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</si>
  <si>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</si>
  <si>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</si>
  <si>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</si>
  <si>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</si>
  <si>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</si>
  <si>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</si>
  <si>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</si>
  <si>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</si>
  <si>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</si>
  <si>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</si>
  <si>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no result</t>
  </si>
  <si>
    <t>JEC Franklin</t>
  </si>
  <si>
    <t>Qualifier 1</t>
  </si>
  <si>
    <t>Elimination Final</t>
  </si>
  <si>
    <t>Qualifier 2</t>
  </si>
  <si>
    <t>IPL-2012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</si>
  <si>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</si>
  <si>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</si>
  <si>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</si>
  <si>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</si>
  <si>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</si>
  <si>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</si>
  <si>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</si>
  <si>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</si>
  <si>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</si>
  <si>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</si>
  <si>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</si>
  <si>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</si>
  <si>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</si>
  <si>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</si>
  <si>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</si>
  <si>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</si>
  <si>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</si>
  <si>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</si>
  <si>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</si>
  <si>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</si>
  <si>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</si>
  <si>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</si>
  <si>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</si>
  <si>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</si>
  <si>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</si>
  <si>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</si>
  <si>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</si>
  <si>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</si>
  <si>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</si>
  <si>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</si>
  <si>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IPL-2013</t>
  </si>
  <si>
    <t>Sunrisers Hyderabad</t>
  </si>
  <si>
    <t>M Vohra</t>
  </si>
  <si>
    <t>GH Vihari</t>
  </si>
  <si>
    <t>AJ Finch</t>
  </si>
  <si>
    <t>K Srinath</t>
  </si>
  <si>
    <t>Subroto Das</t>
  </si>
  <si>
    <t>JP Faulkner</t>
  </si>
  <si>
    <t>MS Gony</t>
  </si>
  <si>
    <t>CK Nandan</t>
  </si>
  <si>
    <t>Maharashtra Cricket Association Stadium</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</si>
  <si>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</si>
  <si>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</si>
  <si>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</si>
  <si>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</si>
  <si>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</si>
  <si>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</si>
  <si>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</si>
  <si>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</si>
  <si>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</si>
  <si>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</si>
  <si>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</si>
  <si>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</si>
  <si>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</si>
  <si>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Eliminator</t>
  </si>
  <si>
    <t>Abu Dhabi</t>
  </si>
  <si>
    <t>IPL-2014</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</si>
  <si>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</si>
  <si>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</si>
  <si>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</si>
  <si>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</si>
  <si>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</si>
  <si>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</si>
  <si>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</si>
  <si>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</si>
  <si>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</si>
  <si>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</si>
  <si>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</si>
  <si>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</si>
  <si>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</si>
  <si>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</si>
  <si>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</si>
  <si>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</si>
  <si>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</si>
  <si>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IPL-2015</t>
  </si>
  <si>
    <t>SD Fry</t>
  </si>
  <si>
    <t>CB Gaffaney</t>
  </si>
  <si>
    <t>DJ Hooda</t>
  </si>
  <si>
    <t>GJ Bailey</t>
  </si>
  <si>
    <t>K Srinivasan</t>
  </si>
  <si>
    <t>MA Agarwal</t>
  </si>
  <si>
    <t>AD Russell</t>
  </si>
  <si>
    <t>SS Iyer</t>
  </si>
  <si>
    <t>MA Starc</t>
  </si>
  <si>
    <t>VR Aaron</t>
  </si>
  <si>
    <t>TA Boult</t>
  </si>
  <si>
    <t>NM Coulter-Nile</t>
  </si>
  <si>
    <t>EJG Morgan</t>
  </si>
  <si>
    <t>HH Pandya</t>
  </si>
  <si>
    <t>MC Henriques</t>
  </si>
  <si>
    <t>Z Khan</t>
  </si>
  <si>
    <t>MJ McClenaghan</t>
  </si>
  <si>
    <t>IPL-2016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</si>
  <si>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</si>
  <si>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</si>
  <si>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</si>
  <si>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</si>
  <si>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</si>
  <si>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</si>
  <si>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</si>
  <si>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</si>
  <si>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</si>
  <si>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</si>
  <si>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</si>
  <si>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</si>
  <si>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</si>
  <si>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</si>
  <si>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</si>
  <si>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</si>
  <si>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</si>
  <si>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</si>
  <si>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</si>
  <si>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</si>
  <si>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</si>
  <si>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</si>
  <si>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</si>
  <si>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</si>
  <si>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</si>
  <si>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IPL-2017</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</si>
  <si>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</si>
  <si>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</si>
  <si>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</si>
  <si>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</si>
  <si>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</si>
  <si>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</si>
  <si>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</si>
  <si>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</si>
  <si>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</si>
  <si>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</si>
  <si>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</si>
  <si>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</si>
  <si>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</si>
  <si>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</si>
  <si>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</si>
  <si>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</si>
  <si>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</si>
  <si>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IPL-2018</t>
  </si>
  <si>
    <t>KL Rahul</t>
  </si>
  <si>
    <t>Punjab Cricket Association IS Bindra Stadium</t>
  </si>
  <si>
    <t>Rajiv Gandhi International Stadium</t>
  </si>
  <si>
    <t>SW Billings</t>
  </si>
  <si>
    <t>MA Chidambaram Stadium</t>
  </si>
  <si>
    <t>JJ Roy</t>
  </si>
  <si>
    <t>B Stanlake</t>
  </si>
  <si>
    <t>JC Archer</t>
  </si>
  <si>
    <t>AS Rajpoot</t>
  </si>
  <si>
    <t>Arun Jaitley Stadium</t>
  </si>
  <si>
    <t>TG Southee</t>
  </si>
  <si>
    <t>Mujeeb Ur Rahman</t>
  </si>
  <si>
    <t>Ishan Kishan</t>
  </si>
  <si>
    <t>Kuldeep Yadav</t>
  </si>
  <si>
    <t>S Gopal</t>
  </si>
  <si>
    <t>L Ngidi</t>
  </si>
  <si>
    <t>IPL-2019</t>
  </si>
  <si>
    <t>Delhi Capitals</t>
  </si>
  <si>
    <t>PP Shaw</t>
  </si>
  <si>
    <t>JM Bairstow</t>
  </si>
  <si>
    <t>SM Curran</t>
  </si>
  <si>
    <t>AS Joseph</t>
  </si>
  <si>
    <t>K Rabada</t>
  </si>
  <si>
    <t>HF Gurney</t>
  </si>
  <si>
    <t>DL Chahar</t>
  </si>
  <si>
    <t>UV Gandhe</t>
  </si>
  <si>
    <t>Imran Tahir</t>
  </si>
  <si>
    <t>KMA Paul</t>
  </si>
  <si>
    <t>IJ Gould</t>
  </si>
  <si>
    <t>KK Ahmed</t>
  </si>
  <si>
    <t>Shubman Gill</t>
  </si>
  <si>
    <t>SO Hetmyer</t>
  </si>
  <si>
    <t>2020/21</t>
  </si>
  <si>
    <t>IPL-2020</t>
  </si>
  <si>
    <t>Shivam Mavi</t>
  </si>
  <si>
    <t>PK Garg</t>
  </si>
  <si>
    <t>R Tewatia</t>
  </si>
  <si>
    <t>A Nortje</t>
  </si>
  <si>
    <t>CV Varun</t>
  </si>
  <si>
    <t>CJ Jordan</t>
  </si>
  <si>
    <t>RD Gaikwad</t>
  </si>
  <si>
    <t>PJ Cummins</t>
  </si>
  <si>
    <t>IPL-2021</t>
  </si>
  <si>
    <t>MA Chidambaram Stadium, Chepauk, Chennai</t>
  </si>
  <si>
    <t>Wankhede Stadium, Mumbai</t>
  </si>
  <si>
    <t>RD Chahar</t>
  </si>
  <si>
    <t>MM Ali</t>
  </si>
  <si>
    <t>D Padikkal</t>
  </si>
  <si>
    <t>J Madanagopal</t>
  </si>
  <si>
    <t>Navdeep Singh</t>
  </si>
  <si>
    <t>Narendra Modi Stadium, Ahmedabad</t>
  </si>
  <si>
    <t>Arun Jaitley Stadium, Delhi</t>
  </si>
  <si>
    <t>Harpreet Brar</t>
  </si>
  <si>
    <t>Dubai</t>
  </si>
  <si>
    <t>Zayed Cricket Stadium, Abu Dhabi</t>
  </si>
  <si>
    <t>Kartik Tyagi</t>
  </si>
  <si>
    <t>MA Gough</t>
  </si>
  <si>
    <t>Sharjah</t>
  </si>
  <si>
    <t>JO Holder</t>
  </si>
  <si>
    <t>Tapan Sharma</t>
  </si>
  <si>
    <t>HAS Khalid</t>
  </si>
  <si>
    <t>JR Hazlewood</t>
  </si>
  <si>
    <t>KS Bharat</t>
  </si>
  <si>
    <t>VR Iyer</t>
  </si>
  <si>
    <t>IPL-2022</t>
  </si>
  <si>
    <t>OF Smith</t>
  </si>
  <si>
    <t>Dr DY Patil Sports Academy, Mumbai</t>
  </si>
  <si>
    <t>Lucknow Super Giants</t>
  </si>
  <si>
    <t>Gujarat Titans</t>
  </si>
  <si>
    <t>Maharashtra Cricket Association Stadium, Pune</t>
  </si>
  <si>
    <t>PWH de Silva</t>
  </si>
  <si>
    <t>E Lewis</t>
  </si>
  <si>
    <t>LS Livingstone</t>
  </si>
  <si>
    <t>Avesh Khan</t>
  </si>
  <si>
    <t>Abhishek Sharma</t>
  </si>
  <si>
    <t>Anuj Rawat</t>
  </si>
  <si>
    <t>Chirra Ravikanthreddy</t>
  </si>
  <si>
    <t>S Dube</t>
  </si>
  <si>
    <t>N Pandit</t>
  </si>
  <si>
    <t>R Pandit</t>
  </si>
  <si>
    <t>GR Sadashiv Iyer</t>
  </si>
  <si>
    <t>NA Patwardhan</t>
  </si>
  <si>
    <t>Umran Malik</t>
  </si>
  <si>
    <t>Navi Mumbai</t>
  </si>
  <si>
    <t>Mukesh Choudhary</t>
  </si>
  <si>
    <t>M Jansen</t>
  </si>
  <si>
    <t>R Parag</t>
  </si>
  <si>
    <t>Mohsin Khan</t>
  </si>
  <si>
    <t>RK Singh</t>
  </si>
  <si>
    <t>TH David</t>
  </si>
  <si>
    <t>YBK Jaiswal</t>
  </si>
  <si>
    <t>DP Conway</t>
  </si>
  <si>
    <t>DR Sams</t>
  </si>
  <si>
    <t>SN Thakur</t>
  </si>
  <si>
    <t>Eden Gardens, Kolkata</t>
  </si>
  <si>
    <t>RM Patidar</t>
  </si>
  <si>
    <t>IPL-2023</t>
  </si>
  <si>
    <t>Arshdeep Singh</t>
  </si>
  <si>
    <t>Punjab Cricket Association IS Bindra Stadium, Mohali, Chandigarh</t>
  </si>
  <si>
    <t>Lucknow</t>
  </si>
  <si>
    <t>MA Wood</t>
  </si>
  <si>
    <t>Bharat Ratna Shri Atal Bihari Vajpayee Ekana Cricket Stadium, Lucknow</t>
  </si>
  <si>
    <t>Rajiv Gandhi International Stadium, Uppal, Hyderabad</t>
  </si>
  <si>
    <t>A Totre</t>
  </si>
  <si>
    <t>B Sai Sudharsan</t>
  </si>
  <si>
    <t>Guwahati</t>
  </si>
  <si>
    <t>NT Ellis</t>
  </si>
  <si>
    <t>Barsapara Cricket Stadium, Guwahati</t>
  </si>
  <si>
    <t>MV Saidharshan Kumar</t>
  </si>
  <si>
    <t>Vinod Seshan</t>
  </si>
  <si>
    <t>N Pooran</t>
  </si>
  <si>
    <t>HC Brook</t>
  </si>
  <si>
    <t>Sikandar Raza</t>
  </si>
  <si>
    <t>C Green</t>
  </si>
  <si>
    <t>Sawai Mansingh Stadium, Jaipur</t>
  </si>
  <si>
    <t>A Manohar</t>
  </si>
  <si>
    <t>J Little</t>
  </si>
  <si>
    <t>M Pathirana</t>
  </si>
  <si>
    <t>PD Salt</t>
  </si>
  <si>
    <t>GD Phillips</t>
  </si>
  <si>
    <t>PN Mankad</t>
  </si>
  <si>
    <t>P Simran Singh</t>
  </si>
  <si>
    <t>WD Parnell</t>
  </si>
  <si>
    <t>RR Rossouw</t>
  </si>
  <si>
    <t>Himachal Pradesh Cricket Association Stadium, Dharamsala</t>
  </si>
  <si>
    <t>Akash Madhwal</t>
  </si>
  <si>
    <t>IPL-2024</t>
  </si>
  <si>
    <t>Mohali</t>
  </si>
  <si>
    <t>Maharaja Yadavindra Singh International Cricket Stadium, Mullanpur</t>
  </si>
  <si>
    <t>AG Wharf</t>
  </si>
  <si>
    <t>MP Yadav</t>
  </si>
  <si>
    <t>Dr. Y.S. Rajasekhara Reddy ACA-VDCA Cricket Stadium, Visakhapatnam</t>
  </si>
  <si>
    <t>Shashank Singh</t>
  </si>
  <si>
    <t>R Shepherd</t>
  </si>
  <si>
    <t>Yash Thakur</t>
  </si>
  <si>
    <t>Nithish Kumar Reddy</t>
  </si>
  <si>
    <t>TM Head</t>
  </si>
  <si>
    <t>R Sai Kishore</t>
  </si>
  <si>
    <t>J Fraser-McGurk</t>
  </si>
  <si>
    <t>WG Jacks</t>
  </si>
  <si>
    <t>Simarjeet Singh</t>
  </si>
  <si>
    <t>Shahbaz Ahmed</t>
  </si>
  <si>
    <t>Row Labels</t>
  </si>
  <si>
    <t>Grand Total</t>
  </si>
  <si>
    <t>Column Labels</t>
  </si>
  <si>
    <t>Count of winner</t>
  </si>
  <si>
    <t>Top 10 venues with most matches and winning based on bat First and Field First</t>
  </si>
  <si>
    <t>Title Winners</t>
  </si>
  <si>
    <t>Toss Decision based winning percentage</t>
  </si>
  <si>
    <t>Matches win by team with Bat First and Field First</t>
  </si>
  <si>
    <t>Top 10 MOM Award Winner - Man of the match</t>
  </si>
  <si>
    <t>Count of toss_winner</t>
  </si>
  <si>
    <t>Count of player_of_match</t>
  </si>
  <si>
    <t>Rising Pune Supergiantss</t>
  </si>
  <si>
    <t>M Chinnaswamy Stadium, Bangalore</t>
  </si>
  <si>
    <t>Column1</t>
  </si>
  <si>
    <t>Column2</t>
  </si>
  <si>
    <t>Winner</t>
  </si>
  <si>
    <t>Series Winner</t>
  </si>
  <si>
    <t>Chart-1</t>
  </si>
  <si>
    <t>Toss Decision and Toss Winner</t>
  </si>
  <si>
    <t>Blue graph</t>
  </si>
  <si>
    <t>Runner-Up</t>
  </si>
  <si>
    <t>Player of the Series</t>
  </si>
  <si>
    <t>Total</t>
  </si>
  <si>
    <t>Result</t>
  </si>
  <si>
    <t>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</si>
</sst>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0"/>
        <bgColor theme="4" tint="0.79998168889431442"/>
      </patternFill>
    </fill>
    <fill>
      <patternFill patternType="solid">
        <fgColor theme="0"/>
        <bgColor indexed="64"/>
      </patternFill>
    </fill>
    <fill>
      <patternFill patternType="solid">
        <fgColor theme="0"/>
        <bgColor theme="4"/>
      </patternFill>
    </fill>
    <fill>
      <patternFill patternType="solid">
        <fgColor rgb="FFFFFF00"/>
        <bgColor indexed="64"/>
      </patternFill>
    </fill>
    <fill>
      <patternFill patternType="solid">
        <fgColor rgb="FFFFFF00"/>
        <bgColor theme="4" tint="0.79998168889431442"/>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0" fillId="0" borderId="1" xfId="0" applyBorder="1"/>
    <xf numFmtId="14" fontId="0" fillId="0" borderId="1" xfId="0" applyNumberFormat="1" applyBorder="1"/>
    <xf numFmtId="0" fontId="1" fillId="2" borderId="2" xfId="0" applyFont="1" applyFill="1" applyBorder="1"/>
    <xf numFmtId="0" fontId="0" fillId="0" borderId="0" xfId="0" pivotButton="1"/>
    <xf numFmtId="0" fontId="0" fillId="0" borderId="0" xfId="0" applyAlignment="1">
      <alignment horizontal="left"/>
    </xf>
    <xf numFmtId="0" fontId="0" fillId="3" borderId="1" xfId="0" applyFill="1" applyBorder="1"/>
    <xf numFmtId="0" fontId="0" fillId="4" borderId="1" xfId="0" applyFill="1" applyBorder="1"/>
    <xf numFmtId="0" fontId="0" fillId="5" borderId="1" xfId="0" applyFill="1" applyBorder="1"/>
    <xf numFmtId="0" fontId="1" fillId="6" borderId="2" xfId="0" applyFont="1" applyFill="1" applyBorder="1"/>
    <xf numFmtId="0" fontId="3" fillId="5" borderId="0" xfId="0" applyFont="1" applyFill="1"/>
    <xf numFmtId="0" fontId="0" fillId="5" borderId="0" xfId="0" applyFill="1"/>
    <xf numFmtId="0" fontId="0" fillId="4" borderId="0" xfId="0" applyFill="1"/>
    <xf numFmtId="0" fontId="0" fillId="0" borderId="3" xfId="0" applyBorder="1"/>
    <xf numFmtId="0" fontId="0" fillId="3" borderId="4" xfId="0" applyFill="1" applyBorder="1"/>
    <xf numFmtId="0" fontId="0" fillId="0" borderId="4" xfId="0" applyBorder="1"/>
    <xf numFmtId="0" fontId="0" fillId="0" borderId="5" xfId="0" applyBorder="1"/>
    <xf numFmtId="0" fontId="0" fillId="3" borderId="6" xfId="0" applyFill="1" applyBorder="1"/>
    <xf numFmtId="0" fontId="0" fillId="0" borderId="7" xfId="0" applyBorder="1"/>
    <xf numFmtId="0" fontId="0" fillId="3" borderId="8" xfId="0" applyFill="1" applyBorder="1"/>
    <xf numFmtId="0" fontId="2" fillId="7" borderId="0" xfId="0" applyFont="1" applyFill="1"/>
    <xf numFmtId="0" fontId="0" fillId="0" borderId="9" xfId="0" applyBorder="1"/>
    <xf numFmtId="0" fontId="1" fillId="2" borderId="0" xfId="0" applyFont="1" applyFill="1"/>
    <xf numFmtId="0" fontId="0" fillId="0" borderId="10" xfId="0" applyBorder="1"/>
    <xf numFmtId="0" fontId="0" fillId="3" borderId="11" xfId="0" applyFill="1" applyBorder="1"/>
    <xf numFmtId="0" fontId="0" fillId="8" borderId="1" xfId="0" applyFill="1" applyBorder="1"/>
    <xf numFmtId="0" fontId="0" fillId="7" borderId="1" xfId="0" applyFill="1" applyBorder="1"/>
    <xf numFmtId="0" fontId="2" fillId="7" borderId="1" xfId="0" applyFont="1" applyFill="1" applyBorder="1"/>
    <xf numFmtId="0" fontId="2" fillId="0" borderId="1" xfId="0" applyFont="1" applyBorder="1"/>
    <xf numFmtId="0" fontId="0" fillId="0" borderId="0" xfId="0" applyNumberFormat="1"/>
  </cellXfs>
  <cellStyles count="1">
    <cellStyle name="Normal" xfId="0" builtinId="0"/>
  </cellStyles>
  <dxfs count="67">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outline="0">
        <left style="thin">
          <color indexed="64"/>
        </left>
        <right style="thin">
          <color indexed="64"/>
        </right>
        <top/>
        <bottom/>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m/d/yyyy"/>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Dashboard.xlsx]Sheet3!PivotTable3</c:name>
    <c:fmtId val="35"/>
  </c:pivotSource>
  <c:chart>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Sheet3!$C$8:$C$9</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Sheet3!$B$10:$B$23</c:f>
              <c:strCache>
                <c:ptCount val="13"/>
                <c:pt idx="0">
                  <c:v>Eden Gardens</c:v>
                </c:pt>
                <c:pt idx="1">
                  <c:v>Feroz Shah Kotla</c:v>
                </c:pt>
                <c:pt idx="2">
                  <c:v>Himachal Pradesh Cricket Association Stadium</c:v>
                </c:pt>
                <c:pt idx="3">
                  <c:v>JSCA International Stadium Complex</c:v>
                </c:pt>
                <c:pt idx="4">
                  <c:v>M Chinnaswamy Stadium</c:v>
                </c:pt>
                <c:pt idx="5">
                  <c:v>MA Chidambaram Stadium, Chepauk</c:v>
                </c:pt>
                <c:pt idx="6">
                  <c:v>Maharashtra Cricket Association Stadium</c:v>
                </c:pt>
                <c:pt idx="7">
                  <c:v>Punjab Cricket Association Stadium, Mohali</c:v>
                </c:pt>
                <c:pt idx="8">
                  <c:v>Rajiv Gandhi International Stadium, Uppal</c:v>
                </c:pt>
                <c:pt idx="9">
                  <c:v>Sawai Mansingh Stadium</c:v>
                </c:pt>
                <c:pt idx="10">
                  <c:v>Shaheed Veer Narayan Singh International Stadium</c:v>
                </c:pt>
                <c:pt idx="11">
                  <c:v>Subrata Roy Sahara Stadium</c:v>
                </c:pt>
                <c:pt idx="12">
                  <c:v>Wankhede Stadium</c:v>
                </c:pt>
              </c:strCache>
            </c:strRef>
          </c:cat>
          <c:val>
            <c:numRef>
              <c:f>Sheet3!$C$10:$C$23</c:f>
              <c:numCache>
                <c:formatCode>General</c:formatCode>
                <c:ptCount val="13"/>
                <c:pt idx="0">
                  <c:v>7</c:v>
                </c:pt>
                <c:pt idx="1">
                  <c:v>6</c:v>
                </c:pt>
                <c:pt idx="4">
                  <c:v>1</c:v>
                </c:pt>
                <c:pt idx="5">
                  <c:v>6</c:v>
                </c:pt>
                <c:pt idx="8">
                  <c:v>6</c:v>
                </c:pt>
                <c:pt idx="9">
                  <c:v>4</c:v>
                </c:pt>
                <c:pt idx="10">
                  <c:v>1</c:v>
                </c:pt>
                <c:pt idx="11">
                  <c:v>7</c:v>
                </c:pt>
                <c:pt idx="12">
                  <c:v>7</c:v>
                </c:pt>
              </c:numCache>
            </c:numRef>
          </c:val>
          <c:extLst>
            <c:ext xmlns:c16="http://schemas.microsoft.com/office/drawing/2014/chart" uri="{C3380CC4-5D6E-409C-BE32-E72D297353CC}">
              <c16:uniqueId val="{00000000-E3E6-4CC5-819C-D127556A8379}"/>
            </c:ext>
          </c:extLst>
        </c:ser>
        <c:ser>
          <c:idx val="1"/>
          <c:order val="1"/>
          <c:tx>
            <c:strRef>
              <c:f>Sheet3!$D$8:$D$9</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Sheet3!$B$10:$B$23</c:f>
              <c:strCache>
                <c:ptCount val="13"/>
                <c:pt idx="0">
                  <c:v>Eden Gardens</c:v>
                </c:pt>
                <c:pt idx="1">
                  <c:v>Feroz Shah Kotla</c:v>
                </c:pt>
                <c:pt idx="2">
                  <c:v>Himachal Pradesh Cricket Association Stadium</c:v>
                </c:pt>
                <c:pt idx="3">
                  <c:v>JSCA International Stadium Complex</c:v>
                </c:pt>
                <c:pt idx="4">
                  <c:v>M Chinnaswamy Stadium</c:v>
                </c:pt>
                <c:pt idx="5">
                  <c:v>MA Chidambaram Stadium, Chepauk</c:v>
                </c:pt>
                <c:pt idx="6">
                  <c:v>Maharashtra Cricket Association Stadium</c:v>
                </c:pt>
                <c:pt idx="7">
                  <c:v>Punjab Cricket Association Stadium, Mohali</c:v>
                </c:pt>
                <c:pt idx="8">
                  <c:v>Rajiv Gandhi International Stadium, Uppal</c:v>
                </c:pt>
                <c:pt idx="9">
                  <c:v>Sawai Mansingh Stadium</c:v>
                </c:pt>
                <c:pt idx="10">
                  <c:v>Shaheed Veer Narayan Singh International Stadium</c:v>
                </c:pt>
                <c:pt idx="11">
                  <c:v>Subrata Roy Sahara Stadium</c:v>
                </c:pt>
                <c:pt idx="12">
                  <c:v>Wankhede Stadium</c:v>
                </c:pt>
              </c:strCache>
            </c:strRef>
          </c:cat>
          <c:val>
            <c:numRef>
              <c:f>Sheet3!$D$10:$D$23</c:f>
              <c:numCache>
                <c:formatCode>General</c:formatCode>
                <c:ptCount val="13"/>
                <c:pt idx="0">
                  <c:v>1</c:v>
                </c:pt>
                <c:pt idx="1">
                  <c:v>2</c:v>
                </c:pt>
                <c:pt idx="2">
                  <c:v>2</c:v>
                </c:pt>
                <c:pt idx="3">
                  <c:v>2</c:v>
                </c:pt>
                <c:pt idx="4">
                  <c:v>7</c:v>
                </c:pt>
                <c:pt idx="5">
                  <c:v>2</c:v>
                </c:pt>
                <c:pt idx="6">
                  <c:v>1</c:v>
                </c:pt>
                <c:pt idx="7">
                  <c:v>6</c:v>
                </c:pt>
                <c:pt idx="8">
                  <c:v>2</c:v>
                </c:pt>
                <c:pt idx="9">
                  <c:v>4</c:v>
                </c:pt>
                <c:pt idx="10">
                  <c:v>1</c:v>
                </c:pt>
                <c:pt idx="12">
                  <c:v>1</c:v>
                </c:pt>
              </c:numCache>
            </c:numRef>
          </c:val>
          <c:extLst>
            <c:ext xmlns:c16="http://schemas.microsoft.com/office/drawing/2014/chart" uri="{C3380CC4-5D6E-409C-BE32-E72D297353CC}">
              <c16:uniqueId val="{00000001-E3E6-4CC5-819C-D127556A8379}"/>
            </c:ext>
          </c:extLst>
        </c:ser>
        <c:dLbls>
          <c:dLblPos val="ctr"/>
          <c:showLegendKey val="0"/>
          <c:showVal val="1"/>
          <c:showCatName val="0"/>
          <c:showSerName val="0"/>
          <c:showPercent val="0"/>
          <c:showBubbleSize val="0"/>
        </c:dLbls>
        <c:gapWidth val="79"/>
        <c:overlap val="100"/>
        <c:axId val="744988559"/>
        <c:axId val="744993839"/>
      </c:barChart>
      <c:catAx>
        <c:axId val="744988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44993839"/>
        <c:crosses val="autoZero"/>
        <c:auto val="1"/>
        <c:lblAlgn val="ctr"/>
        <c:lblOffset val="100"/>
        <c:noMultiLvlLbl val="0"/>
      </c:catAx>
      <c:valAx>
        <c:axId val="744993839"/>
        <c:scaling>
          <c:orientation val="minMax"/>
        </c:scaling>
        <c:delete val="1"/>
        <c:axPos val="b"/>
        <c:numFmt formatCode="General" sourceLinked="1"/>
        <c:majorTickMark val="none"/>
        <c:minorTickMark val="none"/>
        <c:tickLblPos val="nextTo"/>
        <c:crossAx val="74498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Dashboard.xlsx]Sheet3!PivotTable5</c:name>
    <c:fmtId val="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Sheet3!$K$11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DA4B-4878-8404-D4E5803A0F08}"/>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A4B-4878-8404-D4E5803A0F08}"/>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Sheet3!$J$12:$J$14</c:f>
              <c:strCache>
                <c:ptCount val="2"/>
                <c:pt idx="0">
                  <c:v>bat</c:v>
                </c:pt>
                <c:pt idx="1">
                  <c:v>field</c:v>
                </c:pt>
              </c:strCache>
            </c:strRef>
          </c:cat>
          <c:val>
            <c:numRef>
              <c:f>Sheet3!$K$12:$K$14</c:f>
              <c:numCache>
                <c:formatCode>General</c:formatCode>
                <c:ptCount val="2"/>
                <c:pt idx="0">
                  <c:v>45</c:v>
                </c:pt>
                <c:pt idx="1">
                  <c:v>31</c:v>
                </c:pt>
              </c:numCache>
            </c:numRef>
          </c:val>
          <c:extLst>
            <c:ext xmlns:c16="http://schemas.microsoft.com/office/drawing/2014/chart" uri="{C3380CC4-5D6E-409C-BE32-E72D297353CC}">
              <c16:uniqueId val="{00000004-DA4B-4878-8404-D4E5803A0F08}"/>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[IPL Dashboard.xlsx]Sheet3!PivotTable9</c:name>
    <c:fmtId val="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Sheet3!$S$3</c:f>
              <c:strCache>
                <c:ptCount val="1"/>
                <c:pt idx="0">
                  <c:v>Total</c:v>
                </c:pt>
              </c:strCache>
            </c:strRef>
          </c:tx>
          <c:spPr>
            <a:solidFill>
              <a:schemeClr val="dk1">
                <a:tint val="88500"/>
              </a:schemeClr>
            </a:solidFill>
            <a:ln>
              <a:noFill/>
            </a:ln>
            <a:effectLst/>
          </c:spPr>
          <c:invertIfNegative val="0"/>
          <c:cat>
            <c:strRef>
              <c:f>Sheet3!$R$4:$R$12</c:f>
              <c:strCache>
                <c:ptCount val="8"/>
                <c:pt idx="0">
                  <c:v>MEK Hussey</c:v>
                </c:pt>
                <c:pt idx="1">
                  <c:v>A Mishra</c:v>
                </c:pt>
                <c:pt idx="2">
                  <c:v>AM Rahane</c:v>
                </c:pt>
                <c:pt idx="3">
                  <c:v>CH Gayle</c:v>
                </c:pt>
                <c:pt idx="4">
                  <c:v>MS Dhoni</c:v>
                </c:pt>
                <c:pt idx="5">
                  <c:v>V Kohli</c:v>
                </c:pt>
                <c:pt idx="6">
                  <c:v>KA Pollard</c:v>
                </c:pt>
                <c:pt idx="7">
                  <c:v>DA Miller</c:v>
                </c:pt>
              </c:strCache>
            </c:strRef>
          </c:cat>
          <c:val>
            <c:numRef>
              <c:f>Sheet3!$S$4:$S$12</c:f>
              <c:numCache>
                <c:formatCode>General</c:formatCode>
                <c:ptCount val="8"/>
                <c:pt idx="0">
                  <c:v>5</c:v>
                </c:pt>
                <c:pt idx="1">
                  <c:v>4</c:v>
                </c:pt>
                <c:pt idx="2">
                  <c:v>3</c:v>
                </c:pt>
                <c:pt idx="3">
                  <c:v>3</c:v>
                </c:pt>
                <c:pt idx="4">
                  <c:v>3</c:v>
                </c:pt>
                <c:pt idx="5">
                  <c:v>3</c:v>
                </c:pt>
                <c:pt idx="6">
                  <c:v>3</c:v>
                </c:pt>
                <c:pt idx="7">
                  <c:v>3</c:v>
                </c:pt>
              </c:numCache>
            </c:numRef>
          </c:val>
          <c:extLst>
            <c:ext xmlns:c16="http://schemas.microsoft.com/office/drawing/2014/chart" uri="{C3380CC4-5D6E-409C-BE32-E72D297353CC}">
              <c16:uniqueId val="{00000000-2B1A-4D93-9619-D1007633C8B9}"/>
            </c:ext>
          </c:extLst>
        </c:ser>
        <c:dLbls>
          <c:showLegendKey val="0"/>
          <c:showVal val="0"/>
          <c:showCatName val="0"/>
          <c:showSerName val="0"/>
          <c:showPercent val="0"/>
          <c:showBubbleSize val="0"/>
        </c:dLbls>
        <c:gapWidth val="219"/>
        <c:overlap val="-27"/>
        <c:axId val="753556303"/>
        <c:axId val="753565423"/>
      </c:barChart>
      <c:catAx>
        <c:axId val="75355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565423"/>
        <c:crosses val="autoZero"/>
        <c:auto val="1"/>
        <c:lblAlgn val="ctr"/>
        <c:lblOffset val="100"/>
        <c:noMultiLvlLbl val="0"/>
      </c:catAx>
      <c:valAx>
        <c:axId val="75356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556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[IPL Dashboard.xlsx]Sheet3!PivotTable12</c:name>
    <c:fmtId val="1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9525" cap="flat" cmpd="sng" algn="ctr">
            <a:solidFill>
              <a:schemeClr val="lt1">
                <a:alpha val="50000"/>
              </a:schemeClr>
            </a:solidFill>
            <a:round/>
          </a:ln>
          <a:effectLst/>
        </c:spPr>
        <c:marker>
          <c:symbol val="circle"/>
          <c:size val="6"/>
          <c:spPr>
            <a:solidFill>
              <a:schemeClr val="accent4">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lt1">
                <a:alpha val="50000"/>
              </a:schemeClr>
            </a:solidFill>
            <a:round/>
          </a:ln>
          <a:effectLst/>
        </c:spPr>
        <c:marker>
          <c:symbol val="circle"/>
          <c:size val="6"/>
          <c:spPr>
            <a:solidFill>
              <a:schemeClr val="accent4">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Sheet3!$Z$3:$Z$4</c:f>
              <c:strCache>
                <c:ptCount val="1"/>
                <c:pt idx="0">
                  <c:v>bat</c:v>
                </c:pt>
              </c:strCache>
            </c:strRef>
          </c:tx>
          <c:spPr>
            <a:solidFill>
              <a:schemeClr val="accent4">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Sheet3!$Y$5:$Y$14</c:f>
              <c:strCache>
                <c:ptCount val="9"/>
                <c:pt idx="0">
                  <c:v>Chennai Super Kings</c:v>
                </c:pt>
                <c:pt idx="1">
                  <c:v>Delhi Daredevils</c:v>
                </c:pt>
                <c:pt idx="2">
                  <c:v>Kings XI Punjab</c:v>
                </c:pt>
                <c:pt idx="3">
                  <c:v>Kolkata Knight Riders</c:v>
                </c:pt>
                <c:pt idx="4">
                  <c:v>Mumbai Indians</c:v>
                </c:pt>
                <c:pt idx="5">
                  <c:v>Pune Warriors</c:v>
                </c:pt>
                <c:pt idx="6">
                  <c:v>Rajasthan Royals</c:v>
                </c:pt>
                <c:pt idx="7">
                  <c:v>Royal Challengers Bangalore</c:v>
                </c:pt>
                <c:pt idx="8">
                  <c:v>Sunrisers Hyderabad</c:v>
                </c:pt>
              </c:strCache>
            </c:strRef>
          </c:cat>
          <c:val>
            <c:numRef>
              <c:f>Sheet3!$Z$5:$Z$14</c:f>
              <c:numCache>
                <c:formatCode>General</c:formatCode>
                <c:ptCount val="9"/>
                <c:pt idx="0">
                  <c:v>8</c:v>
                </c:pt>
                <c:pt idx="1">
                  <c:v>2</c:v>
                </c:pt>
                <c:pt idx="2">
                  <c:v>1</c:v>
                </c:pt>
                <c:pt idx="3">
                  <c:v>4</c:v>
                </c:pt>
                <c:pt idx="4">
                  <c:v>12</c:v>
                </c:pt>
                <c:pt idx="5">
                  <c:v>3</c:v>
                </c:pt>
                <c:pt idx="6">
                  <c:v>6</c:v>
                </c:pt>
                <c:pt idx="7">
                  <c:v>2</c:v>
                </c:pt>
                <c:pt idx="8">
                  <c:v>7</c:v>
                </c:pt>
              </c:numCache>
            </c:numRef>
          </c:val>
          <c:extLst>
            <c:ext xmlns:c16="http://schemas.microsoft.com/office/drawing/2014/chart" uri="{C3380CC4-5D6E-409C-BE32-E72D297353CC}">
              <c16:uniqueId val="{00000000-896E-4F09-B4D4-05F097C29AFB}"/>
            </c:ext>
          </c:extLst>
        </c:ser>
        <c:ser>
          <c:idx val="1"/>
          <c:order val="1"/>
          <c:tx>
            <c:strRef>
              <c:f>Sheet3!$AA$3:$AA$4</c:f>
              <c:strCache>
                <c:ptCount val="1"/>
                <c:pt idx="0">
                  <c:v>field</c:v>
                </c:pt>
              </c:strCache>
            </c:strRef>
          </c:tx>
          <c:spPr>
            <a:solidFill>
              <a:schemeClr val="accent4">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Sheet3!$Y$5:$Y$14</c:f>
              <c:strCache>
                <c:ptCount val="9"/>
                <c:pt idx="0">
                  <c:v>Chennai Super Kings</c:v>
                </c:pt>
                <c:pt idx="1">
                  <c:v>Delhi Daredevils</c:v>
                </c:pt>
                <c:pt idx="2">
                  <c:v>Kings XI Punjab</c:v>
                </c:pt>
                <c:pt idx="3">
                  <c:v>Kolkata Knight Riders</c:v>
                </c:pt>
                <c:pt idx="4">
                  <c:v>Mumbai Indians</c:v>
                </c:pt>
                <c:pt idx="5">
                  <c:v>Pune Warriors</c:v>
                </c:pt>
                <c:pt idx="6">
                  <c:v>Rajasthan Royals</c:v>
                </c:pt>
                <c:pt idx="7">
                  <c:v>Royal Challengers Bangalore</c:v>
                </c:pt>
                <c:pt idx="8">
                  <c:v>Sunrisers Hyderabad</c:v>
                </c:pt>
              </c:strCache>
            </c:strRef>
          </c:cat>
          <c:val>
            <c:numRef>
              <c:f>Sheet3!$AA$5:$AA$14</c:f>
              <c:numCache>
                <c:formatCode>General</c:formatCode>
                <c:ptCount val="9"/>
                <c:pt idx="0">
                  <c:v>4</c:v>
                </c:pt>
                <c:pt idx="1">
                  <c:v>1</c:v>
                </c:pt>
                <c:pt idx="2">
                  <c:v>7</c:v>
                </c:pt>
                <c:pt idx="3">
                  <c:v>2</c:v>
                </c:pt>
                <c:pt idx="4">
                  <c:v>1</c:v>
                </c:pt>
                <c:pt idx="5">
                  <c:v>1</c:v>
                </c:pt>
                <c:pt idx="6">
                  <c:v>5</c:v>
                </c:pt>
                <c:pt idx="7">
                  <c:v>7</c:v>
                </c:pt>
                <c:pt idx="8">
                  <c:v>3</c:v>
                </c:pt>
              </c:numCache>
            </c:numRef>
          </c:val>
          <c:extLst>
            <c:ext xmlns:c16="http://schemas.microsoft.com/office/drawing/2014/chart" uri="{C3380CC4-5D6E-409C-BE32-E72D297353CC}">
              <c16:uniqueId val="{00000001-896E-4F09-B4D4-05F097C29AFB}"/>
            </c:ext>
          </c:extLst>
        </c:ser>
        <c:dLbls>
          <c:dLblPos val="ctr"/>
          <c:showLegendKey val="0"/>
          <c:showVal val="1"/>
          <c:showCatName val="0"/>
          <c:showSerName val="0"/>
          <c:showPercent val="0"/>
          <c:showBubbleSize val="0"/>
        </c:dLbls>
        <c:gapWidth val="150"/>
        <c:overlap val="100"/>
        <c:axId val="753586063"/>
        <c:axId val="753594703"/>
      </c:barChart>
      <c:catAx>
        <c:axId val="7535860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3594703"/>
        <c:crosses val="autoZero"/>
        <c:auto val="1"/>
        <c:lblAlgn val="ctr"/>
        <c:lblOffset val="100"/>
        <c:noMultiLvlLbl val="0"/>
      </c:catAx>
      <c:valAx>
        <c:axId val="7535947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5358606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Dashboard.xlsx]Sheet3!PivotTable3</c:name>
    <c:fmtId val="26"/>
  </c:pivotSource>
  <c:chart>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Sheet3!$C$8:$C$9</c:f>
              <c:strCache>
                <c:ptCount val="1"/>
                <c:pt idx="0">
                  <c:v>bat</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Sheet3!$B$10:$B$23</c:f>
              <c:strCache>
                <c:ptCount val="13"/>
                <c:pt idx="0">
                  <c:v>Eden Gardens</c:v>
                </c:pt>
                <c:pt idx="1">
                  <c:v>Feroz Shah Kotla</c:v>
                </c:pt>
                <c:pt idx="2">
                  <c:v>Himachal Pradesh Cricket Association Stadium</c:v>
                </c:pt>
                <c:pt idx="3">
                  <c:v>JSCA International Stadium Complex</c:v>
                </c:pt>
                <c:pt idx="4">
                  <c:v>M Chinnaswamy Stadium</c:v>
                </c:pt>
                <c:pt idx="5">
                  <c:v>MA Chidambaram Stadium, Chepauk</c:v>
                </c:pt>
                <c:pt idx="6">
                  <c:v>Maharashtra Cricket Association Stadium</c:v>
                </c:pt>
                <c:pt idx="7">
                  <c:v>Punjab Cricket Association Stadium, Mohali</c:v>
                </c:pt>
                <c:pt idx="8">
                  <c:v>Rajiv Gandhi International Stadium, Uppal</c:v>
                </c:pt>
                <c:pt idx="9">
                  <c:v>Sawai Mansingh Stadium</c:v>
                </c:pt>
                <c:pt idx="10">
                  <c:v>Shaheed Veer Narayan Singh International Stadium</c:v>
                </c:pt>
                <c:pt idx="11">
                  <c:v>Subrata Roy Sahara Stadium</c:v>
                </c:pt>
                <c:pt idx="12">
                  <c:v>Wankhede Stadium</c:v>
                </c:pt>
              </c:strCache>
            </c:strRef>
          </c:cat>
          <c:val>
            <c:numRef>
              <c:f>Sheet3!$C$10:$C$23</c:f>
              <c:numCache>
                <c:formatCode>General</c:formatCode>
                <c:ptCount val="13"/>
                <c:pt idx="0">
                  <c:v>7</c:v>
                </c:pt>
                <c:pt idx="1">
                  <c:v>6</c:v>
                </c:pt>
                <c:pt idx="4">
                  <c:v>1</c:v>
                </c:pt>
                <c:pt idx="5">
                  <c:v>6</c:v>
                </c:pt>
                <c:pt idx="8">
                  <c:v>6</c:v>
                </c:pt>
                <c:pt idx="9">
                  <c:v>4</c:v>
                </c:pt>
                <c:pt idx="10">
                  <c:v>1</c:v>
                </c:pt>
                <c:pt idx="11">
                  <c:v>7</c:v>
                </c:pt>
                <c:pt idx="12">
                  <c:v>7</c:v>
                </c:pt>
              </c:numCache>
            </c:numRef>
          </c:val>
          <c:extLst>
            <c:ext xmlns:c16="http://schemas.microsoft.com/office/drawing/2014/chart" uri="{C3380CC4-5D6E-409C-BE32-E72D297353CC}">
              <c16:uniqueId val="{00000000-9755-4B59-AF93-B711F8B10553}"/>
            </c:ext>
          </c:extLst>
        </c:ser>
        <c:ser>
          <c:idx val="1"/>
          <c:order val="1"/>
          <c:tx>
            <c:strRef>
              <c:f>Sheet3!$D$8:$D$9</c:f>
              <c:strCache>
                <c:ptCount val="1"/>
                <c:pt idx="0">
                  <c:v>field</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Sheet3!$B$10:$B$23</c:f>
              <c:strCache>
                <c:ptCount val="13"/>
                <c:pt idx="0">
                  <c:v>Eden Gardens</c:v>
                </c:pt>
                <c:pt idx="1">
                  <c:v>Feroz Shah Kotla</c:v>
                </c:pt>
                <c:pt idx="2">
                  <c:v>Himachal Pradesh Cricket Association Stadium</c:v>
                </c:pt>
                <c:pt idx="3">
                  <c:v>JSCA International Stadium Complex</c:v>
                </c:pt>
                <c:pt idx="4">
                  <c:v>M Chinnaswamy Stadium</c:v>
                </c:pt>
                <c:pt idx="5">
                  <c:v>MA Chidambaram Stadium, Chepauk</c:v>
                </c:pt>
                <c:pt idx="6">
                  <c:v>Maharashtra Cricket Association Stadium</c:v>
                </c:pt>
                <c:pt idx="7">
                  <c:v>Punjab Cricket Association Stadium, Mohali</c:v>
                </c:pt>
                <c:pt idx="8">
                  <c:v>Rajiv Gandhi International Stadium, Uppal</c:v>
                </c:pt>
                <c:pt idx="9">
                  <c:v>Sawai Mansingh Stadium</c:v>
                </c:pt>
                <c:pt idx="10">
                  <c:v>Shaheed Veer Narayan Singh International Stadium</c:v>
                </c:pt>
                <c:pt idx="11">
                  <c:v>Subrata Roy Sahara Stadium</c:v>
                </c:pt>
                <c:pt idx="12">
                  <c:v>Wankhede Stadium</c:v>
                </c:pt>
              </c:strCache>
            </c:strRef>
          </c:cat>
          <c:val>
            <c:numRef>
              <c:f>Sheet3!$D$10:$D$23</c:f>
              <c:numCache>
                <c:formatCode>General</c:formatCode>
                <c:ptCount val="13"/>
                <c:pt idx="0">
                  <c:v>1</c:v>
                </c:pt>
                <c:pt idx="1">
                  <c:v>2</c:v>
                </c:pt>
                <c:pt idx="2">
                  <c:v>2</c:v>
                </c:pt>
                <c:pt idx="3">
                  <c:v>2</c:v>
                </c:pt>
                <c:pt idx="4">
                  <c:v>7</c:v>
                </c:pt>
                <c:pt idx="5">
                  <c:v>2</c:v>
                </c:pt>
                <c:pt idx="6">
                  <c:v>1</c:v>
                </c:pt>
                <c:pt idx="7">
                  <c:v>6</c:v>
                </c:pt>
                <c:pt idx="8">
                  <c:v>2</c:v>
                </c:pt>
                <c:pt idx="9">
                  <c:v>4</c:v>
                </c:pt>
                <c:pt idx="10">
                  <c:v>1</c:v>
                </c:pt>
                <c:pt idx="12">
                  <c:v>1</c:v>
                </c:pt>
              </c:numCache>
            </c:numRef>
          </c:val>
          <c:extLst>
            <c:ext xmlns:c16="http://schemas.microsoft.com/office/drawing/2014/chart" uri="{C3380CC4-5D6E-409C-BE32-E72D297353CC}">
              <c16:uniqueId val="{00000001-9755-4B59-AF93-B711F8B10553}"/>
            </c:ext>
          </c:extLst>
        </c:ser>
        <c:dLbls>
          <c:dLblPos val="ctr"/>
          <c:showLegendKey val="0"/>
          <c:showVal val="1"/>
          <c:showCatName val="0"/>
          <c:showSerName val="0"/>
          <c:showPercent val="0"/>
          <c:showBubbleSize val="0"/>
        </c:dLbls>
        <c:gapWidth val="150"/>
        <c:overlap val="100"/>
        <c:axId val="744988559"/>
        <c:axId val="744993839"/>
      </c:barChart>
      <c:catAx>
        <c:axId val="74498855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44993839"/>
        <c:crosses val="autoZero"/>
        <c:auto val="1"/>
        <c:lblAlgn val="ctr"/>
        <c:lblOffset val="100"/>
        <c:noMultiLvlLbl val="0"/>
      </c:catAx>
      <c:valAx>
        <c:axId val="744993839"/>
        <c:scaling>
          <c:orientation val="minMax"/>
        </c:scaling>
        <c:delete val="1"/>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4498855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Dashboard.xlsx]Sheet3!PivotTable5</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Sheet3!$K$11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090-40D7-B92B-DEBC65EE9A8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090-40D7-B92B-DEBC65EE9A8E}"/>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Sheet3!$J$12:$J$14</c:f>
              <c:strCache>
                <c:ptCount val="2"/>
                <c:pt idx="0">
                  <c:v>bat</c:v>
                </c:pt>
                <c:pt idx="1">
                  <c:v>field</c:v>
                </c:pt>
              </c:strCache>
            </c:strRef>
          </c:cat>
          <c:val>
            <c:numRef>
              <c:f>Sheet3!$K$12:$K$14</c:f>
              <c:numCache>
                <c:formatCode>General</c:formatCode>
                <c:ptCount val="2"/>
                <c:pt idx="0">
                  <c:v>45</c:v>
                </c:pt>
                <c:pt idx="1">
                  <c:v>31</c:v>
                </c:pt>
              </c:numCache>
            </c:numRef>
          </c:val>
          <c:extLst>
            <c:ext xmlns:c16="http://schemas.microsoft.com/office/drawing/2014/chart" uri="{C3380CC4-5D6E-409C-BE32-E72D297353CC}">
              <c16:uniqueId val="{00000004-044B-4AFF-92F7-8EF362A97547}"/>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[IPL Dashboard.xlsx]Sheet3!PivotTable9</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dk1">
              <a:tint val="885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Sheet3!$S$3</c:f>
              <c:strCache>
                <c:ptCount val="1"/>
                <c:pt idx="0">
                  <c:v>Total</c:v>
                </c:pt>
              </c:strCache>
            </c:strRef>
          </c:tx>
          <c:spPr>
            <a:solidFill>
              <a:schemeClr val="dk1">
                <a:tint val="88500"/>
              </a:schemeClr>
            </a:solidFill>
            <a:ln>
              <a:noFill/>
            </a:ln>
            <a:effectLst/>
          </c:spPr>
          <c:invertIfNegative val="0"/>
          <c:cat>
            <c:strRef>
              <c:f>Sheet3!$R$4:$R$12</c:f>
              <c:strCache>
                <c:ptCount val="8"/>
                <c:pt idx="0">
                  <c:v>MEK Hussey</c:v>
                </c:pt>
                <c:pt idx="1">
                  <c:v>A Mishra</c:v>
                </c:pt>
                <c:pt idx="2">
                  <c:v>AM Rahane</c:v>
                </c:pt>
                <c:pt idx="3">
                  <c:v>CH Gayle</c:v>
                </c:pt>
                <c:pt idx="4">
                  <c:v>MS Dhoni</c:v>
                </c:pt>
                <c:pt idx="5">
                  <c:v>V Kohli</c:v>
                </c:pt>
                <c:pt idx="6">
                  <c:v>KA Pollard</c:v>
                </c:pt>
                <c:pt idx="7">
                  <c:v>DA Miller</c:v>
                </c:pt>
              </c:strCache>
            </c:strRef>
          </c:cat>
          <c:val>
            <c:numRef>
              <c:f>Sheet3!$S$4:$S$12</c:f>
              <c:numCache>
                <c:formatCode>General</c:formatCode>
                <c:ptCount val="8"/>
                <c:pt idx="0">
                  <c:v>5</c:v>
                </c:pt>
                <c:pt idx="1">
                  <c:v>4</c:v>
                </c:pt>
                <c:pt idx="2">
                  <c:v>3</c:v>
                </c:pt>
                <c:pt idx="3">
                  <c:v>3</c:v>
                </c:pt>
                <c:pt idx="4">
                  <c:v>3</c:v>
                </c:pt>
                <c:pt idx="5">
                  <c:v>3</c:v>
                </c:pt>
                <c:pt idx="6">
                  <c:v>3</c:v>
                </c:pt>
                <c:pt idx="7">
                  <c:v>3</c:v>
                </c:pt>
              </c:numCache>
            </c:numRef>
          </c:val>
          <c:extLst>
            <c:ext xmlns:c16="http://schemas.microsoft.com/office/drawing/2014/chart" uri="{C3380CC4-5D6E-409C-BE32-E72D297353CC}">
              <c16:uniqueId val="{00000000-527A-42B0-B497-AC68B48104A7}"/>
            </c:ext>
          </c:extLst>
        </c:ser>
        <c:dLbls>
          <c:showLegendKey val="0"/>
          <c:showVal val="0"/>
          <c:showCatName val="0"/>
          <c:showSerName val="0"/>
          <c:showPercent val="0"/>
          <c:showBubbleSize val="0"/>
        </c:dLbls>
        <c:gapWidth val="219"/>
        <c:overlap val="-27"/>
        <c:axId val="753556303"/>
        <c:axId val="753565423"/>
      </c:barChart>
      <c:catAx>
        <c:axId val="753556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565423"/>
        <c:crosses val="autoZero"/>
        <c:auto val="1"/>
        <c:lblAlgn val="ctr"/>
        <c:lblOffset val="100"/>
        <c:noMultiLvlLbl val="0"/>
      </c:catAx>
      <c:valAx>
        <c:axId val="7535654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3556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[IPL Dashboard.xlsx]Sheet3!PivotTable12</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Sheet3!$Z$3:$Z$4</c:f>
              <c:strCache>
                <c:ptCount val="1"/>
                <c:pt idx="0">
                  <c:v>bat</c:v>
                </c:pt>
              </c:strCache>
            </c:strRef>
          </c:tx>
          <c:spPr>
            <a:solidFill>
              <a:schemeClr val="accent4">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Sheet3!$Y$5:$Y$14</c:f>
              <c:strCache>
                <c:ptCount val="9"/>
                <c:pt idx="0">
                  <c:v>Chennai Super Kings</c:v>
                </c:pt>
                <c:pt idx="1">
                  <c:v>Delhi Daredevils</c:v>
                </c:pt>
                <c:pt idx="2">
                  <c:v>Kings XI Punjab</c:v>
                </c:pt>
                <c:pt idx="3">
                  <c:v>Kolkata Knight Riders</c:v>
                </c:pt>
                <c:pt idx="4">
                  <c:v>Mumbai Indians</c:v>
                </c:pt>
                <c:pt idx="5">
                  <c:v>Pune Warriors</c:v>
                </c:pt>
                <c:pt idx="6">
                  <c:v>Rajasthan Royals</c:v>
                </c:pt>
                <c:pt idx="7">
                  <c:v>Royal Challengers Bangalore</c:v>
                </c:pt>
                <c:pt idx="8">
                  <c:v>Sunrisers Hyderabad</c:v>
                </c:pt>
              </c:strCache>
            </c:strRef>
          </c:cat>
          <c:val>
            <c:numRef>
              <c:f>Sheet3!$Z$5:$Z$14</c:f>
              <c:numCache>
                <c:formatCode>General</c:formatCode>
                <c:ptCount val="9"/>
                <c:pt idx="0">
                  <c:v>8</c:v>
                </c:pt>
                <c:pt idx="1">
                  <c:v>2</c:v>
                </c:pt>
                <c:pt idx="2">
                  <c:v>1</c:v>
                </c:pt>
                <c:pt idx="3">
                  <c:v>4</c:v>
                </c:pt>
                <c:pt idx="4">
                  <c:v>12</c:v>
                </c:pt>
                <c:pt idx="5">
                  <c:v>3</c:v>
                </c:pt>
                <c:pt idx="6">
                  <c:v>6</c:v>
                </c:pt>
                <c:pt idx="7">
                  <c:v>2</c:v>
                </c:pt>
                <c:pt idx="8">
                  <c:v>7</c:v>
                </c:pt>
              </c:numCache>
            </c:numRef>
          </c:val>
          <c:extLst>
            <c:ext xmlns:c16="http://schemas.microsoft.com/office/drawing/2014/chart" uri="{C3380CC4-5D6E-409C-BE32-E72D297353CC}">
              <c16:uniqueId val="{00000003-FD2A-40B1-B7C0-C93369E3F0B3}"/>
            </c:ext>
          </c:extLst>
        </c:ser>
        <c:ser>
          <c:idx val="1"/>
          <c:order val="1"/>
          <c:tx>
            <c:strRef>
              <c:f>Sheet3!$AA$3:$AA$4</c:f>
              <c:strCache>
                <c:ptCount val="1"/>
                <c:pt idx="0">
                  <c:v>field</c:v>
                </c:pt>
              </c:strCache>
            </c:strRef>
          </c:tx>
          <c:spPr>
            <a:solidFill>
              <a:schemeClr val="accent4">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Sheet3!$Y$5:$Y$14</c:f>
              <c:strCache>
                <c:ptCount val="9"/>
                <c:pt idx="0">
                  <c:v>Chennai Super Kings</c:v>
                </c:pt>
                <c:pt idx="1">
                  <c:v>Delhi Daredevils</c:v>
                </c:pt>
                <c:pt idx="2">
                  <c:v>Kings XI Punjab</c:v>
                </c:pt>
                <c:pt idx="3">
                  <c:v>Kolkata Knight Riders</c:v>
                </c:pt>
                <c:pt idx="4">
                  <c:v>Mumbai Indians</c:v>
                </c:pt>
                <c:pt idx="5">
                  <c:v>Pune Warriors</c:v>
                </c:pt>
                <c:pt idx="6">
                  <c:v>Rajasthan Royals</c:v>
                </c:pt>
                <c:pt idx="7">
                  <c:v>Royal Challengers Bangalore</c:v>
                </c:pt>
                <c:pt idx="8">
                  <c:v>Sunrisers Hyderabad</c:v>
                </c:pt>
              </c:strCache>
            </c:strRef>
          </c:cat>
          <c:val>
            <c:numRef>
              <c:f>Sheet3!$AA$5:$AA$14</c:f>
              <c:numCache>
                <c:formatCode>General</c:formatCode>
                <c:ptCount val="9"/>
                <c:pt idx="0">
                  <c:v>4</c:v>
                </c:pt>
                <c:pt idx="1">
                  <c:v>1</c:v>
                </c:pt>
                <c:pt idx="2">
                  <c:v>7</c:v>
                </c:pt>
                <c:pt idx="3">
                  <c:v>2</c:v>
                </c:pt>
                <c:pt idx="4">
                  <c:v>1</c:v>
                </c:pt>
                <c:pt idx="5">
                  <c:v>1</c:v>
                </c:pt>
                <c:pt idx="6">
                  <c:v>5</c:v>
                </c:pt>
                <c:pt idx="7">
                  <c:v>7</c:v>
                </c:pt>
                <c:pt idx="8">
                  <c:v>3</c:v>
                </c:pt>
              </c:numCache>
            </c:numRef>
          </c:val>
          <c:extLst>
            <c:ext xmlns:c16="http://schemas.microsoft.com/office/drawing/2014/chart" uri="{C3380CC4-5D6E-409C-BE32-E72D297353CC}">
              <c16:uniqueId val="{00000004-FD2A-40B1-B7C0-C93369E3F0B3}"/>
            </c:ext>
          </c:extLst>
        </c:ser>
        <c:dLbls>
          <c:dLblPos val="ctr"/>
          <c:showLegendKey val="0"/>
          <c:showVal val="1"/>
          <c:showCatName val="0"/>
          <c:showSerName val="0"/>
          <c:showPercent val="0"/>
          <c:showBubbleSize val="0"/>
        </c:dLbls>
        <c:gapWidth val="150"/>
        <c:overlap val="100"/>
        <c:axId val="753586063"/>
        <c:axId val="753594703"/>
      </c:barChart>
      <c:catAx>
        <c:axId val="7535860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53594703"/>
        <c:crosses val="autoZero"/>
        <c:auto val="1"/>
        <c:lblAlgn val="ctr"/>
        <c:lblOffset val="100"/>
        <c:noMultiLvlLbl val="0"/>
      </c:catAx>
      <c:valAx>
        <c:axId val="75359470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75358606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237F46D3-34BF-40F8-8ECD-A587ED0FFFF0}">
          <cx:dataLabels pos="inEnd">
            <cx:visibility seriesName="1"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plotArea>
      <cx:plotAreaRegion>
        <cx:series layoutId="treemap" uniqueId="{A0AACC5C-629B-4734-BC61-B728954D78EE}">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417">
  <cs:axisTitle>
    <cs:lnRef idx="0"/>
    <cs:fillRef idx="0"/>
    <cs:effectRef idx="0"/>
    <cs:fontRef idx="minor">
      <a:schemeClr val="dk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65000"/>
        <a:lumOff val="35000"/>
      </a:schemeClr>
    </cs:fontRef>
    <cs:defRPr sz="9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cs:chartArea>
  <cs:dataLabel>
    <cs:lnRef idx="0"/>
    <cs:fillRef idx="0"/>
    <cs:effectRef idx="0"/>
    <cs:fontRef idx="minor">
      <a:schemeClr val="lt1"/>
    </cs:fontRef>
    <cs:defRPr sz="900" b="1"/>
    <cs:bodyPr lIns="38100" tIns="19050" rIns="38100" bIns="19050">
      <a:spAutoFit/>
    </cs:bodyPr>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lt1"/>
        </a:solidFill>
      </a:ln>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lumOff val="10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65000"/>
        <a:lumOff val="35000"/>
      </a:schemeClr>
    </cs:fontRef>
    <cs:defRPr sz="1800" b="1"/>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microsoft.com/office/2014/relationships/chartEx" Target="../charts/chartEx2.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533401</xdr:colOff>
      <xdr:row>43</xdr:row>
      <xdr:rowOff>95250</xdr:rowOff>
    </xdr:to>
    <xdr:sp macro="" textlink="">
      <xdr:nvSpPr>
        <xdr:cNvPr id="41" name="Rectangle 40">
          <a:extLst>
            <a:ext uri="{FF2B5EF4-FFF2-40B4-BE49-F238E27FC236}">
              <a16:creationId xmlns:a16="http://schemas.microsoft.com/office/drawing/2014/main" id="{763E795F-ECC1-DB13-CD00-0F60187378B8}"/>
            </a:ext>
          </a:extLst>
        </xdr:cNvPr>
        <xdr:cNvSpPr/>
      </xdr:nvSpPr>
      <xdr:spPr>
        <a:xfrm>
          <a:off x="0" y="0"/>
          <a:ext cx="24965026" cy="8286750"/>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20</xdr:col>
      <xdr:colOff>502662</xdr:colOff>
      <xdr:row>8</xdr:row>
      <xdr:rowOff>95250</xdr:rowOff>
    </xdr:from>
    <xdr:to>
      <xdr:col>27</xdr:col>
      <xdr:colOff>590549</xdr:colOff>
      <xdr:row>40</xdr:row>
      <xdr:rowOff>161925</xdr:rowOff>
    </xdr:to>
    <xdr:graphicFrame macro="">
      <xdr:nvGraphicFramePr>
        <xdr:cNvPr id="11" name="Chart 10">
          <a:extLst>
            <a:ext uri="{FF2B5EF4-FFF2-40B4-BE49-F238E27FC236}">
              <a16:creationId xmlns:a16="http://schemas.microsoft.com/office/drawing/2014/main" id="{10340742-AD35-411B-9333-14218152C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14</xdr:col>
      <xdr:colOff>56550</xdr:colOff>
      <xdr:row>8</xdr:row>
      <xdr:rowOff>85725</xdr:rowOff>
    </xdr:from>
    <xdr:to>
      <xdr:col>20</xdr:col>
      <xdr:colOff>464309</xdr:colOff>
      <xdr:row>24</xdr:row>
      <xdr:rowOff>0</xdr:rowOff>
    </xdr:to>
    <xdr:graphicFrame macro="">
      <xdr:nvGraphicFramePr>
        <xdr:cNvPr id="12" name="Chart 11">
          <a:extLst>
            <a:ext uri="{FF2B5EF4-FFF2-40B4-BE49-F238E27FC236}">
              <a16:creationId xmlns:a16="http://schemas.microsoft.com/office/drawing/2014/main" id="{06EC596D-52C7-4E4F-AFCB-7AE0A5EFB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0</xdr:col>
      <xdr:colOff>67117</xdr:colOff>
      <xdr:row>24</xdr:row>
      <xdr:rowOff>47625</xdr:rowOff>
    </xdr:from>
    <xdr:to>
      <xdr:col>10</xdr:col>
      <xdr:colOff>241744</xdr:colOff>
      <xdr:row>40</xdr:row>
      <xdr:rowOff>152400</xdr:rowOff>
    </xdr:to>
    <xdr:graphicFrame macro="">
      <xdr:nvGraphicFramePr>
        <xdr:cNvPr id="13" name="Chart 12">
          <a:extLst>
            <a:ext uri="{FF2B5EF4-FFF2-40B4-BE49-F238E27FC236}">
              <a16:creationId xmlns:a16="http://schemas.microsoft.com/office/drawing/2014/main" id="{80408017-E93A-4A8D-9AA0-AA3A77E2F1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0</xdr:colOff>
      <xdr:row>8</xdr:row>
      <xdr:rowOff>95250</xdr:rowOff>
    </xdr:from>
    <xdr:to>
      <xdr:col>13</xdr:col>
      <xdr:colOff>474388</xdr:colOff>
      <xdr:row>23</xdr:row>
      <xdr:rowOff>180975</xdr:rowOff>
    </xdr:to>
    <xdr:graphicFrame macro="">
      <xdr:nvGraphicFramePr>
        <xdr:cNvPr id="14" name="Chart 13">
          <a:extLst>
            <a:ext uri="{FF2B5EF4-FFF2-40B4-BE49-F238E27FC236}">
              <a16:creationId xmlns:a16="http://schemas.microsoft.com/office/drawing/2014/main" id="{DB51D9C1-F648-401E-B77B-1E751EFB7D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0</xdr:row>
      <xdr:rowOff>84384</xdr:rowOff>
    </xdr:from>
    <xdr:to>
      <xdr:col>27</xdr:col>
      <xdr:colOff>70485</xdr:colOff>
      <xdr:row>5</xdr:row>
      <xdr:rowOff>19050</xdr:rowOff>
    </xdr:to>
    <xdr:grpSp>
      <xdr:nvGrpSpPr>
        <xdr:cNvPr id="42" name="Group 41">
          <a:extLst>
            <a:ext uri="{FF2B5EF4-FFF2-40B4-BE49-F238E27FC236}">
              <a16:creationId xmlns:a16="http://schemas.microsoft.com/office/drawing/2014/main" id="{791A41EF-8BDC-DE7F-3766-4A607C655A55}"/>
            </a:ext>
          </a:extLst>
        </xdr:cNvPr>
        <xdr:cNvGrpSpPr/>
      </xdr:nvGrpSpPr>
      <xdr:grpSpPr>
        <a:xfrm>
          <a:off x="0" y="84384"/>
          <a:ext cx="16844010" cy="887166"/>
          <a:chOff x="0" y="84384"/>
          <a:chExt cx="16844010" cy="887166"/>
        </a:xfrm>
      </xdr:grpSpPr>
      <xdr:sp macro="" textlink="">
        <xdr:nvSpPr>
          <xdr:cNvPr id="3" name="Rectangle: Rounded Corners 2">
            <a:extLst>
              <a:ext uri="{FF2B5EF4-FFF2-40B4-BE49-F238E27FC236}">
                <a16:creationId xmlns:a16="http://schemas.microsoft.com/office/drawing/2014/main" id="{C31F3B57-E00B-4F5D-8E02-2EB709E6B253}"/>
              </a:ext>
            </a:extLst>
          </xdr:cNvPr>
          <xdr:cNvSpPr/>
        </xdr:nvSpPr>
        <xdr:spPr>
          <a:xfrm>
            <a:off x="0" y="84384"/>
            <a:ext cx="2543175" cy="782392"/>
          </a:xfrm>
          <a:prstGeom prst="roundRect">
            <a:avLst/>
          </a:prstGeom>
          <a:solidFill>
            <a:srgbClr val="0070C0"/>
          </a:solidFill>
          <a:ln>
            <a:solidFill>
              <a:schemeClr val="tx2">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0" i="0" u="none" strike="noStrike">
                <a:solidFill>
                  <a:schemeClr val="bg1"/>
                </a:solidFill>
                <a:effectLst/>
                <a:latin typeface="Aptos Display" panose="020B0004020202020204" pitchFamily="34" charset="0"/>
                <a:ea typeface="+mn-ea"/>
                <a:cs typeface="+mn-cs"/>
              </a:rPr>
              <a:t>Indian Premier League  Analysis</a:t>
            </a:r>
          </a:p>
          <a:p>
            <a:pPr algn="l"/>
            <a:r>
              <a:rPr lang="en-IN" sz="1800">
                <a:solidFill>
                  <a:schemeClr val="bg1"/>
                </a:solidFill>
                <a:latin typeface="Aptos Display" panose="020B0004020202020204" pitchFamily="34" charset="0"/>
              </a:rPr>
              <a:t> </a:t>
            </a:r>
          </a:p>
        </xdr:txBody>
      </xdr:sp>
      <xdr:grpSp>
        <xdr:nvGrpSpPr>
          <xdr:cNvPr id="19" name="Group 18">
            <a:extLst>
              <a:ext uri="{FF2B5EF4-FFF2-40B4-BE49-F238E27FC236}">
                <a16:creationId xmlns:a16="http://schemas.microsoft.com/office/drawing/2014/main" id="{7850F061-DCDC-A7E0-4C84-AFDFDD8B6625}"/>
              </a:ext>
            </a:extLst>
          </xdr:cNvPr>
          <xdr:cNvGrpSpPr/>
        </xdr:nvGrpSpPr>
        <xdr:grpSpPr>
          <a:xfrm>
            <a:off x="3000374" y="123825"/>
            <a:ext cx="3190876" cy="781050"/>
            <a:chOff x="3000374" y="123825"/>
            <a:chExt cx="2495551" cy="781050"/>
          </a:xfrm>
        </xdr:grpSpPr>
        <xdr:sp macro="" textlink="">
          <xdr:nvSpPr>
            <xdr:cNvPr id="4" name="Arrow: Chevron 3">
              <a:extLst>
                <a:ext uri="{FF2B5EF4-FFF2-40B4-BE49-F238E27FC236}">
                  <a16:creationId xmlns:a16="http://schemas.microsoft.com/office/drawing/2014/main" id="{0AC7BBD7-F2CE-4834-B7F3-7E0FD45EA52D}"/>
                </a:ext>
              </a:extLst>
            </xdr:cNvPr>
            <xdr:cNvSpPr/>
          </xdr:nvSpPr>
          <xdr:spPr>
            <a:xfrm>
              <a:off x="3000374" y="123825"/>
              <a:ext cx="2447925" cy="714376"/>
            </a:xfrm>
            <a:prstGeom prst="chevron">
              <a:avLst/>
            </a:prstGeom>
            <a:solidFill>
              <a:srgbClr val="0070C0"/>
            </a:solidFill>
            <a:ln>
              <a:solidFill>
                <a:schemeClr val="tx2">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bg1"/>
                  </a:solidFill>
                  <a:latin typeface="+mj-lt"/>
                </a:rPr>
                <a:t>Season</a:t>
              </a:r>
            </a:p>
          </xdr:txBody>
        </xdr:sp>
        <xdr:sp macro="" textlink="$AI$2">
          <xdr:nvSpPr>
            <xdr:cNvPr id="18" name="Rectangle: Rounded Corners 17">
              <a:extLst>
                <a:ext uri="{FF2B5EF4-FFF2-40B4-BE49-F238E27FC236}">
                  <a16:creationId xmlns:a16="http://schemas.microsoft.com/office/drawing/2014/main" id="{D6AE3190-858D-0DDD-6642-593339CA6E1E}"/>
                </a:ext>
              </a:extLst>
            </xdr:cNvPr>
            <xdr:cNvSpPr/>
          </xdr:nvSpPr>
          <xdr:spPr>
            <a:xfrm>
              <a:off x="3733800" y="495300"/>
              <a:ext cx="1762125" cy="4095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105F0B7-16BC-4962-AF65-B154FD89E90E}" type="TxLink">
                <a:rPr lang="en-US" sz="1100" b="0" i="0" u="none" strike="noStrike">
                  <a:solidFill>
                    <a:srgbClr val="000000"/>
                  </a:solidFill>
                  <a:latin typeface="Aptos Narrow"/>
                </a:rPr>
                <a:pPr algn="l"/>
                <a:t>IPL-2013</a:t>
              </a:fld>
              <a:endParaRPr lang="en-US" sz="1100"/>
            </a:p>
          </xdr:txBody>
        </xdr:sp>
      </xdr:grpSp>
      <xdr:grpSp>
        <xdr:nvGrpSpPr>
          <xdr:cNvPr id="23" name="Group 22">
            <a:extLst>
              <a:ext uri="{FF2B5EF4-FFF2-40B4-BE49-F238E27FC236}">
                <a16:creationId xmlns:a16="http://schemas.microsoft.com/office/drawing/2014/main" id="{6B4619FC-89D3-4AF8-BAEE-9F99DB6578D0}"/>
              </a:ext>
            </a:extLst>
          </xdr:cNvPr>
          <xdr:cNvGrpSpPr/>
        </xdr:nvGrpSpPr>
        <xdr:grpSpPr>
          <a:xfrm>
            <a:off x="10201271" y="190500"/>
            <a:ext cx="3152776" cy="781050"/>
            <a:chOff x="3044804" y="123825"/>
            <a:chExt cx="2451121" cy="781050"/>
          </a:xfrm>
        </xdr:grpSpPr>
        <xdr:sp macro="" textlink="">
          <xdr:nvSpPr>
            <xdr:cNvPr id="24" name="Arrow: Chevron 23">
              <a:extLst>
                <a:ext uri="{FF2B5EF4-FFF2-40B4-BE49-F238E27FC236}">
                  <a16:creationId xmlns:a16="http://schemas.microsoft.com/office/drawing/2014/main" id="{2FA7B547-203D-55B9-DF77-81C1028BF7F1}"/>
                </a:ext>
              </a:extLst>
            </xdr:cNvPr>
            <xdr:cNvSpPr/>
          </xdr:nvSpPr>
          <xdr:spPr>
            <a:xfrm>
              <a:off x="3044804" y="123825"/>
              <a:ext cx="2447925" cy="714376"/>
            </a:xfrm>
            <a:prstGeom prst="chevron">
              <a:avLst/>
            </a:prstGeom>
            <a:solidFill>
              <a:srgbClr val="0070C0"/>
            </a:solidFill>
            <a:ln>
              <a:solidFill>
                <a:schemeClr val="tx2">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bg1"/>
                  </a:solidFill>
                  <a:latin typeface="+mj-lt"/>
                </a:rPr>
                <a:t>Runner-Up</a:t>
              </a:r>
            </a:p>
          </xdr:txBody>
        </xdr:sp>
        <xdr:sp macro="" textlink="Sheet4!D33">
          <xdr:nvSpPr>
            <xdr:cNvPr id="25" name="Rectangle: Rounded Corners 24">
              <a:extLst>
                <a:ext uri="{FF2B5EF4-FFF2-40B4-BE49-F238E27FC236}">
                  <a16:creationId xmlns:a16="http://schemas.microsoft.com/office/drawing/2014/main" id="{5CF0C8C5-6CAE-AD41-0D1E-671EF0EA25BE}"/>
                </a:ext>
              </a:extLst>
            </xdr:cNvPr>
            <xdr:cNvSpPr/>
          </xdr:nvSpPr>
          <xdr:spPr>
            <a:xfrm>
              <a:off x="3733800" y="495300"/>
              <a:ext cx="1762125" cy="4095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078721E8-D80B-4D12-A545-CCAE0C1FBAAC}" type="TxLink">
                <a:rPr lang="en-US" sz="1100" b="0" i="0" u="none" strike="noStrike">
                  <a:solidFill>
                    <a:srgbClr val="000000"/>
                  </a:solidFill>
                  <a:latin typeface="Aptos Narrow"/>
                </a:rPr>
                <a:pPr algn="l"/>
                <a:t>Chennai Super Kings</a:t>
              </a:fld>
              <a:endParaRPr lang="en-IN" sz="1100"/>
            </a:p>
          </xdr:txBody>
        </xdr:sp>
      </xdr:grpSp>
      <xdr:grpSp>
        <xdr:nvGrpSpPr>
          <xdr:cNvPr id="29" name="Group 28">
            <a:extLst>
              <a:ext uri="{FF2B5EF4-FFF2-40B4-BE49-F238E27FC236}">
                <a16:creationId xmlns:a16="http://schemas.microsoft.com/office/drawing/2014/main" id="{3A890A06-29D3-4C72-A580-9CAE7C97851C}"/>
              </a:ext>
            </a:extLst>
          </xdr:cNvPr>
          <xdr:cNvGrpSpPr/>
        </xdr:nvGrpSpPr>
        <xdr:grpSpPr>
          <a:xfrm>
            <a:off x="6648451" y="161925"/>
            <a:ext cx="3162301" cy="781050"/>
            <a:chOff x="3066239" y="123825"/>
            <a:chExt cx="2429686" cy="781050"/>
          </a:xfrm>
        </xdr:grpSpPr>
        <xdr:sp macro="" textlink="">
          <xdr:nvSpPr>
            <xdr:cNvPr id="30" name="Arrow: Chevron 29">
              <a:extLst>
                <a:ext uri="{FF2B5EF4-FFF2-40B4-BE49-F238E27FC236}">
                  <a16:creationId xmlns:a16="http://schemas.microsoft.com/office/drawing/2014/main" id="{40F98A02-F0D9-F46F-AE7A-D857BDB7699C}"/>
                </a:ext>
              </a:extLst>
            </xdr:cNvPr>
            <xdr:cNvSpPr/>
          </xdr:nvSpPr>
          <xdr:spPr>
            <a:xfrm>
              <a:off x="3066239" y="123825"/>
              <a:ext cx="2418652" cy="714376"/>
            </a:xfrm>
            <a:prstGeom prst="chevron">
              <a:avLst/>
            </a:prstGeom>
            <a:solidFill>
              <a:srgbClr val="0070C0"/>
            </a:solidFill>
            <a:ln>
              <a:solidFill>
                <a:schemeClr val="tx2">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bg1"/>
                  </a:solidFill>
                  <a:latin typeface="+mj-lt"/>
                </a:rPr>
                <a:t>Winner</a:t>
              </a:r>
            </a:p>
          </xdr:txBody>
        </xdr:sp>
        <xdr:sp macro="" textlink="Sheet4!D32">
          <xdr:nvSpPr>
            <xdr:cNvPr id="31" name="Rectangle: Rounded Corners 30">
              <a:extLst>
                <a:ext uri="{FF2B5EF4-FFF2-40B4-BE49-F238E27FC236}">
                  <a16:creationId xmlns:a16="http://schemas.microsoft.com/office/drawing/2014/main" id="{0AEA06A6-2E01-7A62-C92E-EC2C556BDA4F}"/>
                </a:ext>
              </a:extLst>
            </xdr:cNvPr>
            <xdr:cNvSpPr/>
          </xdr:nvSpPr>
          <xdr:spPr>
            <a:xfrm>
              <a:off x="3733800" y="495300"/>
              <a:ext cx="1762125" cy="4095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46C35AEB-5D84-4E27-AA6D-A3060A4271E1}" type="TxLink">
                <a:rPr lang="en-US" sz="1100" b="0" i="0" u="none" strike="noStrike">
                  <a:solidFill>
                    <a:srgbClr val="000000"/>
                  </a:solidFill>
                  <a:latin typeface="Aptos Narrow"/>
                </a:rPr>
                <a:pPr algn="l"/>
                <a:t>Mumbai Indians</a:t>
              </a:fld>
              <a:endParaRPr lang="en-IN" sz="1100"/>
            </a:p>
          </xdr:txBody>
        </xdr:sp>
      </xdr:grpSp>
      <xdr:grpSp>
        <xdr:nvGrpSpPr>
          <xdr:cNvPr id="35" name="Group 34">
            <a:extLst>
              <a:ext uri="{FF2B5EF4-FFF2-40B4-BE49-F238E27FC236}">
                <a16:creationId xmlns:a16="http://schemas.microsoft.com/office/drawing/2014/main" id="{63A68CD5-0AAF-4BB9-9EE5-D0BCD326D18B}"/>
              </a:ext>
            </a:extLst>
          </xdr:cNvPr>
          <xdr:cNvGrpSpPr/>
        </xdr:nvGrpSpPr>
        <xdr:grpSpPr>
          <a:xfrm>
            <a:off x="13616940" y="200025"/>
            <a:ext cx="3227070" cy="752475"/>
            <a:chOff x="3000374" y="152400"/>
            <a:chExt cx="2495551" cy="752475"/>
          </a:xfrm>
        </xdr:grpSpPr>
        <xdr:sp macro="" textlink="">
          <xdr:nvSpPr>
            <xdr:cNvPr id="36" name="Arrow: Chevron 35">
              <a:extLst>
                <a:ext uri="{FF2B5EF4-FFF2-40B4-BE49-F238E27FC236}">
                  <a16:creationId xmlns:a16="http://schemas.microsoft.com/office/drawing/2014/main" id="{C3E0CFCA-0C72-D71A-2E27-9A47A08C6573}"/>
                </a:ext>
              </a:extLst>
            </xdr:cNvPr>
            <xdr:cNvSpPr/>
          </xdr:nvSpPr>
          <xdr:spPr>
            <a:xfrm>
              <a:off x="3000374" y="152400"/>
              <a:ext cx="2447925" cy="714376"/>
            </a:xfrm>
            <a:prstGeom prst="chevron">
              <a:avLst/>
            </a:prstGeom>
            <a:solidFill>
              <a:srgbClr val="0070C0"/>
            </a:solidFill>
            <a:ln>
              <a:solidFill>
                <a:schemeClr val="tx2">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bg1"/>
                  </a:solidFill>
                  <a:latin typeface="+mj-lt"/>
                </a:rPr>
                <a:t>Player</a:t>
              </a:r>
              <a:r>
                <a:rPr lang="en-IN" sz="1600" baseline="0">
                  <a:solidFill>
                    <a:schemeClr val="bg1"/>
                  </a:solidFill>
                  <a:latin typeface="+mj-lt"/>
                </a:rPr>
                <a:t> of the Series</a:t>
              </a:r>
              <a:endParaRPr lang="en-IN" sz="1600">
                <a:solidFill>
                  <a:schemeClr val="bg1"/>
                </a:solidFill>
                <a:latin typeface="+mj-lt"/>
              </a:endParaRPr>
            </a:p>
          </xdr:txBody>
        </xdr:sp>
        <xdr:sp macro="" textlink="Sheet4!D34">
          <xdr:nvSpPr>
            <xdr:cNvPr id="37" name="Rectangle: Rounded Corners 36">
              <a:extLst>
                <a:ext uri="{FF2B5EF4-FFF2-40B4-BE49-F238E27FC236}">
                  <a16:creationId xmlns:a16="http://schemas.microsoft.com/office/drawing/2014/main" id="{51EF6D37-D2FE-1ECA-60DC-BB575254A833}"/>
                </a:ext>
              </a:extLst>
            </xdr:cNvPr>
            <xdr:cNvSpPr/>
          </xdr:nvSpPr>
          <xdr:spPr>
            <a:xfrm>
              <a:off x="3733800" y="495300"/>
              <a:ext cx="1762125" cy="409575"/>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2F848944-8D68-4703-A5AE-475FD8C8C496}" type="TxLink">
                <a:rPr lang="en-US" sz="1100" b="0" i="0" u="none" strike="noStrike">
                  <a:solidFill>
                    <a:srgbClr val="000000"/>
                  </a:solidFill>
                  <a:latin typeface="Aptos Narrow"/>
                </a:rPr>
                <a:pPr algn="l"/>
                <a:t>Mumbai Indians</a:t>
              </a:fld>
              <a:endParaRPr lang="en-IN" sz="1100"/>
            </a:p>
          </xdr:txBody>
        </xdr:sp>
      </xdr:grpSp>
    </xdr:grpSp>
    <xdr:clientData/>
  </xdr:twoCellAnchor>
  <xdr:twoCellAnchor editAs="absolute">
    <xdr:from>
      <xdr:col>0</xdr:col>
      <xdr:colOff>209549</xdr:colOff>
      <xdr:row>5</xdr:row>
      <xdr:rowOff>114300</xdr:rowOff>
    </xdr:from>
    <xdr:to>
      <xdr:col>27</xdr:col>
      <xdr:colOff>247649</xdr:colOff>
      <xdr:row>8</xdr:row>
      <xdr:rowOff>95249</xdr:rowOff>
    </xdr:to>
    <mc:AlternateContent xmlns:mc="http://schemas.openxmlformats.org/markup-compatibility/2006" xmlns:a14="http://schemas.microsoft.com/office/drawing/2010/main">
      <mc:Choice Requires="a14">
        <xdr:graphicFrame macro="">
          <xdr:nvGraphicFramePr>
            <xdr:cNvPr id="38" name="Season2 1">
              <a:extLst>
                <a:ext uri="{FF2B5EF4-FFF2-40B4-BE49-F238E27FC236}">
                  <a16:creationId xmlns:a16="http://schemas.microsoft.com/office/drawing/2014/main" id="{6C2DC1D4-1FA6-3715-8494-7C6EB3875452}"/>
                </a:ext>
              </a:extLst>
            </xdr:cNvPr>
            <xdr:cNvGraphicFramePr/>
          </xdr:nvGraphicFramePr>
          <xdr:xfrm>
            <a:off x="0" y="0"/>
            <a:ext cx="0" cy="0"/>
          </xdr:xfrm>
          <a:graphic>
            <a:graphicData uri="http://schemas.microsoft.com/office/drawing/2010/slicer">
              <sle:slicer xmlns:sle="http://schemas.microsoft.com/office/drawing/2010/slicer" name="Season2 1"/>
            </a:graphicData>
          </a:graphic>
        </xdr:graphicFrame>
      </mc:Choice>
      <mc:Fallback xmlns="">
        <xdr:sp macro="" textlink="">
          <xdr:nvSpPr>
            <xdr:cNvPr id="0" name=""/>
            <xdr:cNvSpPr>
              <a:spLocks noTextEdit="1"/>
            </xdr:cNvSpPr>
          </xdr:nvSpPr>
          <xdr:spPr>
            <a:xfrm>
              <a:off x="209549" y="1066800"/>
              <a:ext cx="16811625" cy="552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266700</xdr:colOff>
      <xdr:row>24</xdr:row>
      <xdr:rowOff>61911</xdr:rowOff>
    </xdr:from>
    <xdr:to>
      <xdr:col>20</xdr:col>
      <xdr:colOff>457199</xdr:colOff>
      <xdr:row>40</xdr:row>
      <xdr:rowOff>161924</xdr:rowOff>
    </xdr:to>
    <mc:AlternateContent xmlns:mc="http://schemas.openxmlformats.org/markup-compatibility/2006">
      <mc:Choice xmlns:cx1="http://schemas.microsoft.com/office/drawing/2015/9/8/chartex" Requires="cx1">
        <xdr:graphicFrame macro="">
          <xdr:nvGraphicFramePr>
            <xdr:cNvPr id="40" name="Chart 39">
              <a:extLst>
                <a:ext uri="{FF2B5EF4-FFF2-40B4-BE49-F238E27FC236}">
                  <a16:creationId xmlns:a16="http://schemas.microsoft.com/office/drawing/2014/main" id="{322503E6-956B-B3C0-DBB3-FA93545A4DD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6362700" y="4633911"/>
              <a:ext cx="6286499" cy="314801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581396</xdr:colOff>
      <xdr:row>10</xdr:row>
      <xdr:rowOff>148441</xdr:rowOff>
    </xdr:from>
    <xdr:to>
      <xdr:col>4</xdr:col>
      <xdr:colOff>659328</xdr:colOff>
      <xdr:row>23</xdr:row>
      <xdr:rowOff>51088</xdr:rowOff>
    </xdr:to>
    <xdr:graphicFrame macro="">
      <xdr:nvGraphicFramePr>
        <xdr:cNvPr id="2" name="Chart 1">
          <a:extLst>
            <a:ext uri="{FF2B5EF4-FFF2-40B4-BE49-F238E27FC236}">
              <a16:creationId xmlns:a16="http://schemas.microsoft.com/office/drawing/2014/main" id="{33C336CC-B654-AE68-777F-4AF90DF888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1583376</xdr:colOff>
      <xdr:row>9</xdr:row>
      <xdr:rowOff>60243</xdr:rowOff>
    </xdr:from>
    <xdr:to>
      <xdr:col>12</xdr:col>
      <xdr:colOff>28450</xdr:colOff>
      <xdr:row>23</xdr:row>
      <xdr:rowOff>119125</xdr:rowOff>
    </xdr:to>
    <xdr:graphicFrame macro="">
      <xdr:nvGraphicFramePr>
        <xdr:cNvPr id="3" name="Chart 2">
          <a:extLst>
            <a:ext uri="{FF2B5EF4-FFF2-40B4-BE49-F238E27FC236}">
              <a16:creationId xmlns:a16="http://schemas.microsoft.com/office/drawing/2014/main" id="{FF98BAA8-AC9F-6B3F-8F60-DF85163B5E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318037</xdr:colOff>
      <xdr:row>12</xdr:row>
      <xdr:rowOff>35503</xdr:rowOff>
    </xdr:from>
    <xdr:to>
      <xdr:col>22</xdr:col>
      <xdr:colOff>179367</xdr:colOff>
      <xdr:row>26</xdr:row>
      <xdr:rowOff>94385</xdr:rowOff>
    </xdr:to>
    <xdr:graphicFrame macro="">
      <xdr:nvGraphicFramePr>
        <xdr:cNvPr id="5" name="Chart 4">
          <a:extLst>
            <a:ext uri="{FF2B5EF4-FFF2-40B4-BE49-F238E27FC236}">
              <a16:creationId xmlns:a16="http://schemas.microsoft.com/office/drawing/2014/main" id="{734B8A74-17B5-5B3D-9C8F-B50579D2D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682832</xdr:colOff>
      <xdr:row>18</xdr:row>
      <xdr:rowOff>183944</xdr:rowOff>
    </xdr:from>
    <xdr:to>
      <xdr:col>28</xdr:col>
      <xdr:colOff>529442</xdr:colOff>
      <xdr:row>31</xdr:row>
      <xdr:rowOff>123702</xdr:rowOff>
    </xdr:to>
    <xdr:graphicFrame macro="">
      <xdr:nvGraphicFramePr>
        <xdr:cNvPr id="6" name="Chart 5">
          <a:extLst>
            <a:ext uri="{FF2B5EF4-FFF2-40B4-BE49-F238E27FC236}">
              <a16:creationId xmlns:a16="http://schemas.microsoft.com/office/drawing/2014/main" id="{65324BA6-1FA3-9A12-D503-0A791ABCFB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32</xdr:col>
      <xdr:colOff>605518</xdr:colOff>
      <xdr:row>13</xdr:row>
      <xdr:rowOff>30925</xdr:rowOff>
    </xdr:from>
    <xdr:to>
      <xdr:col>40</xdr:col>
      <xdr:colOff>290699</xdr:colOff>
      <xdr:row>27</xdr:row>
      <xdr:rowOff>69644</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5B7A9BE-B477-6301-B767-797BC5C904A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37638718" y="2507425"/>
              <a:ext cx="5657356" cy="270571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dik Umaria" refreshedDate="45757.862413425923" createdVersion="8" refreshedVersion="8" minRefreshableVersion="3" recordCount="1095" xr:uid="{D350C64D-A53A-47AE-B159-B2A2AA9ADBCB}">
  <cacheSource type="worksheet">
    <worksheetSource name="Table1"/>
  </cacheSource>
  <cacheFields count="21">
    <cacheField name="id" numFmtId="0">
      <sharedItems containsSemiMixedTypes="0" containsString="0" containsNumber="1" containsInteger="1" minValue="335982" maxValue="1426312"/>
    </cacheField>
    <cacheField name="season" numFmtId="0">
      <sharedItems containsMixedTypes="1" containsNumber="1" containsInteger="1" minValue="2009" maxValue="2024"/>
    </cacheField>
    <cacheField name="city" numFmtId="0">
      <sharedItems/>
    </cacheField>
    <cacheField name="Season2" numFmtId="0">
      <sharedItems count="17">
        <s v="IPL-2008"/>
        <s v="IPL-2009"/>
        <s v="IPL-2010"/>
        <s v="IPL-2011"/>
        <s v="IPL-2012"/>
        <s v="IPL-2013"/>
        <s v="IPL-2014"/>
        <s v="IPL-2015"/>
        <s v="IPL-2016"/>
        <s v="IPL-2017"/>
        <s v="IPL-2018"/>
        <s v="IPL-2019"/>
        <s v="IPL-2020"/>
        <s v="IPL-2021"/>
        <s v="IPL-2022"/>
        <s v="IPL-2023"/>
        <s v="IPL-2024"/>
      </sharedItems>
    </cacheField>
    <cacheField name="date" numFmtId="14">
      <sharedItems containsSemiMixedTypes="0" containsNonDate="0" containsDate="1" containsString="0" minDate="2008-04-18T00:00:00" maxDate="2024-05-27T00:00:00"/>
    </cacheField>
    <cacheField name="match_type" numFmtId="0">
      <sharedItems/>
    </cacheField>
    <cacheField name="player_of_match" numFmtId="0">
      <sharedItems count="292">
        <s v="BB McCullum"/>
        <s v="MEK Hussey"/>
        <s v="MF Maharoof"/>
        <s v="MV Boucher"/>
        <s v="DJ Hussey"/>
        <s v="SR Watson"/>
        <s v="V Sehwag"/>
        <s v="ML Hayden"/>
        <s v="YK Pathan"/>
        <s v="KC Sangakkara"/>
        <s v="JDP Oram"/>
        <s v="AC Gilchrist"/>
        <s v="SM Katich"/>
        <s v="MS Dhoni"/>
        <s v="ST Jayasuriya"/>
        <s v="GD McGrath"/>
        <s v="SE Marsh"/>
        <s v="SA Asnodkar"/>
        <s v="IK Pathan"/>
        <s v="P Kumar"/>
        <s v="SM Pollock"/>
        <s v="Sohail Tanvir"/>
        <s v="S Sreesanth"/>
        <s v="A Nehra"/>
        <s v="SC Ganguly"/>
        <s v="L Balaji"/>
        <s v="Shoaib Akhtar"/>
        <s v="A Mishra"/>
        <s v="DPMD Jayawardene"/>
        <s v="GC Smith"/>
        <s v="DJ Bravo"/>
        <s v="M Ntini"/>
        <s v="SP Goswami"/>
        <s v="A Kumble"/>
        <s v="KD Karthik"/>
        <s v="JA Morkel"/>
        <s v="R Vinay Kumar"/>
        <s v="Umar Gul"/>
        <s v="SK Raina"/>
        <s v="CRD Fernando"/>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MA Agarwal"/>
        <s v="AD Russel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Shivam Mavi"/>
        <s v="PK Garg"/>
        <s v="R Tewatia"/>
        <s v="A Nortje"/>
        <s v="CV Varun"/>
        <s v="CJ Jordan"/>
        <s v="RD Gaikwad"/>
        <s v="PJ Cummins"/>
        <s v="RD Chahar"/>
        <s v="MM Ali"/>
        <s v="D Padikkal"/>
        <s v="Harpreet Brar"/>
        <s v="Kartik Tyagi"/>
        <s v="JO Holder"/>
        <s v="JR Hazlewood"/>
        <s v="KS Bharat"/>
        <s v="VR Iyer"/>
        <s v="OF Smith"/>
        <s v="PWH de Silva"/>
        <s v="E Lewis"/>
        <s v="LS Livingstone"/>
        <s v="Avesh Khan"/>
        <s v="Abhishek Sharma"/>
        <s v="Anuj Rawat"/>
        <s v="S Dube"/>
        <s v="Umran Malik"/>
        <s v="Mukesh Choudhary"/>
        <s v="M Jansen"/>
        <s v="R Parag"/>
        <s v="Mohsin Khan"/>
        <s v="RK Singh"/>
        <s v="TH David"/>
        <s v="YBK Jaiswal"/>
        <s v="DP Conway"/>
        <s v="DR Sams"/>
        <s v="SN Thakur"/>
        <s v="RM Patidar"/>
        <s v="Arshdeep Singh"/>
        <s v="MA Wood"/>
        <s v="B Sai Sudharsan"/>
        <s v="NT Ellis"/>
        <s v="N Pooran"/>
        <s v="HC Brook"/>
        <s v="Sikandar Raza"/>
        <s v="C Green"/>
        <s v="A Manohar"/>
        <s v="J Little"/>
        <s v="M Pathirana"/>
        <s v="PD Salt"/>
        <s v="GD Phillips"/>
        <s v="PN Mankad"/>
        <s v="P Simran Singh"/>
        <s v="WD Parnell"/>
        <s v="RR Rossouw"/>
        <s v="Akash Madhwal"/>
        <s v="MP Yadav"/>
        <s v="Shashank Singh"/>
        <s v="R Shepherd"/>
        <s v="Yash Thakur"/>
        <s v="Nithish Kumar Reddy"/>
        <s v="TM Head"/>
        <s v="R Sai Kishore"/>
        <s v="J Fraser-McGurk"/>
        <s v="WG Jacks"/>
        <s v="Simarjeet Singh"/>
        <s v="Shahbaz Ahmed"/>
      </sharedItems>
    </cacheField>
    <cacheField name="venue" numFmtId="0">
      <sharedItems count="58">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Brabourne Stadium, Mumbai"/>
        <s v="Vidarbha Cricket Association Stadium, Jamtha"/>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Mohali"/>
        <s v="Saurashtra Cricket Association Stadium"/>
        <s v="Green Park"/>
        <s v="M.Chinnaswamy Stadium"/>
        <s v="Punjab Cricket Association IS Bindra Stadium"/>
        <s v="Rajiv Gandhi International Stadium"/>
        <s v="MA Chidambaram Stadium"/>
        <s v="Arun Jaitley Stadium"/>
        <s v="MA Chidambaram Stadium, Chepauk, Chennai"/>
        <s v="Wankhede Stadium, Mumbai"/>
        <s v="Narendra Modi Stadium, Ahmedabad"/>
        <s v="Arun Jaitley Stadium, Delhi"/>
        <s v="Zayed Cricket Stadium, Abu Dhabi"/>
        <s v="Dr DY Patil Sports Academy, Mumbai"/>
        <s v="Maharashtra Cricket Association Stadium, Pune"/>
        <s v="Eden Gardens, Kolkata"/>
        <s v="Punjab Cricket Association IS Bindra Stadium, Mohali, Chandigarh"/>
        <s v="Bharat Ratna Shri Atal Bihari Vajpayee Ekana Cricket Stadium, Lucknow"/>
        <s v="Rajiv Gandhi International Stadium, Uppal, Hyderabad"/>
        <s v="M Chinnaswamy Stadium, Bengaluru"/>
        <s v="Barsapara Cricket Stadium, Guwahati"/>
        <s v="Sawai Mansingh Stadium, Jaipur"/>
        <s v="Himachal Pradesh Cricket Association Stadium, Dharamsala"/>
        <s v="Maharaja Yadavindra Singh International Cricket Stadium, Mullanpur"/>
        <s v="Dr. Y.S. Rajasekhara Reddy ACA-VDCA Cricket Stadium, Visakhapatnam"/>
      </sharedItems>
    </cacheField>
    <cacheField name="team1" numFmtId="0">
      <sharedItems/>
    </cacheField>
    <cacheField name="team2" numFmtId="0">
      <sharedItems/>
    </cacheField>
    <cacheField name="toss_winner" numFmtId="0">
      <sharedItems count="19">
        <s v="Royal Challengers Bangalore"/>
        <s v="Chennai Super Kings"/>
        <s v="Rajasthan Royals"/>
        <s v="Mumbai Indians"/>
        <s v="Deccan Chargers"/>
        <s v="Kings XI Punjab"/>
        <s v="Kolkata Knight Riders"/>
        <s v="Delhi Daredevils"/>
        <s v="Kochi Tuskers Kerala"/>
        <s v="Pune Warriors"/>
        <s v="Sunrisers Hyderabad"/>
        <s v="Gujarat Lions"/>
        <s v="Rising Pune Supergiants"/>
        <s v="Rising Pune Supergiant"/>
        <s v="Delhi Capitals"/>
        <s v="Punjab Kings"/>
        <s v="Gujarat Titans"/>
        <s v="Lucknow Super Giants"/>
        <s v="Royal Challengers Bengaluru"/>
      </sharedItems>
    </cacheField>
    <cacheField name="toss_decision" numFmtId="0">
      <sharedItems count="2">
        <s v="field"/>
        <s v="bat"/>
      </sharedItems>
    </cacheField>
    <cacheField name="winner" numFmtId="0">
      <sharedItems count="20">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 v="Royal Challengers Bengaluru"/>
      </sharedItems>
    </cacheField>
    <cacheField name="result" numFmtId="0">
      <sharedItems/>
    </cacheField>
    <cacheField name="result_margin" numFmtId="0">
      <sharedItems containsMixedTypes="1" containsNumber="1" containsInteger="1" minValue="1" maxValue="146"/>
    </cacheField>
    <cacheField name="target_runs" numFmtId="0">
      <sharedItems containsMixedTypes="1" containsNumber="1" containsInteger="1" minValue="43" maxValue="288"/>
    </cacheField>
    <cacheField name="target_overs" numFmtId="0">
      <sharedItems containsMixedTypes="1" containsNumber="1" minValue="5" maxValue="20"/>
    </cacheField>
    <cacheField name="super_ove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5537032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s v="2007/08"/>
    <s v="Bangalore"/>
    <x v="0"/>
    <d v="2008-04-18T00:00:00"/>
    <s v="League"/>
    <x v="0"/>
    <x v="0"/>
    <s v="Royal Challengers Bangalore"/>
    <s v="Kolkata Knight Riders"/>
    <x v="0"/>
    <x v="0"/>
    <x v="0"/>
    <s v="runs"/>
    <n v="140"/>
    <n v="223"/>
    <n v="20"/>
    <s v="N"/>
    <s v="NA"/>
    <s v="Asad Rauf"/>
    <s v="RE Koertzen"/>
  </r>
  <r>
    <n v="335983"/>
    <s v="2007/08"/>
    <s v="Chandigarh"/>
    <x v="0"/>
    <d v="2008-04-19T00:00:00"/>
    <s v="League"/>
    <x v="1"/>
    <x v="1"/>
    <s v="Kings XI Punjab"/>
    <s v="Chennai Super Kings"/>
    <x v="1"/>
    <x v="1"/>
    <x v="1"/>
    <s v="runs"/>
    <n v="33"/>
    <n v="241"/>
    <n v="20"/>
    <s v="N"/>
    <s v="NA"/>
    <s v="MR Benson"/>
    <s v="SL Shastri"/>
  </r>
  <r>
    <n v="335984"/>
    <s v="2007/08"/>
    <s v="Delhi"/>
    <x v="0"/>
    <d v="2008-04-19T00:00:00"/>
    <s v="League"/>
    <x v="2"/>
    <x v="2"/>
    <s v="Delhi Daredevils"/>
    <s v="Rajasthan Royals"/>
    <x v="2"/>
    <x v="1"/>
    <x v="2"/>
    <s v="wickets"/>
    <n v="9"/>
    <n v="130"/>
    <n v="20"/>
    <s v="N"/>
    <s v="NA"/>
    <s v="Aleem Dar"/>
    <s v="GA Pratapkumar"/>
  </r>
  <r>
    <n v="335985"/>
    <s v="2007/08"/>
    <s v="Mumbai"/>
    <x v="0"/>
    <d v="2008-04-20T00:00:00"/>
    <s v="League"/>
    <x v="3"/>
    <x v="3"/>
    <s v="Mumbai Indians"/>
    <s v="Royal Challengers Bangalore"/>
    <x v="3"/>
    <x v="1"/>
    <x v="3"/>
    <s v="wickets"/>
    <n v="5"/>
    <n v="166"/>
    <n v="20"/>
    <s v="N"/>
    <s v="NA"/>
    <s v="SJ Davis"/>
    <s v="DJ Harper"/>
  </r>
  <r>
    <n v="335986"/>
    <s v="2007/08"/>
    <s v="Kolkata"/>
    <x v="0"/>
    <d v="2008-04-20T00:00:00"/>
    <s v="League"/>
    <x v="4"/>
    <x v="4"/>
    <s v="Kolkata Knight Riders"/>
    <s v="Deccan Chargers"/>
    <x v="4"/>
    <x v="1"/>
    <x v="0"/>
    <s v="wickets"/>
    <n v="5"/>
    <n v="111"/>
    <n v="20"/>
    <s v="N"/>
    <s v="NA"/>
    <s v="BF Bowden"/>
    <s v="K Hariharan"/>
  </r>
  <r>
    <n v="335987"/>
    <s v="2007/08"/>
    <s v="Jaipur"/>
    <x v="0"/>
    <d v="2008-04-21T00:00:00"/>
    <s v="League"/>
    <x v="5"/>
    <x v="5"/>
    <s v="Rajasthan Royals"/>
    <s v="Kings XI Punjab"/>
    <x v="5"/>
    <x v="1"/>
    <x v="4"/>
    <s v="wickets"/>
    <n v="6"/>
    <n v="167"/>
    <n v="20"/>
    <s v="N"/>
    <s v="NA"/>
    <s v="Aleem Dar"/>
    <s v="RB Tiffin"/>
  </r>
  <r>
    <n v="335988"/>
    <s v="2007/08"/>
    <s v="Hyderabad"/>
    <x v="0"/>
    <d v="2008-04-22T00:00:00"/>
    <s v="League"/>
    <x v="6"/>
    <x v="6"/>
    <s v="Deccan Chargers"/>
    <s v="Delhi Daredevils"/>
    <x v="4"/>
    <x v="1"/>
    <x v="2"/>
    <s v="wickets"/>
    <n v="9"/>
    <n v="143"/>
    <n v="20"/>
    <s v="N"/>
    <s v="NA"/>
    <s v="IL Howell"/>
    <s v="AM Saheba"/>
  </r>
  <r>
    <n v="335989"/>
    <s v="2007/08"/>
    <s v="Chennai"/>
    <x v="0"/>
    <d v="2008-04-23T00:00:00"/>
    <s v="League"/>
    <x v="7"/>
    <x v="7"/>
    <s v="Chennai Super Kings"/>
    <s v="Mumbai Indians"/>
    <x v="3"/>
    <x v="0"/>
    <x v="1"/>
    <s v="runs"/>
    <n v="6"/>
    <n v="209"/>
    <n v="20"/>
    <s v="N"/>
    <s v="NA"/>
    <s v="DJ Harper"/>
    <s v="GA Pratapkumar"/>
  </r>
  <r>
    <n v="335990"/>
    <s v="2007/08"/>
    <s v="Hyderabad"/>
    <x v="0"/>
    <d v="2008-04-24T00:00:00"/>
    <s v="League"/>
    <x v="8"/>
    <x v="6"/>
    <s v="Deccan Chargers"/>
    <s v="Rajasthan Royals"/>
    <x v="2"/>
    <x v="0"/>
    <x v="4"/>
    <s v="wickets"/>
    <n v="3"/>
    <n v="215"/>
    <n v="20"/>
    <s v="N"/>
    <s v="NA"/>
    <s v="Asad Rauf"/>
    <s v="MR Benson"/>
  </r>
  <r>
    <n v="335991"/>
    <s v="2007/08"/>
    <s v="Chandigarh"/>
    <x v="0"/>
    <d v="2008-04-25T00:00:00"/>
    <s v="League"/>
    <x v="9"/>
    <x v="1"/>
    <s v="Kings XI Punjab"/>
    <s v="Mumbai Indians"/>
    <x v="3"/>
    <x v="0"/>
    <x v="5"/>
    <s v="runs"/>
    <n v="66"/>
    <n v="183"/>
    <n v="20"/>
    <s v="N"/>
    <s v="NA"/>
    <s v="Aleem Dar"/>
    <s v="AM Saheba"/>
  </r>
  <r>
    <n v="335992"/>
    <s v="2007/08"/>
    <s v="Bangalore"/>
    <x v="0"/>
    <d v="2008-04-26T00:00:00"/>
    <s v="League"/>
    <x v="5"/>
    <x v="0"/>
    <s v="Royal Challengers Bangalore"/>
    <s v="Rajasthan Royals"/>
    <x v="2"/>
    <x v="0"/>
    <x v="4"/>
    <s v="wickets"/>
    <n v="7"/>
    <n v="136"/>
    <n v="20"/>
    <s v="N"/>
    <s v="NA"/>
    <s v="MR Benson"/>
    <s v="IL Howell"/>
  </r>
  <r>
    <n v="335993"/>
    <s v="2007/08"/>
    <s v="Chennai"/>
    <x v="0"/>
    <d v="2008-04-26T00:00:00"/>
    <s v="League"/>
    <x v="10"/>
    <x v="7"/>
    <s v="Chennai Super Kings"/>
    <s v="Kolkata Knight Riders"/>
    <x v="6"/>
    <x v="1"/>
    <x v="1"/>
    <s v="wickets"/>
    <n v="9"/>
    <n v="148"/>
    <n v="20"/>
    <s v="N"/>
    <s v="NA"/>
    <s v="BF Bowden"/>
    <s v="AV Jayaprakash"/>
  </r>
  <r>
    <n v="335994"/>
    <s v="2007/08"/>
    <s v="Mumbai"/>
    <x v="0"/>
    <d v="2008-04-27T00:00:00"/>
    <s v="League"/>
    <x v="11"/>
    <x v="8"/>
    <s v="Mumbai Indians"/>
    <s v="Deccan Chargers"/>
    <x v="4"/>
    <x v="0"/>
    <x v="6"/>
    <s v="wickets"/>
    <n v="10"/>
    <n v="155"/>
    <n v="20"/>
    <s v="N"/>
    <s v="NA"/>
    <s v="Asad Rauf"/>
    <s v="SL Shastri"/>
  </r>
  <r>
    <n v="335995"/>
    <s v="2007/08"/>
    <s v="Chandigarh"/>
    <x v="0"/>
    <d v="2008-04-27T00:00:00"/>
    <s v="League"/>
    <x v="12"/>
    <x v="1"/>
    <s v="Kings XI Punjab"/>
    <s v="Delhi Daredevils"/>
    <x v="7"/>
    <x v="1"/>
    <x v="5"/>
    <s v="wickets"/>
    <n v="4"/>
    <n v="159"/>
    <n v="20"/>
    <s v="N"/>
    <s v="NA"/>
    <s v="RE Koertzen"/>
    <s v="I Shivram"/>
  </r>
  <r>
    <n v="335996"/>
    <s v="2007/08"/>
    <s v="Bangalore"/>
    <x v="0"/>
    <d v="2008-04-28T00:00:00"/>
    <s v="League"/>
    <x v="13"/>
    <x v="0"/>
    <s v="Royal Challengers Bangalore"/>
    <s v="Chennai Super Kings"/>
    <x v="1"/>
    <x v="1"/>
    <x v="1"/>
    <s v="runs"/>
    <n v="13"/>
    <n v="179"/>
    <n v="20"/>
    <s v="N"/>
    <s v="NA"/>
    <s v="BR Doctrove"/>
    <s v="RB Tiffin"/>
  </r>
  <r>
    <n v="335997"/>
    <s v="2007/08"/>
    <s v="Kolkata"/>
    <x v="0"/>
    <d v="2008-04-29T00:00:00"/>
    <s v="League"/>
    <x v="14"/>
    <x v="4"/>
    <s v="Kolkata Knight Riders"/>
    <s v="Mumbai Indians"/>
    <x v="6"/>
    <x v="1"/>
    <x v="7"/>
    <s v="wickets"/>
    <n v="7"/>
    <n v="138"/>
    <n v="20"/>
    <s v="N"/>
    <s v="NA"/>
    <s v="BF Bowden"/>
    <s v="AV Jayaprakash"/>
  </r>
  <r>
    <n v="335998"/>
    <s v="2007/08"/>
    <s v="Delhi"/>
    <x v="0"/>
    <d v="2008-04-30T00:00:00"/>
    <s v="League"/>
    <x v="15"/>
    <x v="2"/>
    <s v="Delhi Daredevils"/>
    <s v="Royal Challengers Bangalore"/>
    <x v="0"/>
    <x v="0"/>
    <x v="2"/>
    <s v="runs"/>
    <n v="10"/>
    <n v="192"/>
    <n v="20"/>
    <s v="N"/>
    <s v="NA"/>
    <s v="Aleem Dar"/>
    <s v="I Shivram"/>
  </r>
  <r>
    <n v="335999"/>
    <s v="2007/08"/>
    <s v="Hyderabad"/>
    <x v="0"/>
    <d v="2008-05-01T00:00:00"/>
    <s v="League"/>
    <x v="16"/>
    <x v="6"/>
    <s v="Deccan Chargers"/>
    <s v="Kings XI Punjab"/>
    <x v="5"/>
    <x v="0"/>
    <x v="5"/>
    <s v="wickets"/>
    <n v="7"/>
    <n v="165"/>
    <n v="20"/>
    <s v="N"/>
    <s v="NA"/>
    <s v="BR Doctrove"/>
    <s v="RB Tiffin"/>
  </r>
  <r>
    <n v="336000"/>
    <s v="2007/08"/>
    <s v="Jaipur"/>
    <x v="0"/>
    <d v="2008-05-01T00:00:00"/>
    <s v="League"/>
    <x v="17"/>
    <x v="5"/>
    <s v="Rajasthan Royals"/>
    <s v="Kolkata Knight Riders"/>
    <x v="2"/>
    <x v="1"/>
    <x v="4"/>
    <s v="runs"/>
    <n v="45"/>
    <n v="197"/>
    <n v="20"/>
    <s v="N"/>
    <s v="NA"/>
    <s v="RE Koertzen"/>
    <s v="GA Pratapkumar"/>
  </r>
  <r>
    <n v="336001"/>
    <s v="2007/08"/>
    <s v="Chennai"/>
    <x v="0"/>
    <d v="2008-05-02T00:00:00"/>
    <s v="League"/>
    <x v="6"/>
    <x v="7"/>
    <s v="Chennai Super Kings"/>
    <s v="Delhi Daredevils"/>
    <x v="1"/>
    <x v="1"/>
    <x v="2"/>
    <s v="wickets"/>
    <n v="8"/>
    <n v="170"/>
    <n v="20"/>
    <s v="N"/>
    <s v="NA"/>
    <s v="BF Bowden"/>
    <s v="K Hariharan"/>
  </r>
  <r>
    <n v="336003"/>
    <s v="2007/08"/>
    <s v="Chandigarh"/>
    <x v="0"/>
    <d v="2008-05-03T00:00:00"/>
    <s v="League"/>
    <x v="18"/>
    <x v="1"/>
    <s v="Kings XI Punjab"/>
    <s v="Kolkata Knight Riders"/>
    <x v="5"/>
    <x v="1"/>
    <x v="5"/>
    <s v="runs"/>
    <n v="9"/>
    <n v="179"/>
    <n v="20"/>
    <s v="N"/>
    <s v="NA"/>
    <s v="DJ Harper"/>
    <s v="I Shivram"/>
  </r>
  <r>
    <n v="336034"/>
    <s v="2007/08"/>
    <s v="Bangalore"/>
    <x v="0"/>
    <d v="2008-05-03T00:00:00"/>
    <s v="League"/>
    <x v="19"/>
    <x v="0"/>
    <s v="Royal Challengers Bangalore"/>
    <s v="Deccan Chargers"/>
    <x v="4"/>
    <x v="0"/>
    <x v="3"/>
    <s v="runs"/>
    <n v="3"/>
    <n v="157"/>
    <n v="20"/>
    <s v="N"/>
    <s v="NA"/>
    <s v="BR Doctrove"/>
    <s v="SL Shastri"/>
  </r>
  <r>
    <n v="336004"/>
    <s v="2007/08"/>
    <s v="Mumbai"/>
    <x v="0"/>
    <d v="2008-05-04T00:00:00"/>
    <s v="League"/>
    <x v="20"/>
    <x v="8"/>
    <s v="Mumbai Indians"/>
    <s v="Delhi Daredevils"/>
    <x v="7"/>
    <x v="0"/>
    <x v="7"/>
    <s v="runs"/>
    <n v="29"/>
    <n v="163"/>
    <n v="20"/>
    <s v="N"/>
    <s v="NA"/>
    <s v="IL Howell"/>
    <s v="RE Koertzen"/>
  </r>
  <r>
    <n v="336005"/>
    <s v="2007/08"/>
    <s v="Jaipur"/>
    <x v="0"/>
    <d v="2008-05-04T00:00:00"/>
    <s v="League"/>
    <x v="21"/>
    <x v="5"/>
    <s v="Rajasthan Royals"/>
    <s v="Chennai Super Kings"/>
    <x v="1"/>
    <x v="1"/>
    <x v="4"/>
    <s v="wickets"/>
    <n v="8"/>
    <n v="110"/>
    <n v="20"/>
    <s v="N"/>
    <s v="NA"/>
    <s v="Asad Rauf"/>
    <s v="AV Jayaprakash"/>
  </r>
  <r>
    <n v="336006"/>
    <s v="2007/08"/>
    <s v="Bangalore"/>
    <x v="0"/>
    <d v="2008-05-05T00:00:00"/>
    <s v="League"/>
    <x v="22"/>
    <x v="0"/>
    <s v="Royal Challengers Bangalore"/>
    <s v="Kings XI Punjab"/>
    <x v="5"/>
    <x v="0"/>
    <x v="5"/>
    <s v="wickets"/>
    <n v="6"/>
    <n v="127"/>
    <n v="20"/>
    <s v="N"/>
    <s v="NA"/>
    <s v="SJ Davis"/>
    <s v="BR Doctrove"/>
  </r>
  <r>
    <n v="336007"/>
    <s v="2007/08"/>
    <s v="Chennai"/>
    <x v="0"/>
    <d v="2008-05-06T00:00:00"/>
    <s v="League"/>
    <x v="11"/>
    <x v="7"/>
    <s v="Chennai Super Kings"/>
    <s v="Deccan Chargers"/>
    <x v="4"/>
    <x v="0"/>
    <x v="6"/>
    <s v="wickets"/>
    <n v="7"/>
    <n v="145"/>
    <n v="20"/>
    <s v="N"/>
    <s v="NA"/>
    <s v="MR Benson"/>
    <s v="RB Tiffin"/>
  </r>
  <r>
    <n v="336008"/>
    <s v="2007/08"/>
    <s v="Mumbai"/>
    <x v="0"/>
    <d v="2008-05-07T00:00:00"/>
    <s v="League"/>
    <x v="23"/>
    <x v="8"/>
    <s v="Mumbai Indians"/>
    <s v="Rajasthan Royals"/>
    <x v="3"/>
    <x v="0"/>
    <x v="7"/>
    <s v="wickets"/>
    <n v="7"/>
    <n v="104"/>
    <n v="20"/>
    <s v="N"/>
    <s v="NA"/>
    <s v="DJ Harper"/>
    <s v="RE Koertzen"/>
  </r>
  <r>
    <n v="336009"/>
    <s v="2007/08"/>
    <s v="Delhi"/>
    <x v="0"/>
    <d v="2008-05-08T00:00:00"/>
    <s v="League"/>
    <x v="13"/>
    <x v="2"/>
    <s v="Delhi Daredevils"/>
    <s v="Chennai Super Kings"/>
    <x v="1"/>
    <x v="0"/>
    <x v="1"/>
    <s v="wickets"/>
    <n v="4"/>
    <n v="188"/>
    <n v="20"/>
    <s v="N"/>
    <s v="NA"/>
    <s v="Aleem Dar"/>
    <s v="RB Tiffin"/>
  </r>
  <r>
    <n v="336010"/>
    <s v="2007/08"/>
    <s v="Kolkata"/>
    <x v="0"/>
    <d v="2008-05-08T00:00:00"/>
    <s v="League"/>
    <x v="24"/>
    <x v="4"/>
    <s v="Kolkata Knight Riders"/>
    <s v="Royal Challengers Bangalore"/>
    <x v="6"/>
    <x v="1"/>
    <x v="0"/>
    <s v="runs"/>
    <n v="5"/>
    <n v="130"/>
    <n v="16"/>
    <s v="N"/>
    <s v="NA"/>
    <s v="Asad Rauf"/>
    <s v="IL Howell"/>
  </r>
  <r>
    <n v="336011"/>
    <s v="2007/08"/>
    <s v="Jaipur"/>
    <x v="0"/>
    <d v="2008-05-09T00:00:00"/>
    <s v="League"/>
    <x v="8"/>
    <x v="5"/>
    <s v="Rajasthan Royals"/>
    <s v="Deccan Chargers"/>
    <x v="2"/>
    <x v="0"/>
    <x v="4"/>
    <s v="wickets"/>
    <n v="8"/>
    <n v="141"/>
    <n v="20"/>
    <s v="N"/>
    <s v="NA"/>
    <s v="MR Benson"/>
    <s v="AM Saheba"/>
  </r>
  <r>
    <n v="336013"/>
    <s v="2007/08"/>
    <s v="Chennai"/>
    <x v="0"/>
    <d v="2008-05-10T00:00:00"/>
    <s v="League"/>
    <x v="25"/>
    <x v="7"/>
    <s v="Chennai Super Kings"/>
    <s v="Kings XI Punjab"/>
    <x v="5"/>
    <x v="0"/>
    <x v="1"/>
    <s v="runs"/>
    <n v="18"/>
    <n v="182"/>
    <n v="20"/>
    <s v="N"/>
    <s v="NA"/>
    <s v="AV Jayaprakash"/>
    <s v="BG Jerling"/>
  </r>
  <r>
    <n v="336014"/>
    <s v="2007/08"/>
    <s v="Hyderabad"/>
    <x v="0"/>
    <d v="2008-05-11T00:00:00"/>
    <s v="League"/>
    <x v="24"/>
    <x v="6"/>
    <s v="Deccan Chargers"/>
    <s v="Kolkata Knight Riders"/>
    <x v="6"/>
    <x v="1"/>
    <x v="0"/>
    <s v="runs"/>
    <n v="23"/>
    <n v="205"/>
    <n v="20"/>
    <s v="N"/>
    <s v="NA"/>
    <s v="IL Howell"/>
    <s v="AM Saheba"/>
  </r>
  <r>
    <n v="336015"/>
    <s v="2007/08"/>
    <s v="Jaipur"/>
    <x v="0"/>
    <d v="2008-05-11T00:00:00"/>
    <s v="League"/>
    <x v="5"/>
    <x v="5"/>
    <s v="Rajasthan Royals"/>
    <s v="Delhi Daredevils"/>
    <x v="2"/>
    <x v="0"/>
    <x v="4"/>
    <s v="wickets"/>
    <n v="3"/>
    <n v="157"/>
    <n v="20"/>
    <s v="N"/>
    <s v="NA"/>
    <s v="SJ Davis"/>
    <s v="RE Koertzen"/>
  </r>
  <r>
    <n v="336016"/>
    <s v="2007/08"/>
    <s v="Chandigarh"/>
    <x v="0"/>
    <d v="2008-05-12T00:00:00"/>
    <s v="League"/>
    <x v="16"/>
    <x v="1"/>
    <s v="Kings XI Punjab"/>
    <s v="Royal Challengers Bangalore"/>
    <x v="0"/>
    <x v="1"/>
    <x v="5"/>
    <s v="wickets"/>
    <n v="9"/>
    <n v="144"/>
    <n v="20"/>
    <s v="N"/>
    <s v="NA"/>
    <s v="BR Doctrove"/>
    <s v="I Shivram"/>
  </r>
  <r>
    <n v="336017"/>
    <s v="2007/08"/>
    <s v="Kolkata"/>
    <x v="0"/>
    <d v="2008-05-13T00:00:00"/>
    <s v="League"/>
    <x v="26"/>
    <x v="4"/>
    <s v="Kolkata Knight Riders"/>
    <s v="Delhi Daredevils"/>
    <x v="6"/>
    <x v="1"/>
    <x v="0"/>
    <s v="runs"/>
    <n v="23"/>
    <n v="134"/>
    <n v="20"/>
    <s v="N"/>
    <s v="NA"/>
    <s v="Asad Rauf"/>
    <s v="IL Howell"/>
  </r>
  <r>
    <n v="336018"/>
    <s v="2007/08"/>
    <s v="Mumbai"/>
    <x v="0"/>
    <d v="2008-05-14T00:00:00"/>
    <s v="League"/>
    <x v="14"/>
    <x v="3"/>
    <s v="Mumbai Indians"/>
    <s v="Chennai Super Kings"/>
    <x v="3"/>
    <x v="0"/>
    <x v="7"/>
    <s v="wickets"/>
    <n v="9"/>
    <n v="157"/>
    <n v="20"/>
    <s v="N"/>
    <s v="NA"/>
    <s v="BR Doctrove"/>
    <s v="AM Saheba"/>
  </r>
  <r>
    <n v="336020"/>
    <s v="2007/08"/>
    <s v="Delhi"/>
    <x v="0"/>
    <d v="2008-05-15T00:00:00"/>
    <s v="League"/>
    <x v="27"/>
    <x v="2"/>
    <s v="Delhi Daredevils"/>
    <s v="Deccan Chargers"/>
    <x v="4"/>
    <x v="0"/>
    <x v="2"/>
    <s v="runs"/>
    <n v="12"/>
    <n v="195"/>
    <n v="20"/>
    <s v="N"/>
    <s v="NA"/>
    <s v="BG Jerling"/>
    <s v="GA Pratapkumar"/>
  </r>
  <r>
    <n v="336021"/>
    <s v="2007/08"/>
    <s v="Mumbai"/>
    <x v="0"/>
    <d v="2008-05-16T00:00:00"/>
    <s v="League"/>
    <x v="20"/>
    <x v="3"/>
    <s v="Mumbai Indians"/>
    <s v="Kolkata Knight Riders"/>
    <x v="3"/>
    <x v="0"/>
    <x v="7"/>
    <s v="wickets"/>
    <n v="8"/>
    <n v="68"/>
    <n v="20"/>
    <s v="N"/>
    <s v="NA"/>
    <s v="BR Doctrove"/>
    <s v="DJ Harper"/>
  </r>
  <r>
    <n v="336022"/>
    <s v="2007/08"/>
    <s v="Delhi"/>
    <x v="0"/>
    <d v="2008-05-17T00:00:00"/>
    <s v="League"/>
    <x v="28"/>
    <x v="2"/>
    <s v="Delhi Daredevils"/>
    <s v="Kings XI Punjab"/>
    <x v="7"/>
    <x v="1"/>
    <x v="5"/>
    <s v="runs"/>
    <n v="6"/>
    <n v="89"/>
    <n v="8"/>
    <s v="N"/>
    <s v="D/L"/>
    <s v="AV Jayaprakash"/>
    <s v="RE Koertzen"/>
  </r>
  <r>
    <n v="336023"/>
    <s v="2007/08"/>
    <s v="Jaipur"/>
    <x v="0"/>
    <d v="2008-05-17T00:00:00"/>
    <s v="League"/>
    <x v="29"/>
    <x v="5"/>
    <s v="Rajasthan Royals"/>
    <s v="Royal Challengers Bangalore"/>
    <x v="0"/>
    <x v="0"/>
    <x v="4"/>
    <s v="runs"/>
    <n v="65"/>
    <n v="198"/>
    <n v="20"/>
    <s v="N"/>
    <s v="NA"/>
    <s v="BF Bowden"/>
    <s v="SL Shastri"/>
  </r>
  <r>
    <n v="336024"/>
    <s v="2007/08"/>
    <s v="Hyderabad"/>
    <x v="0"/>
    <d v="2008-05-18T00:00:00"/>
    <s v="League"/>
    <x v="30"/>
    <x v="6"/>
    <s v="Deccan Chargers"/>
    <s v="Mumbai Indians"/>
    <x v="4"/>
    <x v="0"/>
    <x v="7"/>
    <s v="runs"/>
    <n v="25"/>
    <n v="179"/>
    <n v="20"/>
    <s v="N"/>
    <s v="NA"/>
    <s v="BR Doctrove"/>
    <s v="DJ Harper"/>
  </r>
  <r>
    <n v="336025"/>
    <s v="2007/08"/>
    <s v="Kolkata"/>
    <x v="0"/>
    <d v="2008-05-18T00:00:00"/>
    <s v="League"/>
    <x v="31"/>
    <x v="4"/>
    <s v="Kolkata Knight Riders"/>
    <s v="Chennai Super Kings"/>
    <x v="6"/>
    <x v="1"/>
    <x v="1"/>
    <s v="runs"/>
    <n v="3"/>
    <n v="53"/>
    <n v="8"/>
    <s v="N"/>
    <s v="D/L"/>
    <s v="Asad Rauf"/>
    <s v="K Hariharan"/>
  </r>
  <r>
    <n v="336026"/>
    <s v="2007/08"/>
    <s v="Bangalore"/>
    <x v="0"/>
    <d v="2008-05-19T00:00:00"/>
    <s v="League"/>
    <x v="32"/>
    <x v="0"/>
    <s v="Royal Challengers Bangalore"/>
    <s v="Delhi Daredevils"/>
    <x v="7"/>
    <x v="0"/>
    <x v="2"/>
    <s v="wickets"/>
    <n v="5"/>
    <n v="155"/>
    <n v="20"/>
    <s v="N"/>
    <s v="NA"/>
    <s v="SJ Davis"/>
    <s v="GA Pratapkumar"/>
  </r>
  <r>
    <n v="336027"/>
    <s v="2007/08"/>
    <s v="Kolkata"/>
    <x v="0"/>
    <d v="2008-05-20T00:00:00"/>
    <s v="League"/>
    <x v="8"/>
    <x v="4"/>
    <s v="Kolkata Knight Riders"/>
    <s v="Rajasthan Royals"/>
    <x v="2"/>
    <x v="0"/>
    <x v="4"/>
    <s v="wickets"/>
    <n v="6"/>
    <n v="148"/>
    <n v="20"/>
    <s v="N"/>
    <s v="NA"/>
    <s v="BG Jerling"/>
    <s v="RE Koertzen"/>
  </r>
  <r>
    <n v="336028"/>
    <s v="2007/08"/>
    <s v="Mumbai"/>
    <x v="0"/>
    <d v="2008-05-21T00:00:00"/>
    <s v="League"/>
    <x v="16"/>
    <x v="3"/>
    <s v="Mumbai Indians"/>
    <s v="Kings XI Punjab"/>
    <x v="3"/>
    <x v="0"/>
    <x v="5"/>
    <s v="runs"/>
    <n v="1"/>
    <n v="190"/>
    <n v="20"/>
    <s v="N"/>
    <s v="NA"/>
    <s v="BF Bowden"/>
    <s v="GA Pratapkumar"/>
  </r>
  <r>
    <n v="336029"/>
    <s v="2007/08"/>
    <s v="Chennai"/>
    <x v="0"/>
    <d v="2008-05-21T00:00:00"/>
    <s v="League"/>
    <x v="33"/>
    <x v="7"/>
    <s v="Chennai Super Kings"/>
    <s v="Royal Challengers Bangalore"/>
    <x v="0"/>
    <x v="1"/>
    <x v="3"/>
    <s v="runs"/>
    <n v="14"/>
    <n v="127"/>
    <n v="20"/>
    <s v="N"/>
    <s v="NA"/>
    <s v="DJ Harper"/>
    <s v="I Shivram"/>
  </r>
  <r>
    <n v="336031"/>
    <s v="2007/08"/>
    <s v="Chandigarh"/>
    <x v="0"/>
    <d v="2008-05-23T00:00:00"/>
    <s v="League"/>
    <x v="16"/>
    <x v="1"/>
    <s v="Kings XI Punjab"/>
    <s v="Deccan Chargers"/>
    <x v="5"/>
    <x v="0"/>
    <x v="5"/>
    <s v="wickets"/>
    <n v="6"/>
    <n v="176"/>
    <n v="20"/>
    <s v="N"/>
    <s v="NA"/>
    <s v="Asad Rauf"/>
    <s v="SJ Davis"/>
  </r>
  <r>
    <n v="336032"/>
    <s v="2007/08"/>
    <s v="Delhi"/>
    <x v="0"/>
    <d v="2008-05-24T00:00:00"/>
    <s v="League"/>
    <x v="34"/>
    <x v="2"/>
    <s v="Delhi Daredevils"/>
    <s v="Mumbai Indians"/>
    <x v="7"/>
    <x v="0"/>
    <x v="2"/>
    <s v="wickets"/>
    <n v="5"/>
    <n v="177"/>
    <n v="20"/>
    <s v="N"/>
    <s v="NA"/>
    <s v="BF Bowden"/>
    <s v="K Hariharan"/>
  </r>
  <r>
    <n v="336033"/>
    <s v="2007/08"/>
    <s v="Chennai"/>
    <x v="0"/>
    <d v="2008-05-24T00:00:00"/>
    <s v="League"/>
    <x v="35"/>
    <x v="7"/>
    <s v="Chennai Super Kings"/>
    <s v="Rajasthan Royals"/>
    <x v="2"/>
    <x v="1"/>
    <x v="4"/>
    <s v="runs"/>
    <n v="10"/>
    <n v="212"/>
    <n v="20"/>
    <s v="N"/>
    <s v="NA"/>
    <s v="DJ Harper"/>
    <s v="SL Shastri"/>
  </r>
  <r>
    <n v="336002"/>
    <s v="2007/08"/>
    <s v="Hyderabad"/>
    <x v="0"/>
    <d v="2008-05-25T00:00:00"/>
    <s v="League"/>
    <x v="36"/>
    <x v="6"/>
    <s v="Deccan Chargers"/>
    <s v="Royal Challengers Bangalore"/>
    <x v="4"/>
    <x v="1"/>
    <x v="3"/>
    <s v="wickets"/>
    <n v="5"/>
    <n v="166"/>
    <n v="20"/>
    <s v="N"/>
    <s v="NA"/>
    <s v="Asad Rauf"/>
    <s v="RE Koertzen"/>
  </r>
  <r>
    <n v="336035"/>
    <s v="2007/08"/>
    <s v="Kolkata"/>
    <x v="0"/>
    <d v="2008-05-25T00:00:00"/>
    <s v="League"/>
    <x v="37"/>
    <x v="4"/>
    <s v="Kolkata Knight Riders"/>
    <s v="Kings XI Punjab"/>
    <x v="5"/>
    <x v="1"/>
    <x v="0"/>
    <s v="wickets"/>
    <n v="3"/>
    <n v="175"/>
    <n v="20"/>
    <s v="N"/>
    <s v="NA"/>
    <s v="SJ Davis"/>
    <s v="I Shivram"/>
  </r>
  <r>
    <n v="336036"/>
    <s v="2007/08"/>
    <s v="Jaipur"/>
    <x v="0"/>
    <d v="2008-05-26T00:00:00"/>
    <s v="League"/>
    <x v="21"/>
    <x v="5"/>
    <s v="Rajasthan Royals"/>
    <s v="Mumbai Indians"/>
    <x v="2"/>
    <x v="0"/>
    <x v="4"/>
    <s v="wickets"/>
    <n v="5"/>
    <n v="146"/>
    <n v="20"/>
    <s v="N"/>
    <s v="NA"/>
    <s v="BF Bowden"/>
    <s v="K Hariharan"/>
  </r>
  <r>
    <n v="336037"/>
    <s v="2007/08"/>
    <s v="Hyderabad"/>
    <x v="0"/>
    <d v="2008-05-27T00:00:00"/>
    <s v="League"/>
    <x v="38"/>
    <x v="6"/>
    <s v="Deccan Chargers"/>
    <s v="Chennai Super Kings"/>
    <x v="4"/>
    <x v="1"/>
    <x v="1"/>
    <s v="wickets"/>
    <n v="7"/>
    <n v="148"/>
    <n v="20"/>
    <s v="N"/>
    <s v="NA"/>
    <s v="BG Jerling"/>
    <s v="AM Saheba"/>
  </r>
  <r>
    <n v="336012"/>
    <s v="2007/08"/>
    <s v="Bangalore"/>
    <x v="0"/>
    <d v="2008-05-28T00:00:00"/>
    <s v="League"/>
    <x v="39"/>
    <x v="0"/>
    <s v="Royal Challengers Bangalore"/>
    <s v="Mumbai Indians"/>
    <x v="3"/>
    <x v="0"/>
    <x v="7"/>
    <s v="wickets"/>
    <n v="9"/>
    <n v="123"/>
    <n v="18"/>
    <s v="N"/>
    <s v="NA"/>
    <s v="BF Bowden"/>
    <s v="AV Jayaprakash"/>
  </r>
  <r>
    <n v="336019"/>
    <s v="2007/08"/>
    <s v="Chandigarh"/>
    <x v="0"/>
    <d v="2008-05-28T00:00:00"/>
    <s v="League"/>
    <x v="16"/>
    <x v="1"/>
    <s v="Kings XI Punjab"/>
    <s v="Rajasthan Royals"/>
    <x v="2"/>
    <x v="0"/>
    <x v="5"/>
    <s v="runs"/>
    <n v="41"/>
    <n v="222"/>
    <n v="20"/>
    <s v="N"/>
    <s v="NA"/>
    <s v="SJ Davis"/>
    <s v="K Hariharan"/>
  </r>
  <r>
    <n v="336038"/>
    <s v="2007/08"/>
    <s v="Mumbai"/>
    <x v="0"/>
    <d v="2008-05-30T00:00:00"/>
    <s v="Semi Final"/>
    <x v="5"/>
    <x v="3"/>
    <s v="Delhi Daredevils"/>
    <s v="Rajasthan Royals"/>
    <x v="7"/>
    <x v="0"/>
    <x v="4"/>
    <s v="runs"/>
    <n v="105"/>
    <n v="193"/>
    <n v="20"/>
    <s v="N"/>
    <s v="NA"/>
    <s v="BF Bowden"/>
    <s v="RE Koertzen"/>
  </r>
  <r>
    <n v="336039"/>
    <s v="2007/08"/>
    <s v="Mumbai"/>
    <x v="0"/>
    <d v="2008-05-31T00:00:00"/>
    <s v="Semi Final"/>
    <x v="31"/>
    <x v="3"/>
    <s v="Chennai Super Kings"/>
    <s v="Kings XI Punjab"/>
    <x v="5"/>
    <x v="1"/>
    <x v="1"/>
    <s v="wickets"/>
    <n v="9"/>
    <n v="113"/>
    <n v="20"/>
    <s v="N"/>
    <s v="NA"/>
    <s v="Asad Rauf"/>
    <s v="DJ Harper"/>
  </r>
  <r>
    <n v="336040"/>
    <s v="2007/08"/>
    <s v="Mumbai"/>
    <x v="0"/>
    <d v="2008-06-01T00:00:00"/>
    <s v="Final"/>
    <x v="8"/>
    <x v="8"/>
    <s v="Chennai Super Kings"/>
    <s v="Rajasthan Royals"/>
    <x v="2"/>
    <x v="0"/>
    <x v="4"/>
    <s v="wickets"/>
    <n v="3"/>
    <n v="164"/>
    <n v="20"/>
    <s v="N"/>
    <s v="NA"/>
    <s v="BF Bowden"/>
    <s v="RE Koertzen"/>
  </r>
  <r>
    <n v="392181"/>
    <n v="2009"/>
    <s v="Cape Town"/>
    <x v="1"/>
    <d v="2009-04-18T00:00:00"/>
    <s v="League"/>
    <x v="40"/>
    <x v="9"/>
    <s v="Chennai Super Kings"/>
    <s v="Mumbai Indians"/>
    <x v="1"/>
    <x v="0"/>
    <x v="7"/>
    <s v="runs"/>
    <n v="19"/>
    <n v="166"/>
    <n v="20"/>
    <s v="N"/>
    <s v="NA"/>
    <s v="BR Doctrove"/>
    <s v="K Hariharan"/>
  </r>
  <r>
    <n v="392182"/>
    <n v="2009"/>
    <s v="Cape Town"/>
    <x v="1"/>
    <d v="2009-04-18T00:00:00"/>
    <s v="League"/>
    <x v="41"/>
    <x v="9"/>
    <s v="Royal Challengers Bangalore"/>
    <s v="Rajasthan Royals"/>
    <x v="0"/>
    <x v="1"/>
    <x v="3"/>
    <s v="runs"/>
    <n v="75"/>
    <n v="134"/>
    <n v="20"/>
    <s v="N"/>
    <s v="NA"/>
    <s v="BR Doctrove"/>
    <s v="RB Tiffin"/>
  </r>
  <r>
    <n v="392183"/>
    <n v="2009"/>
    <s v="Cape Town"/>
    <x v="1"/>
    <d v="2009-04-19T00:00:00"/>
    <s v="League"/>
    <x v="42"/>
    <x v="9"/>
    <s v="Delhi Daredevils"/>
    <s v="Kings XI Punjab"/>
    <x v="7"/>
    <x v="0"/>
    <x v="2"/>
    <s v="wickets"/>
    <n v="10"/>
    <n v="54"/>
    <n v="6"/>
    <s v="N"/>
    <s v="D/L"/>
    <s v="MR Benson"/>
    <s v="SD Ranade"/>
  </r>
  <r>
    <n v="392184"/>
    <n v="2009"/>
    <s v="Cape Town"/>
    <x v="1"/>
    <d v="2009-04-19T00:00:00"/>
    <s v="League"/>
    <x v="43"/>
    <x v="9"/>
    <s v="Deccan Chargers"/>
    <s v="Kolkata Knight Riders"/>
    <x v="6"/>
    <x v="1"/>
    <x v="6"/>
    <s v="wickets"/>
    <n v="8"/>
    <n v="102"/>
    <n v="20"/>
    <s v="N"/>
    <s v="NA"/>
    <s v="MR Benson"/>
    <s v="BR Doctrove"/>
  </r>
  <r>
    <n v="392185"/>
    <n v="2009"/>
    <s v="Port Elizabeth"/>
    <x v="1"/>
    <d v="2009-04-20T00:00:00"/>
    <s v="League"/>
    <x v="44"/>
    <x v="10"/>
    <s v="Royal Challengers Bangalore"/>
    <s v="Chennai Super Kings"/>
    <x v="1"/>
    <x v="1"/>
    <x v="1"/>
    <s v="runs"/>
    <n v="92"/>
    <n v="180"/>
    <n v="20"/>
    <s v="N"/>
    <s v="NA"/>
    <s v="BG Jerling"/>
    <s v="SJA Taufel"/>
  </r>
  <r>
    <n v="392186"/>
    <n v="2009"/>
    <s v="Durban"/>
    <x v="1"/>
    <d v="2009-04-21T00:00:00"/>
    <s v="League"/>
    <x v="45"/>
    <x v="11"/>
    <s v="Kings XI Punjab"/>
    <s v="Kolkata Knight Riders"/>
    <x v="6"/>
    <x v="0"/>
    <x v="0"/>
    <s v="runs"/>
    <n v="11"/>
    <n v="69"/>
    <n v="9.1999999999999993"/>
    <s v="N"/>
    <s v="D/L"/>
    <s v="DJ Harper"/>
    <s v="SD Ranade"/>
  </r>
  <r>
    <n v="392188"/>
    <n v="2009"/>
    <s v="Cape Town"/>
    <x v="1"/>
    <d v="2009-04-22T00:00:00"/>
    <s v="League"/>
    <x v="11"/>
    <x v="9"/>
    <s v="Royal Challengers Bangalore"/>
    <s v="Deccan Chargers"/>
    <x v="4"/>
    <x v="1"/>
    <x v="6"/>
    <s v="runs"/>
    <n v="24"/>
    <n v="185"/>
    <n v="20"/>
    <s v="N"/>
    <s v="NA"/>
    <s v="M Erasmus"/>
    <s v="AM Saheba"/>
  </r>
  <r>
    <n v="392189"/>
    <n v="2009"/>
    <s v="Durban"/>
    <x v="1"/>
    <d v="2009-04-23T00:00:00"/>
    <s v="League"/>
    <x v="46"/>
    <x v="11"/>
    <s v="Chennai Super Kings"/>
    <s v="Delhi Daredevils"/>
    <x v="7"/>
    <x v="1"/>
    <x v="2"/>
    <s v="runs"/>
    <n v="9"/>
    <n v="190"/>
    <n v="20"/>
    <s v="N"/>
    <s v="NA"/>
    <s v="BR Doctrove"/>
    <s v="SJA Taufel"/>
  </r>
  <r>
    <n v="392190"/>
    <n v="2009"/>
    <s v="Cape Town"/>
    <x v="1"/>
    <d v="2009-04-23T00:00:00"/>
    <s v="League"/>
    <x v="8"/>
    <x v="9"/>
    <s v="Kolkata Knight Riders"/>
    <s v="Rajasthan Royals"/>
    <x v="6"/>
    <x v="0"/>
    <x v="4"/>
    <s v="tie"/>
    <s v="NA"/>
    <n v="151"/>
    <n v="20"/>
    <s v="Y"/>
    <s v="NA"/>
    <s v="MR Benson"/>
    <s v="M Erasmus"/>
  </r>
  <r>
    <n v="392191"/>
    <n v="2009"/>
    <s v="Durban"/>
    <x v="1"/>
    <d v="2009-04-24T00:00:00"/>
    <s v="League"/>
    <x v="47"/>
    <x v="11"/>
    <s v="Royal Challengers Bangalore"/>
    <s v="Kings XI Punjab"/>
    <x v="0"/>
    <x v="1"/>
    <x v="5"/>
    <s v="wickets"/>
    <n v="7"/>
    <n v="169"/>
    <n v="20"/>
    <s v="N"/>
    <s v="NA"/>
    <s v="BR Doctrove"/>
    <s v="TH Wijewardene"/>
  </r>
  <r>
    <n v="392192"/>
    <n v="2009"/>
    <s v="Durban"/>
    <x v="1"/>
    <d v="2009-04-25T00:00:00"/>
    <s v="League"/>
    <x v="48"/>
    <x v="11"/>
    <s v="Deccan Chargers"/>
    <s v="Mumbai Indians"/>
    <x v="4"/>
    <x v="1"/>
    <x v="6"/>
    <s v="runs"/>
    <n v="12"/>
    <n v="169"/>
    <n v="20"/>
    <s v="N"/>
    <s v="NA"/>
    <s v="HDPK Dharmasena"/>
    <s v="SJA Taufel"/>
  </r>
  <r>
    <n v="392194"/>
    <n v="2009"/>
    <s v="Port Elizabeth"/>
    <x v="1"/>
    <d v="2009-04-26T00:00:00"/>
    <s v="League"/>
    <x v="49"/>
    <x v="10"/>
    <s v="Royal Challengers Bangalore"/>
    <s v="Delhi Daredevils"/>
    <x v="0"/>
    <x v="1"/>
    <x v="2"/>
    <s v="wickets"/>
    <n v="6"/>
    <n v="150"/>
    <n v="20"/>
    <s v="N"/>
    <s v="NA"/>
    <s v="S Asnani"/>
    <s v="BG Jerling"/>
  </r>
  <r>
    <n v="392195"/>
    <n v="2009"/>
    <s v="Cape Town"/>
    <x v="1"/>
    <d v="2009-04-26T00:00:00"/>
    <s v="League"/>
    <x v="9"/>
    <x v="9"/>
    <s v="Kings XI Punjab"/>
    <s v="Rajasthan Royals"/>
    <x v="5"/>
    <x v="1"/>
    <x v="5"/>
    <s v="runs"/>
    <n v="27"/>
    <n v="140"/>
    <n v="20"/>
    <s v="N"/>
    <s v="NA"/>
    <s v="M Erasmus"/>
    <s v="K Hariharan"/>
  </r>
  <r>
    <n v="392196"/>
    <n v="2009"/>
    <s v="Durban"/>
    <x v="1"/>
    <d v="2009-04-27T00:00:00"/>
    <s v="League"/>
    <x v="50"/>
    <x v="11"/>
    <s v="Chennai Super Kings"/>
    <s v="Deccan Chargers"/>
    <x v="4"/>
    <x v="0"/>
    <x v="6"/>
    <s v="wickets"/>
    <n v="6"/>
    <n v="166"/>
    <n v="20"/>
    <s v="N"/>
    <s v="NA"/>
    <s v="IL Howell"/>
    <s v="TH Wijewardene"/>
  </r>
  <r>
    <n v="392197"/>
    <n v="2009"/>
    <s v="Port Elizabeth"/>
    <x v="1"/>
    <d v="2009-04-27T00:00:00"/>
    <s v="League"/>
    <x v="40"/>
    <x v="10"/>
    <s v="Kolkata Knight Riders"/>
    <s v="Mumbai Indians"/>
    <x v="3"/>
    <x v="1"/>
    <x v="7"/>
    <s v="runs"/>
    <n v="92"/>
    <n v="188"/>
    <n v="20"/>
    <s v="N"/>
    <s v="NA"/>
    <s v="BG Jerling"/>
    <s v="RB Tiffin"/>
  </r>
  <r>
    <n v="392198"/>
    <n v="2009"/>
    <s v="Centurion"/>
    <x v="1"/>
    <d v="2009-04-28T00:00:00"/>
    <s v="League"/>
    <x v="8"/>
    <x v="12"/>
    <s v="Delhi Daredevils"/>
    <s v="Rajasthan Royals"/>
    <x v="7"/>
    <x v="1"/>
    <x v="4"/>
    <s v="wickets"/>
    <n v="5"/>
    <n v="144"/>
    <n v="20"/>
    <s v="N"/>
    <s v="NA"/>
    <s v="GAV Baxter"/>
    <s v="RE Koertzen"/>
  </r>
  <r>
    <n v="392199"/>
    <n v="2009"/>
    <s v="Durban"/>
    <x v="1"/>
    <d v="2009-04-29T00:00:00"/>
    <s v="League"/>
    <x v="3"/>
    <x v="11"/>
    <s v="Royal Challengers Bangalore"/>
    <s v="Kolkata Knight Riders"/>
    <x v="6"/>
    <x v="1"/>
    <x v="3"/>
    <s v="wickets"/>
    <n v="5"/>
    <n v="140"/>
    <n v="20"/>
    <s v="N"/>
    <s v="NA"/>
    <s v="MR Benson"/>
    <s v="TH Wijewardene"/>
  </r>
  <r>
    <n v="392200"/>
    <n v="2009"/>
    <s v="Durban"/>
    <x v="1"/>
    <d v="2009-04-29T00:00:00"/>
    <s v="League"/>
    <x v="9"/>
    <x v="11"/>
    <s v="Kings XI Punjab"/>
    <s v="Mumbai Indians"/>
    <x v="5"/>
    <x v="1"/>
    <x v="5"/>
    <s v="runs"/>
    <n v="3"/>
    <n v="120"/>
    <n v="20"/>
    <s v="N"/>
    <s v="NA"/>
    <s v="MR Benson"/>
    <s v="SL Shastri"/>
  </r>
  <r>
    <n v="392201"/>
    <n v="2009"/>
    <s v="Centurion"/>
    <x v="1"/>
    <d v="2009-04-30T00:00:00"/>
    <s v="League"/>
    <x v="51"/>
    <x v="12"/>
    <s v="Deccan Chargers"/>
    <s v="Delhi Daredevils"/>
    <x v="7"/>
    <x v="0"/>
    <x v="2"/>
    <s v="wickets"/>
    <n v="6"/>
    <n v="149"/>
    <n v="20"/>
    <s v="N"/>
    <s v="NA"/>
    <s v="GAV Baxter"/>
    <s v="AM Saheba"/>
  </r>
  <r>
    <n v="392202"/>
    <n v="2009"/>
    <s v="Centurion"/>
    <x v="1"/>
    <d v="2009-04-30T00:00:00"/>
    <s v="League"/>
    <x v="38"/>
    <x v="12"/>
    <s v="Chennai Super Kings"/>
    <s v="Rajasthan Royals"/>
    <x v="2"/>
    <x v="0"/>
    <x v="1"/>
    <s v="runs"/>
    <n v="38"/>
    <n v="165"/>
    <n v="20"/>
    <s v="N"/>
    <s v="NA"/>
    <s v="GAV Baxter"/>
    <s v="RE Koertzen"/>
  </r>
  <r>
    <n v="392203"/>
    <n v="2009"/>
    <s v="East London"/>
    <x v="1"/>
    <d v="2009-05-01T00:00:00"/>
    <s v="League"/>
    <x v="52"/>
    <x v="13"/>
    <s v="Kolkata Knight Riders"/>
    <s v="Mumbai Indians"/>
    <x v="3"/>
    <x v="1"/>
    <x v="7"/>
    <s v="runs"/>
    <n v="9"/>
    <n v="149"/>
    <n v="20"/>
    <s v="N"/>
    <s v="NA"/>
    <s v="M Erasmus"/>
    <s v="SK Tarapore"/>
  </r>
  <r>
    <n v="392204"/>
    <n v="2009"/>
    <s v="Durban"/>
    <x v="1"/>
    <d v="2009-05-01T00:00:00"/>
    <s v="League"/>
    <x v="53"/>
    <x v="11"/>
    <s v="Royal Challengers Bangalore"/>
    <s v="Kings XI Punjab"/>
    <x v="0"/>
    <x v="1"/>
    <x v="3"/>
    <s v="runs"/>
    <n v="8"/>
    <n v="146"/>
    <n v="20"/>
    <s v="N"/>
    <s v="NA"/>
    <s v="HDPK Dharmasena"/>
    <s v="S Ravi"/>
  </r>
  <r>
    <n v="392205"/>
    <n v="2009"/>
    <s v="Port Elizabeth"/>
    <x v="1"/>
    <d v="2009-05-02T00:00:00"/>
    <s v="League"/>
    <x v="8"/>
    <x v="10"/>
    <s v="Deccan Chargers"/>
    <s v="Rajasthan Royals"/>
    <x v="4"/>
    <x v="1"/>
    <x v="4"/>
    <s v="wickets"/>
    <n v="3"/>
    <n v="142"/>
    <n v="20"/>
    <s v="N"/>
    <s v="NA"/>
    <s v="S Asnani"/>
    <s v="BG Jerling"/>
  </r>
  <r>
    <n v="392206"/>
    <n v="2009"/>
    <s v="Johannesburg"/>
    <x v="1"/>
    <d v="2009-05-02T00:00:00"/>
    <s v="League"/>
    <x v="54"/>
    <x v="14"/>
    <s v="Chennai Super Kings"/>
    <s v="Delhi Daredevils"/>
    <x v="7"/>
    <x v="0"/>
    <x v="1"/>
    <s v="runs"/>
    <n v="18"/>
    <n v="164"/>
    <n v="20"/>
    <s v="N"/>
    <s v="NA"/>
    <s v="DJ Harper"/>
    <s v="RE Koertzen"/>
  </r>
  <r>
    <n v="392207"/>
    <n v="2009"/>
    <s v="Port Elizabeth"/>
    <x v="1"/>
    <d v="2009-05-03T00:00:00"/>
    <s v="League"/>
    <x v="28"/>
    <x v="10"/>
    <s v="Kings XI Punjab"/>
    <s v="Kolkata Knight Riders"/>
    <x v="6"/>
    <x v="1"/>
    <x v="5"/>
    <s v="wickets"/>
    <n v="6"/>
    <n v="154"/>
    <n v="20"/>
    <s v="N"/>
    <s v="NA"/>
    <s v="S Asnani"/>
    <s v="MR Benson"/>
  </r>
  <r>
    <n v="392208"/>
    <n v="2009"/>
    <s v="Johannesburg"/>
    <x v="1"/>
    <d v="2009-05-03T00:00:00"/>
    <s v="League"/>
    <x v="55"/>
    <x v="14"/>
    <s v="Royal Challengers Bangalore"/>
    <s v="Mumbai Indians"/>
    <x v="3"/>
    <x v="1"/>
    <x v="3"/>
    <s v="wickets"/>
    <n v="9"/>
    <n v="150"/>
    <n v="20"/>
    <s v="N"/>
    <s v="NA"/>
    <s v="RE Koertzen"/>
    <s v="TH Wijewardene"/>
  </r>
  <r>
    <n v="392209"/>
    <n v="2009"/>
    <s v="East London"/>
    <x v="1"/>
    <d v="2009-05-04T00:00:00"/>
    <s v="League"/>
    <x v="13"/>
    <x v="13"/>
    <s v="Chennai Super Kings"/>
    <s v="Deccan Chargers"/>
    <x v="1"/>
    <x v="1"/>
    <x v="1"/>
    <s v="runs"/>
    <n v="78"/>
    <n v="179"/>
    <n v="20"/>
    <s v="N"/>
    <s v="NA"/>
    <s v="BR Doctrove"/>
    <s v="M Erasmus"/>
  </r>
  <r>
    <n v="392210"/>
    <n v="2009"/>
    <s v="Durban"/>
    <x v="1"/>
    <d v="2009-05-05T00:00:00"/>
    <s v="League"/>
    <x v="29"/>
    <x v="11"/>
    <s v="Kings XI Punjab"/>
    <s v="Rajasthan Royals"/>
    <x v="5"/>
    <x v="0"/>
    <x v="4"/>
    <s v="runs"/>
    <n v="78"/>
    <n v="212"/>
    <n v="20"/>
    <s v="N"/>
    <s v="NA"/>
    <s v="SS Hazare"/>
    <s v="IL Howell"/>
  </r>
  <r>
    <n v="392211"/>
    <n v="2009"/>
    <s v="Durban"/>
    <x v="1"/>
    <d v="2009-05-05T00:00:00"/>
    <s v="League"/>
    <x v="56"/>
    <x v="11"/>
    <s v="Delhi Daredevils"/>
    <s v="Kolkata Knight Riders"/>
    <x v="6"/>
    <x v="1"/>
    <x v="2"/>
    <s v="wickets"/>
    <n v="9"/>
    <n v="155"/>
    <n v="20"/>
    <s v="N"/>
    <s v="NA"/>
    <s v="GAV Baxter"/>
    <s v="IL Howell"/>
  </r>
  <r>
    <n v="392212"/>
    <n v="2009"/>
    <s v="Centurion"/>
    <x v="1"/>
    <d v="2009-05-06T00:00:00"/>
    <s v="League"/>
    <x v="57"/>
    <x v="12"/>
    <s v="Deccan Chargers"/>
    <s v="Mumbai Indians"/>
    <x v="4"/>
    <x v="1"/>
    <x v="6"/>
    <s v="runs"/>
    <n v="19"/>
    <n v="146"/>
    <n v="20"/>
    <s v="N"/>
    <s v="NA"/>
    <s v="MR Benson"/>
    <s v="HDPK Dharmasena"/>
  </r>
  <r>
    <n v="392213"/>
    <n v="2009"/>
    <s v="Centurion"/>
    <x v="1"/>
    <d v="2009-05-07T00:00:00"/>
    <s v="League"/>
    <x v="58"/>
    <x v="12"/>
    <s v="Royal Challengers Bangalore"/>
    <s v="Rajasthan Royals"/>
    <x v="2"/>
    <x v="0"/>
    <x v="4"/>
    <s v="wickets"/>
    <n v="7"/>
    <n v="106"/>
    <n v="20"/>
    <s v="N"/>
    <s v="NA"/>
    <s v="K Hariharan"/>
    <s v="DJ Harper"/>
  </r>
  <r>
    <n v="392214"/>
    <n v="2009"/>
    <s v="Centurion"/>
    <x v="1"/>
    <d v="2009-05-07T00:00:00"/>
    <s v="League"/>
    <x v="7"/>
    <x v="12"/>
    <s v="Chennai Super Kings"/>
    <s v="Kings XI Punjab"/>
    <x v="1"/>
    <x v="1"/>
    <x v="1"/>
    <s v="runs"/>
    <n v="12"/>
    <n v="187"/>
    <n v="18"/>
    <s v="N"/>
    <s v="D/L"/>
    <s v="DJ Harper"/>
    <s v="TH Wijewardene"/>
  </r>
  <r>
    <n v="392215"/>
    <n v="2009"/>
    <s v="East London"/>
    <x v="1"/>
    <d v="2009-05-08T00:00:00"/>
    <s v="League"/>
    <x v="23"/>
    <x v="13"/>
    <s v="Delhi Daredevils"/>
    <s v="Mumbai Indians"/>
    <x v="3"/>
    <x v="1"/>
    <x v="2"/>
    <s v="wickets"/>
    <n v="7"/>
    <n v="117"/>
    <n v="20"/>
    <s v="N"/>
    <s v="NA"/>
    <s v="M Erasmus"/>
    <s v="SK Tarapore"/>
  </r>
  <r>
    <n v="392216"/>
    <n v="2009"/>
    <s v="Kimberley"/>
    <x v="1"/>
    <d v="2009-05-09T00:00:00"/>
    <s v="League"/>
    <x v="28"/>
    <x v="15"/>
    <s v="Deccan Chargers"/>
    <s v="Kings XI Punjab"/>
    <x v="5"/>
    <x v="0"/>
    <x v="5"/>
    <s v="wickets"/>
    <n v="3"/>
    <n v="169"/>
    <n v="20"/>
    <s v="N"/>
    <s v="NA"/>
    <s v="GAV Baxter"/>
    <s v="AM Saheba"/>
  </r>
  <r>
    <n v="392217"/>
    <n v="2009"/>
    <s v="Kimberley"/>
    <x v="1"/>
    <d v="2009-05-09T00:00:00"/>
    <s v="League"/>
    <x v="59"/>
    <x v="15"/>
    <s v="Chennai Super Kings"/>
    <s v="Rajasthan Royals"/>
    <x v="2"/>
    <x v="1"/>
    <x v="1"/>
    <s v="wickets"/>
    <n v="7"/>
    <n v="141"/>
    <n v="20"/>
    <s v="N"/>
    <s v="NA"/>
    <s v="GAV Baxter"/>
    <s v="HDPK Dharmasena"/>
  </r>
  <r>
    <n v="392218"/>
    <n v="2009"/>
    <s v="Port Elizabeth"/>
    <x v="1"/>
    <d v="2009-05-10T00:00:00"/>
    <s v="League"/>
    <x v="52"/>
    <x v="10"/>
    <s v="Royal Challengers Bangalore"/>
    <s v="Mumbai Indians"/>
    <x v="3"/>
    <x v="1"/>
    <x v="7"/>
    <s v="runs"/>
    <n v="16"/>
    <n v="158"/>
    <n v="20"/>
    <s v="N"/>
    <s v="NA"/>
    <s v="BR Doctrove"/>
    <s v="BG Jerling"/>
  </r>
  <r>
    <n v="392219"/>
    <n v="2009"/>
    <s v="Johannesburg"/>
    <x v="1"/>
    <d v="2009-05-10T00:00:00"/>
    <s v="League"/>
    <x v="27"/>
    <x v="14"/>
    <s v="Delhi Daredevils"/>
    <s v="Kolkata Knight Riders"/>
    <x v="7"/>
    <x v="0"/>
    <x v="2"/>
    <s v="wickets"/>
    <n v="7"/>
    <n v="124"/>
    <n v="20"/>
    <s v="N"/>
    <s v="NA"/>
    <s v="SL Shastri"/>
    <s v="RB Tiffin"/>
  </r>
  <r>
    <n v="392220"/>
    <n v="2009"/>
    <s v="Kimberley"/>
    <x v="1"/>
    <d v="2009-05-11T00:00:00"/>
    <s v="League"/>
    <x v="60"/>
    <x v="15"/>
    <s v="Deccan Chargers"/>
    <s v="Rajasthan Royals"/>
    <x v="4"/>
    <x v="1"/>
    <x v="6"/>
    <s v="runs"/>
    <n v="53"/>
    <n v="167"/>
    <n v="20"/>
    <s v="N"/>
    <s v="NA"/>
    <s v="GAV Baxter"/>
    <s v="HDPK Dharmasena"/>
  </r>
  <r>
    <n v="392221"/>
    <n v="2009"/>
    <s v="Centurion"/>
    <x v="1"/>
    <d v="2009-05-12T00:00:00"/>
    <s v="League"/>
    <x v="61"/>
    <x v="12"/>
    <s v="Royal Challengers Bangalore"/>
    <s v="Kolkata Knight Riders"/>
    <x v="0"/>
    <x v="0"/>
    <x v="3"/>
    <s v="wickets"/>
    <n v="6"/>
    <n v="174"/>
    <n v="20"/>
    <s v="N"/>
    <s v="NA"/>
    <s v="M Erasmus"/>
    <s v="SS Hazare"/>
  </r>
  <r>
    <n v="392222"/>
    <n v="2009"/>
    <s v="Centurion"/>
    <x v="1"/>
    <d v="2009-05-12T00:00:00"/>
    <s v="League"/>
    <x v="62"/>
    <x v="12"/>
    <s v="Kings XI Punjab"/>
    <s v="Mumbai Indians"/>
    <x v="5"/>
    <x v="1"/>
    <x v="7"/>
    <s v="wickets"/>
    <n v="8"/>
    <n v="120"/>
    <n v="20"/>
    <s v="N"/>
    <s v="NA"/>
    <s v="SS Hazare"/>
    <s v="RE Koertzen"/>
  </r>
  <r>
    <n v="392223"/>
    <n v="2009"/>
    <s v="Durban"/>
    <x v="1"/>
    <d v="2009-05-13T00:00:00"/>
    <s v="League"/>
    <x v="63"/>
    <x v="11"/>
    <s v="Deccan Chargers"/>
    <s v="Delhi Daredevils"/>
    <x v="4"/>
    <x v="0"/>
    <x v="2"/>
    <s v="runs"/>
    <n v="12"/>
    <n v="174"/>
    <n v="20"/>
    <s v="N"/>
    <s v="NA"/>
    <s v="DJ Harper"/>
    <s v="SL Shastri"/>
  </r>
  <r>
    <n v="392224"/>
    <n v="2009"/>
    <s v="Durban"/>
    <x v="1"/>
    <d v="2009-05-14T00:00:00"/>
    <s v="League"/>
    <x v="61"/>
    <x v="11"/>
    <s v="Royal Challengers Bangalore"/>
    <s v="Chennai Super Kings"/>
    <x v="1"/>
    <x v="1"/>
    <x v="3"/>
    <s v="wickets"/>
    <n v="2"/>
    <n v="130"/>
    <n v="20"/>
    <s v="N"/>
    <s v="NA"/>
    <s v="BR Doctrove"/>
    <s v="DJ Harper"/>
  </r>
  <r>
    <n v="392225"/>
    <n v="2009"/>
    <s v="Durban"/>
    <x v="1"/>
    <d v="2009-05-14T00:00:00"/>
    <s v="League"/>
    <x v="64"/>
    <x v="11"/>
    <s v="Mumbai Indians"/>
    <s v="Rajasthan Royals"/>
    <x v="2"/>
    <x v="1"/>
    <x v="4"/>
    <s v="runs"/>
    <n v="2"/>
    <n v="146"/>
    <n v="20"/>
    <s v="N"/>
    <s v="NA"/>
    <s v="BR Doctrove"/>
    <s v="DJ Harper"/>
  </r>
  <r>
    <n v="392226"/>
    <n v="2009"/>
    <s v="Bloemfontein"/>
    <x v="1"/>
    <d v="2009-05-15T00:00:00"/>
    <s v="League"/>
    <x v="65"/>
    <x v="16"/>
    <s v="Delhi Daredevils"/>
    <s v="Kings XI Punjab"/>
    <x v="5"/>
    <x v="0"/>
    <x v="5"/>
    <s v="wickets"/>
    <n v="6"/>
    <n v="121"/>
    <n v="20"/>
    <s v="N"/>
    <s v="NA"/>
    <s v="HDPK Dharmasena"/>
    <s v="IL Howell"/>
  </r>
  <r>
    <n v="392227"/>
    <n v="2009"/>
    <s v="Port Elizabeth"/>
    <x v="1"/>
    <d v="2009-05-16T00:00:00"/>
    <s v="League"/>
    <x v="7"/>
    <x v="10"/>
    <s v="Chennai Super Kings"/>
    <s v="Mumbai Indians"/>
    <x v="3"/>
    <x v="1"/>
    <x v="1"/>
    <s v="wickets"/>
    <n v="7"/>
    <n v="148"/>
    <n v="20"/>
    <s v="N"/>
    <s v="NA"/>
    <s v="SK Tarapore"/>
    <s v="SJA Taufel"/>
  </r>
  <r>
    <n v="392228"/>
    <n v="2009"/>
    <s v="Johannesburg"/>
    <x v="1"/>
    <d v="2009-05-16T00:00:00"/>
    <s v="League"/>
    <x v="57"/>
    <x v="14"/>
    <s v="Deccan Chargers"/>
    <s v="Kolkata Knight Riders"/>
    <x v="4"/>
    <x v="0"/>
    <x v="6"/>
    <s v="wickets"/>
    <n v="6"/>
    <n v="161"/>
    <n v="20"/>
    <s v="N"/>
    <s v="NA"/>
    <s v="RE Koertzen"/>
    <s v="S Ravi"/>
  </r>
  <r>
    <n v="392229"/>
    <n v="2009"/>
    <s v="Johannesburg"/>
    <x v="1"/>
    <d v="2009-05-17T00:00:00"/>
    <s v="League"/>
    <x v="53"/>
    <x v="14"/>
    <s v="Deccan Chargers"/>
    <s v="Kings XI Punjab"/>
    <x v="4"/>
    <x v="0"/>
    <x v="5"/>
    <s v="runs"/>
    <n v="1"/>
    <n v="135"/>
    <n v="20"/>
    <s v="N"/>
    <s v="NA"/>
    <s v="S Ravi"/>
    <s v="RB Tiffin"/>
  </r>
  <r>
    <n v="392230"/>
    <n v="2009"/>
    <s v="Bloemfontein"/>
    <x v="1"/>
    <d v="2009-05-17T00:00:00"/>
    <s v="League"/>
    <x v="46"/>
    <x v="16"/>
    <s v="Delhi Daredevils"/>
    <s v="Rajasthan Royals"/>
    <x v="7"/>
    <x v="1"/>
    <x v="2"/>
    <s v="runs"/>
    <n v="14"/>
    <n v="151"/>
    <n v="20"/>
    <s v="N"/>
    <s v="NA"/>
    <s v="SS Hazare"/>
    <s v="IL Howell"/>
  </r>
  <r>
    <n v="392231"/>
    <n v="2009"/>
    <s v="Centurion"/>
    <x v="1"/>
    <d v="2009-05-18T00:00:00"/>
    <s v="League"/>
    <x v="66"/>
    <x v="12"/>
    <s v="Chennai Super Kings"/>
    <s v="Kolkata Knight Riders"/>
    <x v="1"/>
    <x v="1"/>
    <x v="0"/>
    <s v="wickets"/>
    <n v="7"/>
    <n v="189"/>
    <n v="20"/>
    <s v="N"/>
    <s v="NA"/>
    <s v="SJA Taufel"/>
    <s v="RB Tiffin"/>
  </r>
  <r>
    <n v="392232"/>
    <n v="2009"/>
    <s v="Johannesburg"/>
    <x v="1"/>
    <d v="2009-05-19T00:00:00"/>
    <s v="League"/>
    <x v="55"/>
    <x v="14"/>
    <s v="Royal Challengers Bangalore"/>
    <s v="Delhi Daredevils"/>
    <x v="7"/>
    <x v="1"/>
    <x v="3"/>
    <s v="wickets"/>
    <n v="7"/>
    <n v="135"/>
    <n v="20"/>
    <s v="N"/>
    <s v="NA"/>
    <s v="IL Howell"/>
    <s v="RB Tiffin"/>
  </r>
  <r>
    <n v="392233"/>
    <n v="2009"/>
    <s v="Durban"/>
    <x v="1"/>
    <d v="2009-05-20T00:00:00"/>
    <s v="League"/>
    <x v="67"/>
    <x v="11"/>
    <s v="Kolkata Knight Riders"/>
    <s v="Rajasthan Royals"/>
    <x v="6"/>
    <x v="0"/>
    <x v="0"/>
    <s v="wickets"/>
    <n v="4"/>
    <n v="102"/>
    <n v="20"/>
    <s v="N"/>
    <s v="NA"/>
    <s v="BG Jerling"/>
    <s v="SJA Taufel"/>
  </r>
  <r>
    <n v="392234"/>
    <n v="2009"/>
    <s v="Durban"/>
    <x v="1"/>
    <d v="2009-05-20T00:00:00"/>
    <s v="League"/>
    <x v="44"/>
    <x v="11"/>
    <s v="Chennai Super Kings"/>
    <s v="Kings XI Punjab"/>
    <x v="1"/>
    <x v="1"/>
    <x v="1"/>
    <s v="runs"/>
    <n v="24"/>
    <n v="117"/>
    <n v="20"/>
    <s v="N"/>
    <s v="NA"/>
    <s v="BG Jerling"/>
    <s v="SJA Taufel"/>
  </r>
  <r>
    <n v="392235"/>
    <n v="2009"/>
    <s v="Centurion"/>
    <x v="1"/>
    <d v="2009-05-21T00:00:00"/>
    <s v="League"/>
    <x v="6"/>
    <x v="12"/>
    <s v="Delhi Daredevils"/>
    <s v="Mumbai Indians"/>
    <x v="7"/>
    <x v="0"/>
    <x v="2"/>
    <s v="wickets"/>
    <n v="4"/>
    <n v="166"/>
    <n v="20"/>
    <s v="N"/>
    <s v="NA"/>
    <s v="IL Howell"/>
    <s v="S Ravi"/>
  </r>
  <r>
    <n v="392236"/>
    <n v="2009"/>
    <s v="Centurion"/>
    <x v="1"/>
    <d v="2009-05-21T00:00:00"/>
    <s v="League"/>
    <x v="68"/>
    <x v="12"/>
    <s v="Royal Challengers Bangalore"/>
    <s v="Deccan Chargers"/>
    <x v="0"/>
    <x v="1"/>
    <x v="3"/>
    <s v="runs"/>
    <n v="12"/>
    <n v="171"/>
    <n v="20"/>
    <s v="N"/>
    <s v="NA"/>
    <s v="IL Howell"/>
    <s v="S Ravi"/>
  </r>
  <r>
    <n v="392237"/>
    <n v="2009"/>
    <s v="Centurion"/>
    <x v="1"/>
    <d v="2009-05-22T00:00:00"/>
    <s v="Semi Final"/>
    <x v="11"/>
    <x v="12"/>
    <s v="Delhi Daredevils"/>
    <s v="Deccan Chargers"/>
    <x v="4"/>
    <x v="0"/>
    <x v="6"/>
    <s v="wickets"/>
    <n v="6"/>
    <n v="154"/>
    <n v="20"/>
    <s v="N"/>
    <s v="NA"/>
    <s v="BR Doctrove"/>
    <s v="DJ Harper"/>
  </r>
  <r>
    <n v="392238"/>
    <n v="2009"/>
    <s v="Johannesburg"/>
    <x v="1"/>
    <d v="2009-05-23T00:00:00"/>
    <s v="Semi Final"/>
    <x v="68"/>
    <x v="14"/>
    <s v="Royal Challengers Bangalore"/>
    <s v="Chennai Super Kings"/>
    <x v="0"/>
    <x v="0"/>
    <x v="3"/>
    <s v="wickets"/>
    <n v="6"/>
    <n v="147"/>
    <n v="20"/>
    <s v="N"/>
    <s v="NA"/>
    <s v="RE Koertzen"/>
    <s v="SJA Taufel"/>
  </r>
  <r>
    <n v="392239"/>
    <n v="2009"/>
    <s v="Johannesburg"/>
    <x v="1"/>
    <d v="2009-05-24T00:00:00"/>
    <s v="Final"/>
    <x v="33"/>
    <x v="14"/>
    <s v="Royal Challengers Bangalore"/>
    <s v="Deccan Chargers"/>
    <x v="0"/>
    <x v="0"/>
    <x v="6"/>
    <s v="runs"/>
    <n v="6"/>
    <n v="144"/>
    <n v="20"/>
    <s v="N"/>
    <s v="NA"/>
    <s v="RE Koertzen"/>
    <s v="SJA Taufel"/>
  </r>
  <r>
    <n v="419106"/>
    <s v="2009/10"/>
    <s v="Mumbai"/>
    <x v="2"/>
    <d v="2010-03-12T00:00:00"/>
    <s v="League"/>
    <x v="69"/>
    <x v="8"/>
    <s v="Deccan Chargers"/>
    <s v="Kolkata Knight Riders"/>
    <x v="4"/>
    <x v="0"/>
    <x v="0"/>
    <s v="runs"/>
    <n v="11"/>
    <n v="162"/>
    <n v="20"/>
    <s v="N"/>
    <s v="NA"/>
    <s v="RE Koertzen"/>
    <s v="RB Tiffin"/>
  </r>
  <r>
    <n v="419107"/>
    <s v="2009/10"/>
    <s v="Mumbai"/>
    <x v="2"/>
    <d v="2010-03-13T00:00:00"/>
    <s v="League"/>
    <x v="8"/>
    <x v="17"/>
    <s v="Mumbai Indians"/>
    <s v="Rajasthan Royals"/>
    <x v="3"/>
    <x v="1"/>
    <x v="7"/>
    <s v="runs"/>
    <n v="4"/>
    <n v="213"/>
    <n v="20"/>
    <s v="N"/>
    <s v="NA"/>
    <s v="RE Koertzen"/>
    <s v="RB Tiffin"/>
  </r>
  <r>
    <n v="419108"/>
    <s v="2009/10"/>
    <s v="Chandigarh"/>
    <x v="2"/>
    <d v="2010-03-13T00:00:00"/>
    <s v="League"/>
    <x v="56"/>
    <x v="1"/>
    <s v="Kings XI Punjab"/>
    <s v="Delhi Daredevils"/>
    <x v="7"/>
    <x v="0"/>
    <x v="2"/>
    <s v="wickets"/>
    <n v="5"/>
    <n v="143"/>
    <n v="20"/>
    <s v="N"/>
    <s v="NA"/>
    <s v="BR Doctrove"/>
    <s v="S Ravi"/>
  </r>
  <r>
    <n v="419109"/>
    <s v="2009/10"/>
    <s v="Kolkata"/>
    <x v="2"/>
    <d v="2010-03-14T00:00:00"/>
    <s v="League"/>
    <x v="70"/>
    <x v="4"/>
    <s v="Kolkata Knight Riders"/>
    <s v="Royal Challengers Bangalore"/>
    <x v="6"/>
    <x v="0"/>
    <x v="0"/>
    <s v="wickets"/>
    <n v="7"/>
    <n v="136"/>
    <n v="20"/>
    <s v="N"/>
    <s v="NA"/>
    <s v="HDPK Dharmasena"/>
    <s v="AM Saheba"/>
  </r>
  <r>
    <n v="419110"/>
    <s v="2009/10"/>
    <s v="Chennai"/>
    <x v="2"/>
    <d v="2010-03-14T00:00:00"/>
    <s v="League"/>
    <x v="71"/>
    <x v="7"/>
    <s v="Chennai Super Kings"/>
    <s v="Deccan Chargers"/>
    <x v="4"/>
    <x v="1"/>
    <x v="6"/>
    <s v="runs"/>
    <n v="31"/>
    <n v="191"/>
    <n v="20"/>
    <s v="N"/>
    <s v="NA"/>
    <s v="K Hariharan"/>
    <s v="DJ Harper"/>
  </r>
  <r>
    <n v="419111"/>
    <s v="2009/10"/>
    <s v="Ahmedabad"/>
    <x v="2"/>
    <d v="2010-03-15T00:00:00"/>
    <s v="League"/>
    <x v="6"/>
    <x v="18"/>
    <s v="Rajasthan Royals"/>
    <s v="Delhi Daredevils"/>
    <x v="7"/>
    <x v="0"/>
    <x v="2"/>
    <s v="wickets"/>
    <n v="6"/>
    <n v="142"/>
    <n v="20"/>
    <s v="N"/>
    <s v="NA"/>
    <s v="BG Jerling"/>
    <s v="RE Koertzen"/>
  </r>
  <r>
    <n v="419112"/>
    <s v="2009/10"/>
    <s v="Bangalore"/>
    <x v="2"/>
    <d v="2010-03-16T00:00:00"/>
    <s v="League"/>
    <x v="55"/>
    <x v="0"/>
    <s v="Royal Challengers Bangalore"/>
    <s v="Kings XI Punjab"/>
    <x v="5"/>
    <x v="1"/>
    <x v="3"/>
    <s v="wickets"/>
    <n v="8"/>
    <n v="204"/>
    <n v="20"/>
    <s v="N"/>
    <s v="NA"/>
    <s v="S Das"/>
    <s v="DJ Harper"/>
  </r>
  <r>
    <n v="419113"/>
    <s v="2009/10"/>
    <s v="Kolkata"/>
    <x v="2"/>
    <d v="2010-03-16T00:00:00"/>
    <s v="League"/>
    <x v="13"/>
    <x v="4"/>
    <s v="Kolkata Knight Riders"/>
    <s v="Chennai Super Kings"/>
    <x v="1"/>
    <x v="1"/>
    <x v="1"/>
    <s v="runs"/>
    <n v="55"/>
    <n v="165"/>
    <n v="20"/>
    <s v="N"/>
    <s v="NA"/>
    <s v="HDPK Dharmasena"/>
    <s v="AM Saheba"/>
  </r>
  <r>
    <n v="419114"/>
    <s v="2009/10"/>
    <s v="Delhi"/>
    <x v="2"/>
    <d v="2010-03-17T00:00:00"/>
    <s v="League"/>
    <x v="40"/>
    <x v="2"/>
    <s v="Delhi Daredevils"/>
    <s v="Mumbai Indians"/>
    <x v="7"/>
    <x v="0"/>
    <x v="7"/>
    <s v="runs"/>
    <n v="98"/>
    <n v="219"/>
    <n v="20"/>
    <s v="N"/>
    <s v="NA"/>
    <s v="BR Doctrove"/>
    <s v="SK Tarapore"/>
  </r>
  <r>
    <n v="419115"/>
    <s v="2009/10"/>
    <s v="Bangalore"/>
    <x v="2"/>
    <d v="2010-03-18T00:00:00"/>
    <s v="League"/>
    <x v="55"/>
    <x v="0"/>
    <s v="Royal Challengers Bangalore"/>
    <s v="Rajasthan Royals"/>
    <x v="0"/>
    <x v="0"/>
    <x v="3"/>
    <s v="wickets"/>
    <n v="10"/>
    <n v="93"/>
    <n v="20"/>
    <s v="N"/>
    <s v="NA"/>
    <s v="K Hariharan"/>
    <s v="DJ Harper"/>
  </r>
  <r>
    <n v="419116"/>
    <s v="2009/10"/>
    <s v="Delhi"/>
    <x v="2"/>
    <d v="2010-03-19T00:00:00"/>
    <s v="League"/>
    <x v="7"/>
    <x v="2"/>
    <s v="Delhi Daredevils"/>
    <s v="Chennai Super Kings"/>
    <x v="7"/>
    <x v="1"/>
    <x v="1"/>
    <s v="wickets"/>
    <n v="5"/>
    <n v="186"/>
    <n v="20"/>
    <s v="N"/>
    <s v="NA"/>
    <s v="BR Doctrove"/>
    <s v="SK Tarapore"/>
  </r>
  <r>
    <n v="419117"/>
    <s v="2009/10"/>
    <s v="Cuttack"/>
    <x v="2"/>
    <d v="2010-03-19T00:00:00"/>
    <s v="League"/>
    <x v="72"/>
    <x v="19"/>
    <s v="Deccan Chargers"/>
    <s v="Kings XI Punjab"/>
    <x v="5"/>
    <x v="0"/>
    <x v="6"/>
    <s v="runs"/>
    <n v="6"/>
    <n v="171"/>
    <n v="20"/>
    <s v="N"/>
    <s v="NA"/>
    <s v="BF Bowden"/>
    <s v="M Erasmus"/>
  </r>
  <r>
    <n v="419118"/>
    <s v="2009/10"/>
    <s v="Ahmedabad"/>
    <x v="2"/>
    <d v="2010-03-20T00:00:00"/>
    <s v="League"/>
    <x v="73"/>
    <x v="18"/>
    <s v="Rajasthan Royals"/>
    <s v="Kolkata Knight Riders"/>
    <x v="2"/>
    <x v="1"/>
    <x v="4"/>
    <s v="runs"/>
    <n v="34"/>
    <n v="169"/>
    <n v="20"/>
    <s v="N"/>
    <s v="NA"/>
    <s v="RE Koertzen"/>
    <s v="RB Tiffin"/>
  </r>
  <r>
    <n v="419119"/>
    <s v="2009/10"/>
    <s v="Mumbai"/>
    <x v="2"/>
    <d v="2010-03-20T00:00:00"/>
    <s v="League"/>
    <x v="55"/>
    <x v="17"/>
    <s v="Mumbai Indians"/>
    <s v="Royal Challengers Bangalore"/>
    <x v="3"/>
    <x v="1"/>
    <x v="3"/>
    <s v="wickets"/>
    <n v="7"/>
    <n v="152"/>
    <n v="20"/>
    <s v="N"/>
    <s v="NA"/>
    <s v="HDPK Dharmasena"/>
    <s v="SS Hazare"/>
  </r>
  <r>
    <n v="419120"/>
    <s v="2009/10"/>
    <s v="Cuttack"/>
    <x v="2"/>
    <d v="2010-03-21T00:00:00"/>
    <s v="League"/>
    <x v="72"/>
    <x v="19"/>
    <s v="Deccan Chargers"/>
    <s v="Delhi Daredevils"/>
    <x v="4"/>
    <x v="1"/>
    <x v="6"/>
    <s v="runs"/>
    <n v="10"/>
    <n v="172"/>
    <n v="20"/>
    <s v="N"/>
    <s v="NA"/>
    <s v="BF Bowden"/>
    <s v="M Erasmus"/>
  </r>
  <r>
    <n v="419121"/>
    <s v="2009/10"/>
    <s v="Chennai"/>
    <x v="2"/>
    <d v="2010-03-21T00:00:00"/>
    <s v="League"/>
    <x v="74"/>
    <x v="7"/>
    <s v="Chennai Super Kings"/>
    <s v="Kings XI Punjab"/>
    <x v="1"/>
    <x v="0"/>
    <x v="5"/>
    <s v="tie"/>
    <s v="NA"/>
    <n v="137"/>
    <n v="20"/>
    <s v="Y"/>
    <s v="NA"/>
    <s v="K Hariharan"/>
    <s v="DJ Harper"/>
  </r>
  <r>
    <n v="419122"/>
    <s v="2009/10"/>
    <s v="Mumbai"/>
    <x v="2"/>
    <d v="2010-03-22T00:00:00"/>
    <s v="League"/>
    <x v="40"/>
    <x v="17"/>
    <s v="Mumbai Indians"/>
    <s v="Kolkata Knight Riders"/>
    <x v="6"/>
    <x v="1"/>
    <x v="7"/>
    <s v="wickets"/>
    <n v="7"/>
    <n v="156"/>
    <n v="20"/>
    <s v="N"/>
    <s v="NA"/>
    <s v="SS Hazare"/>
    <s v="SJA Taufel"/>
  </r>
  <r>
    <n v="419123"/>
    <s v="2009/10"/>
    <s v="Bangalore"/>
    <x v="2"/>
    <d v="2010-03-23T00:00:00"/>
    <s v="League"/>
    <x v="75"/>
    <x v="0"/>
    <s v="Royal Challengers Bangalore"/>
    <s v="Chennai Super Kings"/>
    <x v="1"/>
    <x v="0"/>
    <x v="3"/>
    <s v="runs"/>
    <n v="36"/>
    <n v="172"/>
    <n v="20"/>
    <s v="N"/>
    <s v="NA"/>
    <s v="RE Koertzen"/>
    <s v="RB Tiffin"/>
  </r>
  <r>
    <n v="419124"/>
    <s v="2009/10"/>
    <s v="Chandigarh"/>
    <x v="2"/>
    <d v="2010-03-24T00:00:00"/>
    <s v="League"/>
    <x v="76"/>
    <x v="1"/>
    <s v="Kings XI Punjab"/>
    <s v="Rajasthan Royals"/>
    <x v="5"/>
    <x v="0"/>
    <x v="4"/>
    <s v="runs"/>
    <n v="31"/>
    <n v="184"/>
    <n v="20"/>
    <s v="N"/>
    <s v="NA"/>
    <s v="BR Doctrove"/>
    <s v="SK Tarapore"/>
  </r>
  <r>
    <n v="419125"/>
    <s v="2009/10"/>
    <s v="Mumbai"/>
    <x v="2"/>
    <d v="2010-03-25T00:00:00"/>
    <s v="League"/>
    <x v="40"/>
    <x v="20"/>
    <s v="Chennai Super Kings"/>
    <s v="Mumbai Indians"/>
    <x v="3"/>
    <x v="0"/>
    <x v="7"/>
    <s v="wickets"/>
    <n v="5"/>
    <n v="181"/>
    <n v="20"/>
    <s v="N"/>
    <s v="NA"/>
    <s v="AM Saheba"/>
    <s v="BF Bowden"/>
  </r>
  <r>
    <n v="419128"/>
    <s v="2009/10"/>
    <s v="Bangalore"/>
    <x v="2"/>
    <d v="2010-03-25T00:00:00"/>
    <s v="League"/>
    <x v="77"/>
    <x v="0"/>
    <s v="Royal Challengers Bangalore"/>
    <s v="Delhi Daredevils"/>
    <x v="0"/>
    <x v="0"/>
    <x v="2"/>
    <s v="runs"/>
    <n v="17"/>
    <n v="184"/>
    <n v="20"/>
    <s v="N"/>
    <s v="NA"/>
    <s v="BG Jerling"/>
    <s v="RE Koertzen"/>
  </r>
  <r>
    <n v="419126"/>
    <s v="2009/10"/>
    <s v="Ahmedabad"/>
    <x v="2"/>
    <d v="2010-03-26T00:00:00"/>
    <s v="League"/>
    <x v="8"/>
    <x v="18"/>
    <s v="Rajasthan Royals"/>
    <s v="Deccan Chargers"/>
    <x v="4"/>
    <x v="1"/>
    <x v="4"/>
    <s v="wickets"/>
    <n v="8"/>
    <n v="149"/>
    <n v="20"/>
    <s v="N"/>
    <s v="NA"/>
    <s v="HDPK Dharmasena"/>
    <s v="SJA Taufel"/>
  </r>
  <r>
    <n v="419127"/>
    <s v="2009/10"/>
    <s v="Chandigarh"/>
    <x v="2"/>
    <d v="2010-03-27T00:00:00"/>
    <s v="League"/>
    <x v="70"/>
    <x v="1"/>
    <s v="Kings XI Punjab"/>
    <s v="Kolkata Knight Riders"/>
    <x v="6"/>
    <x v="1"/>
    <x v="0"/>
    <s v="runs"/>
    <n v="39"/>
    <n v="184"/>
    <n v="20"/>
    <s v="N"/>
    <s v="NA"/>
    <s v="BR Doctrove"/>
    <s v="S Ravi"/>
  </r>
  <r>
    <n v="419129"/>
    <s v="2009/10"/>
    <s v="Ahmedabad"/>
    <x v="2"/>
    <d v="2010-03-28T00:00:00"/>
    <s v="League"/>
    <x v="78"/>
    <x v="18"/>
    <s v="Rajasthan Royals"/>
    <s v="Chennai Super Kings"/>
    <x v="2"/>
    <x v="1"/>
    <x v="4"/>
    <s v="runs"/>
    <n v="17"/>
    <n v="178"/>
    <n v="20"/>
    <s v="N"/>
    <s v="NA"/>
    <s v="SS Hazare"/>
    <s v="SJA Taufel"/>
  </r>
  <r>
    <n v="419130"/>
    <s v="2009/10"/>
    <s v="Mumbai"/>
    <x v="2"/>
    <d v="2010-03-28T00:00:00"/>
    <s v="League"/>
    <x v="62"/>
    <x v="8"/>
    <s v="Deccan Chargers"/>
    <s v="Mumbai Indians"/>
    <x v="4"/>
    <x v="0"/>
    <x v="7"/>
    <s v="runs"/>
    <n v="41"/>
    <n v="173"/>
    <n v="20"/>
    <s v="N"/>
    <s v="NA"/>
    <s v="S Das"/>
    <s v="K Hariharan"/>
  </r>
  <r>
    <n v="419131"/>
    <s v="2009/10"/>
    <s v="Delhi"/>
    <x v="2"/>
    <d v="2010-03-29T00:00:00"/>
    <s v="League"/>
    <x v="79"/>
    <x v="2"/>
    <s v="Delhi Daredevils"/>
    <s v="Kolkata Knight Riders"/>
    <x v="7"/>
    <x v="1"/>
    <x v="2"/>
    <s v="runs"/>
    <n v="40"/>
    <n v="178"/>
    <n v="20"/>
    <s v="N"/>
    <s v="NA"/>
    <s v="SS Hazare"/>
    <s v="SJA Taufel"/>
  </r>
  <r>
    <n v="419132"/>
    <s v="2009/10"/>
    <s v="Mumbai"/>
    <x v="2"/>
    <d v="2010-03-30T00:00:00"/>
    <s v="League"/>
    <x v="80"/>
    <x v="17"/>
    <s v="Mumbai Indians"/>
    <s v="Kings XI Punjab"/>
    <x v="3"/>
    <x v="0"/>
    <x v="7"/>
    <s v="wickets"/>
    <n v="4"/>
    <n v="164"/>
    <n v="20"/>
    <s v="N"/>
    <s v="NA"/>
    <s v="BR Doctrove"/>
    <s v="SK Tarapore"/>
  </r>
  <r>
    <n v="419133"/>
    <s v="2009/10"/>
    <s v="Chennai"/>
    <x v="2"/>
    <d v="2010-03-31T00:00:00"/>
    <s v="League"/>
    <x v="81"/>
    <x v="7"/>
    <s v="Chennai Super Kings"/>
    <s v="Royal Challengers Bangalore"/>
    <x v="0"/>
    <x v="1"/>
    <x v="1"/>
    <s v="wickets"/>
    <n v="5"/>
    <n v="162"/>
    <n v="20"/>
    <s v="N"/>
    <s v="NA"/>
    <s v="BG Jerling"/>
    <s v="RE Koertzen"/>
  </r>
  <r>
    <n v="419134"/>
    <s v="2009/10"/>
    <s v="Delhi"/>
    <x v="2"/>
    <d v="2010-03-31T00:00:00"/>
    <s v="League"/>
    <x v="34"/>
    <x v="2"/>
    <s v="Delhi Daredevils"/>
    <s v="Rajasthan Royals"/>
    <x v="7"/>
    <x v="1"/>
    <x v="2"/>
    <s v="runs"/>
    <n v="67"/>
    <n v="189"/>
    <n v="20"/>
    <s v="N"/>
    <s v="NA"/>
    <s v="HDPK Dharmasena"/>
    <s v="SJA Taufel"/>
  </r>
  <r>
    <n v="419135"/>
    <s v="2009/10"/>
    <s v="Kolkata"/>
    <x v="2"/>
    <d v="2010-04-01T00:00:00"/>
    <s v="League"/>
    <x v="24"/>
    <x v="4"/>
    <s v="Kolkata Knight Riders"/>
    <s v="Deccan Chargers"/>
    <x v="6"/>
    <x v="1"/>
    <x v="0"/>
    <s v="runs"/>
    <n v="24"/>
    <n v="182"/>
    <n v="20"/>
    <s v="N"/>
    <s v="NA"/>
    <s v="K Hariharan"/>
    <s v="DJ Harper"/>
  </r>
  <r>
    <n v="419136"/>
    <s v="2009/10"/>
    <s v="Chandigarh"/>
    <x v="2"/>
    <d v="2010-04-02T00:00:00"/>
    <s v="League"/>
    <x v="82"/>
    <x v="1"/>
    <s v="Kings XI Punjab"/>
    <s v="Royal Challengers Bangalore"/>
    <x v="5"/>
    <x v="1"/>
    <x v="3"/>
    <s v="wickets"/>
    <n v="6"/>
    <n v="182"/>
    <n v="20"/>
    <s v="N"/>
    <s v="NA"/>
    <s v="BF Bowden"/>
    <s v="M Erasmus"/>
  </r>
  <r>
    <n v="419137"/>
    <s v="2009/10"/>
    <s v="Chennai"/>
    <x v="2"/>
    <d v="2010-04-03T00:00:00"/>
    <s v="League"/>
    <x v="81"/>
    <x v="7"/>
    <s v="Chennai Super Kings"/>
    <s v="Rajasthan Royals"/>
    <x v="1"/>
    <x v="1"/>
    <x v="1"/>
    <s v="runs"/>
    <n v="23"/>
    <n v="247"/>
    <n v="20"/>
    <s v="N"/>
    <s v="NA"/>
    <s v="RE Koertzen"/>
    <s v="RB Tiffin"/>
  </r>
  <r>
    <n v="419138"/>
    <s v="2009/10"/>
    <s v="Mumbai"/>
    <x v="2"/>
    <d v="2010-04-03T00:00:00"/>
    <s v="League"/>
    <x v="83"/>
    <x v="17"/>
    <s v="Mumbai Indians"/>
    <s v="Deccan Chargers"/>
    <x v="3"/>
    <x v="1"/>
    <x v="7"/>
    <s v="runs"/>
    <n v="63"/>
    <n v="179"/>
    <n v="20"/>
    <s v="N"/>
    <s v="NA"/>
    <s v="BR Doctrove"/>
    <s v="S Ravi"/>
  </r>
  <r>
    <n v="419139"/>
    <s v="2009/10"/>
    <s v="Kolkata"/>
    <x v="2"/>
    <d v="2010-04-04T00:00:00"/>
    <s v="League"/>
    <x v="28"/>
    <x v="4"/>
    <s v="Kolkata Knight Riders"/>
    <s v="Kings XI Punjab"/>
    <x v="6"/>
    <x v="1"/>
    <x v="5"/>
    <s v="wickets"/>
    <n v="8"/>
    <n v="201"/>
    <n v="20"/>
    <s v="N"/>
    <s v="NA"/>
    <s v="S Asnani"/>
    <s v="DJ Harper"/>
  </r>
  <r>
    <n v="419140"/>
    <s v="2009/10"/>
    <s v="Delhi"/>
    <x v="2"/>
    <d v="2010-04-04T00:00:00"/>
    <s v="League"/>
    <x v="84"/>
    <x v="2"/>
    <s v="Delhi Daredevils"/>
    <s v="Royal Challengers Bangalore"/>
    <x v="7"/>
    <x v="1"/>
    <x v="2"/>
    <s v="runs"/>
    <n v="37"/>
    <n v="185"/>
    <n v="20"/>
    <s v="N"/>
    <s v="NA"/>
    <s v="BF Bowden"/>
    <s v="M Erasmus"/>
  </r>
  <r>
    <n v="419141"/>
    <s v="2009/10"/>
    <s v="Nagpur"/>
    <x v="2"/>
    <d v="2010-04-05T00:00:00"/>
    <s v="League"/>
    <x v="64"/>
    <x v="21"/>
    <s v="Deccan Chargers"/>
    <s v="Rajasthan Royals"/>
    <x v="2"/>
    <x v="1"/>
    <x v="4"/>
    <s v="runs"/>
    <n v="2"/>
    <n v="160"/>
    <n v="20"/>
    <s v="N"/>
    <s v="NA"/>
    <s v="HDPK Dharmasena"/>
    <s v="SJA Taufel"/>
  </r>
  <r>
    <n v="419142"/>
    <s v="2009/10"/>
    <s v="Chennai"/>
    <x v="2"/>
    <d v="2010-04-06T00:00:00"/>
    <s v="League"/>
    <x v="38"/>
    <x v="7"/>
    <s v="Chennai Super Kings"/>
    <s v="Mumbai Indians"/>
    <x v="1"/>
    <x v="1"/>
    <x v="1"/>
    <s v="runs"/>
    <n v="24"/>
    <n v="166"/>
    <n v="20"/>
    <s v="N"/>
    <s v="NA"/>
    <s v="S Asnani"/>
    <s v="DJ Harper"/>
  </r>
  <r>
    <n v="419143"/>
    <s v="2009/10"/>
    <s v="Jaipur"/>
    <x v="2"/>
    <d v="2010-04-07T00:00:00"/>
    <s v="League"/>
    <x v="85"/>
    <x v="5"/>
    <s v="Rajasthan Royals"/>
    <s v="Kings XI Punjab"/>
    <x v="5"/>
    <x v="1"/>
    <x v="4"/>
    <s v="wickets"/>
    <n v="9"/>
    <n v="154"/>
    <n v="20"/>
    <s v="N"/>
    <s v="NA"/>
    <s v="S Ravi"/>
    <s v="SK Tarapore"/>
  </r>
  <r>
    <n v="419144"/>
    <s v="2009/10"/>
    <s v="Kolkata"/>
    <x v="2"/>
    <d v="2010-04-07T00:00:00"/>
    <s v="League"/>
    <x v="24"/>
    <x v="4"/>
    <s v="Kolkata Knight Riders"/>
    <s v="Delhi Daredevils"/>
    <x v="6"/>
    <x v="1"/>
    <x v="0"/>
    <s v="runs"/>
    <n v="14"/>
    <n v="182"/>
    <n v="20"/>
    <s v="N"/>
    <s v="NA"/>
    <s v="BG Jerling"/>
    <s v="RE Koertzen"/>
  </r>
  <r>
    <n v="419145"/>
    <s v="2009/10"/>
    <s v="Bangalore"/>
    <x v="2"/>
    <d v="2010-04-08T00:00:00"/>
    <s v="League"/>
    <x v="86"/>
    <x v="0"/>
    <s v="Royal Challengers Bangalore"/>
    <s v="Deccan Chargers"/>
    <x v="4"/>
    <x v="0"/>
    <x v="6"/>
    <s v="wickets"/>
    <n v="7"/>
    <n v="185"/>
    <n v="20"/>
    <s v="N"/>
    <s v="NA"/>
    <s v="S Asnani"/>
    <s v="DJ Harper"/>
  </r>
  <r>
    <n v="419146"/>
    <s v="2009/10"/>
    <s v="Chandigarh"/>
    <x v="2"/>
    <d v="2010-04-09T00:00:00"/>
    <s v="League"/>
    <x v="9"/>
    <x v="1"/>
    <s v="Kings XI Punjab"/>
    <s v="Mumbai Indians"/>
    <x v="3"/>
    <x v="1"/>
    <x v="5"/>
    <s v="wickets"/>
    <n v="6"/>
    <n v="155"/>
    <n v="20"/>
    <s v="N"/>
    <s v="NA"/>
    <s v="M Erasmus"/>
    <s v="AM Saheba"/>
  </r>
  <r>
    <n v="419147"/>
    <s v="2009/10"/>
    <s v="Nagpur"/>
    <x v="2"/>
    <d v="2010-04-10T00:00:00"/>
    <s v="League"/>
    <x v="87"/>
    <x v="21"/>
    <s v="Deccan Chargers"/>
    <s v="Chennai Super Kings"/>
    <x v="1"/>
    <x v="1"/>
    <x v="6"/>
    <s v="wickets"/>
    <n v="6"/>
    <n v="139"/>
    <n v="20"/>
    <s v="N"/>
    <s v="NA"/>
    <s v="HDPK Dharmasena"/>
    <s v="SJA Taufel"/>
  </r>
  <r>
    <n v="419148"/>
    <s v="2009/10"/>
    <s v="Bangalore"/>
    <x v="2"/>
    <d v="2010-04-10T00:00:00"/>
    <s v="League"/>
    <x v="36"/>
    <x v="0"/>
    <s v="Royal Challengers Bangalore"/>
    <s v="Kolkata Knight Riders"/>
    <x v="0"/>
    <x v="0"/>
    <x v="3"/>
    <s v="wickets"/>
    <n v="7"/>
    <n v="161"/>
    <n v="20"/>
    <s v="N"/>
    <s v="NA"/>
    <s v="K Hariharan"/>
    <s v="DJ Harper"/>
  </r>
  <r>
    <n v="419149"/>
    <s v="2009/10"/>
    <s v="Delhi"/>
    <x v="2"/>
    <d v="2010-04-11T00:00:00"/>
    <s v="League"/>
    <x v="88"/>
    <x v="2"/>
    <s v="Delhi Daredevils"/>
    <s v="Kings XI Punjab"/>
    <x v="7"/>
    <x v="1"/>
    <x v="5"/>
    <s v="wickets"/>
    <n v="7"/>
    <n v="112"/>
    <n v="20"/>
    <s v="N"/>
    <s v="NA"/>
    <s v="BF Bowden"/>
    <s v="AM Saheba"/>
  </r>
  <r>
    <n v="419150"/>
    <s v="2009/10"/>
    <s v="Jaipur"/>
    <x v="2"/>
    <d v="2010-04-11T00:00:00"/>
    <s v="League"/>
    <x v="40"/>
    <x v="5"/>
    <s v="Rajasthan Royals"/>
    <s v="Mumbai Indians"/>
    <x v="2"/>
    <x v="0"/>
    <x v="7"/>
    <s v="runs"/>
    <n v="37"/>
    <n v="175"/>
    <n v="20"/>
    <s v="N"/>
    <s v="NA"/>
    <s v="BR Doctrove"/>
    <s v="SK Tarapore"/>
  </r>
  <r>
    <n v="419151"/>
    <s v="2009/10"/>
    <s v="Nagpur"/>
    <x v="2"/>
    <d v="2010-04-12T00:00:00"/>
    <s v="League"/>
    <x v="89"/>
    <x v="21"/>
    <s v="Deccan Chargers"/>
    <s v="Royal Challengers Bangalore"/>
    <x v="0"/>
    <x v="0"/>
    <x v="6"/>
    <s v="runs"/>
    <n v="13"/>
    <n v="152"/>
    <n v="20"/>
    <s v="N"/>
    <s v="NA"/>
    <s v="RE Koertzen"/>
    <s v="RB Tiffin"/>
  </r>
  <r>
    <n v="419152"/>
    <s v="2009/10"/>
    <s v="Mumbai"/>
    <x v="2"/>
    <d v="2010-04-13T00:00:00"/>
    <s v="League"/>
    <x v="90"/>
    <x v="17"/>
    <s v="Mumbai Indians"/>
    <s v="Delhi Daredevils"/>
    <x v="3"/>
    <x v="1"/>
    <x v="7"/>
    <s v="runs"/>
    <n v="39"/>
    <n v="184"/>
    <n v="20"/>
    <s v="N"/>
    <s v="NA"/>
    <s v="S Asnani"/>
    <s v="DJ Harper"/>
  </r>
  <r>
    <n v="419153"/>
    <s v="2009/10"/>
    <s v="Chennai"/>
    <x v="2"/>
    <d v="2010-04-13T00:00:00"/>
    <s v="League"/>
    <x v="91"/>
    <x v="7"/>
    <s v="Chennai Super Kings"/>
    <s v="Kolkata Knight Riders"/>
    <x v="6"/>
    <x v="1"/>
    <x v="1"/>
    <s v="wickets"/>
    <n v="9"/>
    <n v="140"/>
    <n v="20"/>
    <s v="N"/>
    <s v="NA"/>
    <s v="SS Hazare"/>
    <s v="SJA Taufel"/>
  </r>
  <r>
    <n v="419154"/>
    <s v="2009/10"/>
    <s v="Jaipur"/>
    <x v="2"/>
    <d v="2010-04-14T00:00:00"/>
    <s v="League"/>
    <x v="82"/>
    <x v="5"/>
    <s v="Rajasthan Royals"/>
    <s v="Royal Challengers Bangalore"/>
    <x v="2"/>
    <x v="1"/>
    <x v="3"/>
    <s v="wickets"/>
    <n v="5"/>
    <n v="131"/>
    <n v="20"/>
    <s v="N"/>
    <s v="NA"/>
    <s v="BR Doctrove"/>
    <s v="S Ravi"/>
  </r>
  <r>
    <n v="419155"/>
    <s v="2009/10"/>
    <s v="Chennai"/>
    <x v="2"/>
    <d v="2010-04-15T00:00:00"/>
    <s v="League"/>
    <x v="56"/>
    <x v="7"/>
    <s v="Chennai Super Kings"/>
    <s v="Delhi Daredevils"/>
    <x v="1"/>
    <x v="1"/>
    <x v="2"/>
    <s v="wickets"/>
    <n v="6"/>
    <n v="113"/>
    <n v="20"/>
    <s v="N"/>
    <s v="NA"/>
    <s v="HDPK Dharmasena"/>
    <s v="SS Hazare"/>
  </r>
  <r>
    <n v="419156"/>
    <s v="2009/10"/>
    <s v="Dharamsala"/>
    <x v="2"/>
    <d v="2010-04-16T00:00:00"/>
    <s v="League"/>
    <x v="57"/>
    <x v="22"/>
    <s v="Kings XI Punjab"/>
    <s v="Deccan Chargers"/>
    <x v="4"/>
    <x v="0"/>
    <x v="6"/>
    <s v="wickets"/>
    <n v="5"/>
    <n v="175"/>
    <n v="20"/>
    <s v="N"/>
    <s v="NA"/>
    <s v="M Erasmus"/>
    <s v="AM Saheba"/>
  </r>
  <r>
    <n v="419157"/>
    <s v="2009/10"/>
    <s v="Bangalore"/>
    <x v="2"/>
    <d v="2010-04-17T00:00:00"/>
    <s v="League"/>
    <x v="92"/>
    <x v="0"/>
    <s v="Royal Challengers Bangalore"/>
    <s v="Mumbai Indians"/>
    <x v="0"/>
    <x v="0"/>
    <x v="7"/>
    <s v="runs"/>
    <n v="57"/>
    <n v="192"/>
    <n v="20"/>
    <s v="N"/>
    <s v="NA"/>
    <s v="HDPK Dharmasena"/>
    <s v="SJA Taufel"/>
  </r>
  <r>
    <n v="419158"/>
    <s v="2009/10"/>
    <s v="Kolkata"/>
    <x v="2"/>
    <d v="2010-04-17T00:00:00"/>
    <s v="League"/>
    <x v="93"/>
    <x v="4"/>
    <s v="Kolkata Knight Riders"/>
    <s v="Rajasthan Royals"/>
    <x v="2"/>
    <x v="1"/>
    <x v="0"/>
    <s v="wickets"/>
    <n v="8"/>
    <n v="133"/>
    <n v="20"/>
    <s v="N"/>
    <s v="NA"/>
    <s v="BG Jerling"/>
    <s v="RB Tiffin"/>
  </r>
  <r>
    <n v="419159"/>
    <s v="2009/10"/>
    <s v="Dharamsala"/>
    <x v="2"/>
    <d v="2010-04-18T00:00:00"/>
    <s v="League"/>
    <x v="13"/>
    <x v="22"/>
    <s v="Kings XI Punjab"/>
    <s v="Chennai Super Kings"/>
    <x v="1"/>
    <x v="0"/>
    <x v="1"/>
    <s v="wickets"/>
    <n v="6"/>
    <n v="193"/>
    <n v="20"/>
    <s v="N"/>
    <s v="NA"/>
    <s v="BF Bowden"/>
    <s v="AM Saheba"/>
  </r>
  <r>
    <n v="419160"/>
    <s v="2009/10"/>
    <s v="Delhi"/>
    <x v="2"/>
    <d v="2010-04-18T00:00:00"/>
    <s v="League"/>
    <x v="72"/>
    <x v="2"/>
    <s v="Delhi Daredevils"/>
    <s v="Deccan Chargers"/>
    <x v="4"/>
    <x v="1"/>
    <x v="6"/>
    <s v="runs"/>
    <n v="11"/>
    <n v="146"/>
    <n v="20"/>
    <s v="N"/>
    <s v="NA"/>
    <s v="BR Doctrove"/>
    <s v="SK Tarapore"/>
  </r>
  <r>
    <n v="419161"/>
    <s v="2009/10"/>
    <s v="Kolkata"/>
    <x v="2"/>
    <d v="2010-04-19T00:00:00"/>
    <s v="League"/>
    <x v="94"/>
    <x v="4"/>
    <s v="Kolkata Knight Riders"/>
    <s v="Mumbai Indians"/>
    <x v="3"/>
    <x v="1"/>
    <x v="0"/>
    <s v="wickets"/>
    <n v="9"/>
    <n v="134"/>
    <n v="20"/>
    <s v="N"/>
    <s v="NA"/>
    <s v="BG Jerling"/>
    <s v="RE Koertzen"/>
  </r>
  <r>
    <n v="419162"/>
    <s v="2009/10"/>
    <s v="Mumbai"/>
    <x v="2"/>
    <d v="2010-04-21T00:00:00"/>
    <s v="Semi Final"/>
    <x v="90"/>
    <x v="8"/>
    <s v="Royal Challengers Bangalore"/>
    <s v="Mumbai Indians"/>
    <x v="3"/>
    <x v="1"/>
    <x v="7"/>
    <s v="runs"/>
    <n v="35"/>
    <n v="185"/>
    <n v="20"/>
    <s v="N"/>
    <s v="NA"/>
    <s v="BR Doctrove"/>
    <s v="RB Tiffin"/>
  </r>
  <r>
    <n v="419163"/>
    <s v="2009/10"/>
    <s v="Mumbai"/>
    <x v="2"/>
    <d v="2010-04-22T00:00:00"/>
    <s v="Semi Final"/>
    <x v="95"/>
    <x v="8"/>
    <s v="Chennai Super Kings"/>
    <s v="Deccan Chargers"/>
    <x v="1"/>
    <x v="1"/>
    <x v="1"/>
    <s v="runs"/>
    <n v="38"/>
    <n v="143"/>
    <n v="20"/>
    <s v="N"/>
    <s v="NA"/>
    <s v="BR Doctrove"/>
    <s v="RB Tiffin"/>
  </r>
  <r>
    <n v="419164"/>
    <s v="2009/10"/>
    <s v="Mumbai"/>
    <x v="2"/>
    <d v="2010-04-24T00:00:00"/>
    <s v="3rd Place Play-Off"/>
    <x v="33"/>
    <x v="8"/>
    <s v="Royal Challengers Bangalore"/>
    <s v="Deccan Chargers"/>
    <x v="4"/>
    <x v="1"/>
    <x v="3"/>
    <s v="wickets"/>
    <n v="9"/>
    <n v="83"/>
    <n v="20"/>
    <s v="N"/>
    <s v="NA"/>
    <s v="RE Koertzen"/>
    <s v="SJA Taufel"/>
  </r>
  <r>
    <n v="419165"/>
    <s v="2009/10"/>
    <s v="Mumbai"/>
    <x v="2"/>
    <d v="2010-04-25T00:00:00"/>
    <s v="Final"/>
    <x v="38"/>
    <x v="8"/>
    <s v="Chennai Super Kings"/>
    <s v="Mumbai Indians"/>
    <x v="1"/>
    <x v="1"/>
    <x v="1"/>
    <s v="runs"/>
    <n v="22"/>
    <n v="169"/>
    <n v="20"/>
    <s v="N"/>
    <s v="NA"/>
    <s v="RE Koertzen"/>
    <s v="SJA Taufel"/>
  </r>
  <r>
    <n v="501198"/>
    <n v="2011"/>
    <s v="Chennai"/>
    <x v="3"/>
    <d v="2011-04-08T00:00:00"/>
    <s v="League"/>
    <x v="96"/>
    <x v="7"/>
    <s v="Chennai Super Kings"/>
    <s v="Kolkata Knight Riders"/>
    <x v="1"/>
    <x v="1"/>
    <x v="1"/>
    <s v="runs"/>
    <n v="2"/>
    <n v="154"/>
    <n v="20"/>
    <s v="N"/>
    <s v="NA"/>
    <s v="BR Doctrove"/>
    <s v="PR Reiffel"/>
  </r>
  <r>
    <n v="501199"/>
    <n v="2011"/>
    <s v="Hyderabad"/>
    <x v="3"/>
    <d v="2011-04-09T00:00:00"/>
    <s v="League"/>
    <x v="97"/>
    <x v="6"/>
    <s v="Deccan Chargers"/>
    <s v="Rajasthan Royals"/>
    <x v="2"/>
    <x v="0"/>
    <x v="4"/>
    <s v="wickets"/>
    <n v="8"/>
    <n v="138"/>
    <n v="20"/>
    <s v="N"/>
    <s v="NA"/>
    <s v="RE Koertzen"/>
    <s v="SK Tarapore"/>
  </r>
  <r>
    <n v="501200"/>
    <n v="2011"/>
    <s v="Kochi"/>
    <x v="3"/>
    <d v="2011-04-09T00:00:00"/>
    <s v="League"/>
    <x v="46"/>
    <x v="23"/>
    <s v="Kochi Tuskers Kerala"/>
    <s v="Royal Challengers Bangalore"/>
    <x v="8"/>
    <x v="1"/>
    <x v="3"/>
    <s v="wickets"/>
    <n v="6"/>
    <n v="162"/>
    <n v="20"/>
    <s v="N"/>
    <s v="NA"/>
    <s v="HDPK Dharmasena"/>
    <s v="K Hariharan"/>
  </r>
  <r>
    <n v="501201"/>
    <n v="2011"/>
    <s v="Delhi"/>
    <x v="3"/>
    <d v="2011-04-10T00:00:00"/>
    <s v="League"/>
    <x v="80"/>
    <x v="2"/>
    <s v="Delhi Daredevils"/>
    <s v="Mumbai Indians"/>
    <x v="7"/>
    <x v="1"/>
    <x v="7"/>
    <s v="wickets"/>
    <n v="8"/>
    <n v="96"/>
    <n v="20"/>
    <s v="N"/>
    <s v="NA"/>
    <s v="AM Saheba"/>
    <s v="RB Tiffin"/>
  </r>
  <r>
    <n v="501202"/>
    <n v="2011"/>
    <s v="Mumbai"/>
    <x v="3"/>
    <d v="2011-04-10T00:00:00"/>
    <s v="League"/>
    <x v="98"/>
    <x v="8"/>
    <s v="Pune Warriors"/>
    <s v="Kings XI Punjab"/>
    <x v="5"/>
    <x v="1"/>
    <x v="8"/>
    <s v="wickets"/>
    <n v="7"/>
    <n v="113"/>
    <n v="20"/>
    <s v="N"/>
    <s v="NA"/>
    <s v="BR Doctrove"/>
    <s v="PR Reiffel"/>
  </r>
  <r>
    <n v="501203"/>
    <n v="2011"/>
    <s v="Kolkata"/>
    <x v="3"/>
    <d v="2011-04-11T00:00:00"/>
    <s v="League"/>
    <x v="55"/>
    <x v="4"/>
    <s v="Kolkata Knight Riders"/>
    <s v="Deccan Chargers"/>
    <x v="6"/>
    <x v="1"/>
    <x v="0"/>
    <s v="runs"/>
    <n v="9"/>
    <n v="164"/>
    <n v="20"/>
    <s v="N"/>
    <s v="NA"/>
    <s v="RE Koertzen"/>
    <s v="SK Tarapore"/>
  </r>
  <r>
    <n v="501204"/>
    <n v="2011"/>
    <s v="Jaipur"/>
    <x v="3"/>
    <d v="2011-04-12T00:00:00"/>
    <s v="League"/>
    <x v="64"/>
    <x v="5"/>
    <s v="Rajasthan Royals"/>
    <s v="Delhi Daredevils"/>
    <x v="7"/>
    <x v="1"/>
    <x v="4"/>
    <s v="wickets"/>
    <n v="6"/>
    <n v="152"/>
    <n v="20"/>
    <s v="N"/>
    <s v="NA"/>
    <s v="Aleem Dar"/>
    <s v="RB Tiffin"/>
  </r>
  <r>
    <n v="501205"/>
    <n v="2011"/>
    <s v="Bangalore"/>
    <x v="3"/>
    <d v="2011-04-12T00:00:00"/>
    <s v="League"/>
    <x v="40"/>
    <x v="0"/>
    <s v="Royal Challengers Bangalore"/>
    <s v="Mumbai Indians"/>
    <x v="3"/>
    <x v="0"/>
    <x v="7"/>
    <s v="wickets"/>
    <n v="9"/>
    <n v="141"/>
    <n v="20"/>
    <s v="N"/>
    <s v="NA"/>
    <s v="HDPK Dharmasena"/>
    <s v="AL Hill"/>
  </r>
  <r>
    <n v="501206"/>
    <n v="2011"/>
    <s v="Chandigarh"/>
    <x v="3"/>
    <d v="2011-04-13T00:00:00"/>
    <s v="League"/>
    <x v="99"/>
    <x v="1"/>
    <s v="Kings XI Punjab"/>
    <s v="Chennai Super Kings"/>
    <x v="5"/>
    <x v="0"/>
    <x v="5"/>
    <s v="wickets"/>
    <n v="6"/>
    <n v="189"/>
    <n v="20"/>
    <s v="N"/>
    <s v="NA"/>
    <s v="Asad Rauf"/>
    <s v="SL Shastri"/>
  </r>
  <r>
    <n v="501207"/>
    <n v="2011"/>
    <s v="Mumbai"/>
    <x v="3"/>
    <d v="2011-04-13T00:00:00"/>
    <s v="League"/>
    <x v="100"/>
    <x v="8"/>
    <s v="Pune Warriors"/>
    <s v="Kochi Tuskers Kerala"/>
    <x v="8"/>
    <x v="1"/>
    <x v="8"/>
    <s v="wickets"/>
    <n v="4"/>
    <n v="149"/>
    <n v="20"/>
    <s v="N"/>
    <s v="NA"/>
    <s v="S Asnani"/>
    <s v="PR Reiffel"/>
  </r>
  <r>
    <n v="501208"/>
    <n v="2011"/>
    <s v="Hyderabad"/>
    <x v="3"/>
    <d v="2011-04-14T00:00:00"/>
    <s v="League"/>
    <x v="101"/>
    <x v="6"/>
    <s v="Deccan Chargers"/>
    <s v="Royal Challengers Bangalore"/>
    <x v="0"/>
    <x v="0"/>
    <x v="6"/>
    <s v="runs"/>
    <n v="33"/>
    <n v="176"/>
    <n v="20"/>
    <s v="N"/>
    <s v="NA"/>
    <s v="RE Koertzen"/>
    <s v="S Ravi"/>
  </r>
  <r>
    <n v="501209"/>
    <n v="2011"/>
    <s v="Jaipur"/>
    <x v="3"/>
    <d v="2011-04-15T00:00:00"/>
    <s v="League"/>
    <x v="56"/>
    <x v="5"/>
    <s v="Rajasthan Royals"/>
    <s v="Kolkata Knight Riders"/>
    <x v="6"/>
    <x v="0"/>
    <x v="0"/>
    <s v="wickets"/>
    <n v="9"/>
    <n v="160"/>
    <n v="20"/>
    <s v="N"/>
    <s v="NA"/>
    <s v="Aleem Dar"/>
    <s v="SS Hazare"/>
  </r>
  <r>
    <n v="501210"/>
    <n v="2011"/>
    <s v="Mumbai"/>
    <x v="3"/>
    <d v="2011-04-15T00:00:00"/>
    <s v="League"/>
    <x v="0"/>
    <x v="3"/>
    <s v="Mumbai Indians"/>
    <s v="Kochi Tuskers Kerala"/>
    <x v="8"/>
    <x v="0"/>
    <x v="9"/>
    <s v="wickets"/>
    <n v="8"/>
    <n v="183"/>
    <n v="20"/>
    <s v="N"/>
    <s v="NA"/>
    <s v="BR Doctrove"/>
    <s v="PR Reiffel"/>
  </r>
  <r>
    <n v="501211"/>
    <n v="2011"/>
    <s v="Chennai"/>
    <x v="3"/>
    <d v="2011-04-16T00:00:00"/>
    <s v="League"/>
    <x v="1"/>
    <x v="7"/>
    <s v="Chennai Super Kings"/>
    <s v="Royal Challengers Bangalore"/>
    <x v="1"/>
    <x v="1"/>
    <x v="1"/>
    <s v="runs"/>
    <n v="21"/>
    <n v="184"/>
    <n v="20"/>
    <s v="N"/>
    <s v="NA"/>
    <s v="HDPK Dharmasena"/>
    <s v="AL Hill"/>
  </r>
  <r>
    <n v="501212"/>
    <n v="2011"/>
    <s v="Hyderabad"/>
    <x v="3"/>
    <d v="2011-04-16T00:00:00"/>
    <s v="League"/>
    <x v="99"/>
    <x v="6"/>
    <s v="Deccan Chargers"/>
    <s v="Kings XI Punjab"/>
    <x v="5"/>
    <x v="0"/>
    <x v="5"/>
    <s v="wickets"/>
    <n v="8"/>
    <n v="166"/>
    <n v="20"/>
    <s v="N"/>
    <s v="NA"/>
    <s v="RE Koertzen"/>
    <s v="S Ravi"/>
  </r>
  <r>
    <n v="501213"/>
    <n v="2011"/>
    <s v="Mumbai"/>
    <x v="3"/>
    <d v="2011-04-17T00:00:00"/>
    <s v="League"/>
    <x v="53"/>
    <x v="8"/>
    <s v="Pune Warriors"/>
    <s v="Delhi Daredevils"/>
    <x v="7"/>
    <x v="0"/>
    <x v="2"/>
    <s v="wickets"/>
    <n v="3"/>
    <n v="188"/>
    <n v="20"/>
    <s v="N"/>
    <s v="NA"/>
    <s v="Asad Rauf"/>
    <s v="AM Saheba"/>
  </r>
  <r>
    <n v="501214"/>
    <n v="2011"/>
    <s v="Kolkata"/>
    <x v="3"/>
    <d v="2011-04-17T00:00:00"/>
    <s v="League"/>
    <x v="25"/>
    <x v="4"/>
    <s v="Kolkata Knight Riders"/>
    <s v="Rajasthan Royals"/>
    <x v="6"/>
    <x v="0"/>
    <x v="0"/>
    <s v="wickets"/>
    <n v="8"/>
    <n v="82"/>
    <n v="20"/>
    <s v="N"/>
    <s v="NA"/>
    <s v="Aleem Dar"/>
    <s v="RB Tiffin"/>
  </r>
  <r>
    <n v="501215"/>
    <n v="2011"/>
    <s v="Kochi"/>
    <x v="3"/>
    <d v="2011-04-18T00:00:00"/>
    <s v="League"/>
    <x v="0"/>
    <x v="23"/>
    <s v="Kochi Tuskers Kerala"/>
    <s v="Chennai Super Kings"/>
    <x v="8"/>
    <x v="0"/>
    <x v="9"/>
    <s v="wickets"/>
    <n v="7"/>
    <n v="135"/>
    <n v="17"/>
    <s v="N"/>
    <s v="D/L"/>
    <s v="K Hariharan"/>
    <s v="AL Hill"/>
  </r>
  <r>
    <n v="501216"/>
    <n v="2011"/>
    <s v="Delhi"/>
    <x v="3"/>
    <d v="2011-04-19T00:00:00"/>
    <s v="League"/>
    <x v="102"/>
    <x v="2"/>
    <s v="Delhi Daredevils"/>
    <s v="Deccan Chargers"/>
    <x v="4"/>
    <x v="1"/>
    <x v="6"/>
    <s v="runs"/>
    <n v="16"/>
    <n v="169"/>
    <n v="20"/>
    <s v="N"/>
    <s v="NA"/>
    <s v="PR Reiffel"/>
    <s v="RJ Tucker"/>
  </r>
  <r>
    <n v="501218"/>
    <n v="2011"/>
    <s v="Mumbai"/>
    <x v="3"/>
    <d v="2011-04-20T00:00:00"/>
    <s v="League"/>
    <x v="103"/>
    <x v="3"/>
    <s v="Mumbai Indians"/>
    <s v="Pune Warriors"/>
    <x v="9"/>
    <x v="1"/>
    <x v="7"/>
    <s v="wickets"/>
    <n v="7"/>
    <n v="119"/>
    <n v="20"/>
    <s v="N"/>
    <s v="NA"/>
    <s v="Asad Rauf"/>
    <s v="AM Saheba"/>
  </r>
  <r>
    <n v="501219"/>
    <n v="2011"/>
    <s v="Kolkata"/>
    <x v="3"/>
    <d v="2011-04-20T00:00:00"/>
    <s v="League"/>
    <x v="28"/>
    <x v="4"/>
    <s v="Kolkata Knight Riders"/>
    <s v="Kochi Tuskers Kerala"/>
    <x v="6"/>
    <x v="0"/>
    <x v="9"/>
    <s v="runs"/>
    <n v="6"/>
    <n v="133"/>
    <n v="20"/>
    <s v="N"/>
    <s v="NA"/>
    <s v="Aleem Dar"/>
    <s v="RB Tiffin"/>
  </r>
  <r>
    <n v="501220"/>
    <n v="2011"/>
    <s v="Chandigarh"/>
    <x v="3"/>
    <d v="2011-04-21T00:00:00"/>
    <s v="League"/>
    <x v="16"/>
    <x v="1"/>
    <s v="Kings XI Punjab"/>
    <s v="Rajasthan Royals"/>
    <x v="2"/>
    <x v="0"/>
    <x v="5"/>
    <s v="runs"/>
    <n v="48"/>
    <n v="196"/>
    <n v="20"/>
    <s v="N"/>
    <s v="NA"/>
    <s v="S Asnani"/>
    <s v="PR Reiffel"/>
  </r>
  <r>
    <n v="501221"/>
    <n v="2011"/>
    <s v="Mumbai"/>
    <x v="3"/>
    <d v="2011-04-22T00:00:00"/>
    <s v="League"/>
    <x v="62"/>
    <x v="3"/>
    <s v="Mumbai Indians"/>
    <s v="Chennai Super Kings"/>
    <x v="1"/>
    <x v="0"/>
    <x v="7"/>
    <s v="runs"/>
    <n v="8"/>
    <n v="165"/>
    <n v="20"/>
    <s v="N"/>
    <s v="NA"/>
    <s v="Asad Rauf"/>
    <s v="AM Saheba"/>
  </r>
  <r>
    <n v="501222"/>
    <n v="2011"/>
    <s v="Kolkata"/>
    <x v="3"/>
    <d v="2011-04-22T00:00:00"/>
    <s v="League"/>
    <x v="45"/>
    <x v="4"/>
    <s v="Kolkata Knight Riders"/>
    <s v="Royal Challengers Bangalore"/>
    <x v="0"/>
    <x v="0"/>
    <x v="3"/>
    <s v="wickets"/>
    <n v="9"/>
    <n v="172"/>
    <n v="20"/>
    <s v="N"/>
    <s v="NA"/>
    <s v="SS Hazare"/>
    <s v="RB Tiffin"/>
  </r>
  <r>
    <n v="501223"/>
    <n v="2011"/>
    <s v="Delhi"/>
    <x v="3"/>
    <d v="2011-04-23T00:00:00"/>
    <s v="League"/>
    <x v="79"/>
    <x v="2"/>
    <s v="Delhi Daredevils"/>
    <s v="Kings XI Punjab"/>
    <x v="5"/>
    <x v="0"/>
    <x v="2"/>
    <s v="runs"/>
    <n v="29"/>
    <n v="232"/>
    <n v="20"/>
    <s v="N"/>
    <s v="NA"/>
    <s v="S Asnani"/>
    <s v="RE Koertzen"/>
  </r>
  <r>
    <n v="501224"/>
    <n v="2011"/>
    <s v="Hyderabad"/>
    <x v="3"/>
    <d v="2011-04-24T00:00:00"/>
    <s v="League"/>
    <x v="80"/>
    <x v="6"/>
    <s v="Deccan Chargers"/>
    <s v="Mumbai Indians"/>
    <x v="4"/>
    <x v="0"/>
    <x v="7"/>
    <s v="runs"/>
    <n v="37"/>
    <n v="173"/>
    <n v="20"/>
    <s v="N"/>
    <s v="NA"/>
    <s v="HDPK Dharmasena"/>
    <s v="AL Hill"/>
  </r>
  <r>
    <n v="501225"/>
    <n v="2011"/>
    <s v="Jaipur"/>
    <x v="3"/>
    <d v="2011-04-24T00:00:00"/>
    <s v="League"/>
    <x v="64"/>
    <x v="5"/>
    <s v="Rajasthan Royals"/>
    <s v="Kochi Tuskers Kerala"/>
    <x v="2"/>
    <x v="0"/>
    <x v="4"/>
    <s v="wickets"/>
    <n v="8"/>
    <n v="110"/>
    <n v="20"/>
    <s v="N"/>
    <s v="NA"/>
    <s v="BR Doctrove"/>
    <s v="SK Tarapore"/>
  </r>
  <r>
    <n v="501226"/>
    <n v="2011"/>
    <s v="Chennai"/>
    <x v="3"/>
    <d v="2011-04-25T00:00:00"/>
    <s v="League"/>
    <x v="1"/>
    <x v="7"/>
    <s v="Chennai Super Kings"/>
    <s v="Pune Warriors"/>
    <x v="9"/>
    <x v="0"/>
    <x v="1"/>
    <s v="runs"/>
    <n v="25"/>
    <n v="143"/>
    <n v="20"/>
    <s v="N"/>
    <s v="NA"/>
    <s v="Aleem Dar"/>
    <s v="RB Tiffin"/>
  </r>
  <r>
    <n v="501227"/>
    <n v="2011"/>
    <s v="Delhi"/>
    <x v="3"/>
    <d v="2011-04-26T00:00:00"/>
    <s v="League"/>
    <x v="104"/>
    <x v="2"/>
    <s v="Delhi Daredevils"/>
    <s v="Royal Challengers Bangalore"/>
    <x v="0"/>
    <x v="0"/>
    <x v="3"/>
    <s v="wickets"/>
    <n v="3"/>
    <n v="161"/>
    <n v="20"/>
    <s v="N"/>
    <s v="NA"/>
    <s v="S Asnani"/>
    <s v="RJ Tucker"/>
  </r>
  <r>
    <n v="501228"/>
    <n v="2011"/>
    <s v="Mumbai"/>
    <x v="3"/>
    <d v="2011-04-27T00:00:00"/>
    <s v="League"/>
    <x v="95"/>
    <x v="8"/>
    <s v="Pune Warriors"/>
    <s v="Chennai Super Kings"/>
    <x v="9"/>
    <x v="1"/>
    <x v="1"/>
    <s v="wickets"/>
    <n v="8"/>
    <n v="142"/>
    <n v="20"/>
    <s v="N"/>
    <s v="NA"/>
    <s v="Asad Rauf"/>
    <s v="SL Shastri"/>
  </r>
  <r>
    <n v="501229"/>
    <n v="2011"/>
    <s v="Kochi"/>
    <x v="3"/>
    <d v="2011-04-27T00:00:00"/>
    <s v="League"/>
    <x v="105"/>
    <x v="23"/>
    <s v="Kochi Tuskers Kerala"/>
    <s v="Deccan Chargers"/>
    <x v="8"/>
    <x v="0"/>
    <x v="6"/>
    <s v="runs"/>
    <n v="55"/>
    <n v="130"/>
    <n v="20"/>
    <s v="N"/>
    <s v="NA"/>
    <s v="HDPK Dharmasena"/>
    <s v="AL Hill"/>
  </r>
  <r>
    <n v="501230"/>
    <n v="2011"/>
    <s v="Delhi"/>
    <x v="3"/>
    <d v="2011-04-28T00:00:00"/>
    <s v="League"/>
    <x v="70"/>
    <x v="2"/>
    <s v="Delhi Daredevils"/>
    <s v="Kolkata Knight Riders"/>
    <x v="7"/>
    <x v="0"/>
    <x v="0"/>
    <s v="runs"/>
    <n v="17"/>
    <n v="149"/>
    <n v="20"/>
    <s v="N"/>
    <s v="NA"/>
    <s v="PR Reiffel"/>
    <s v="RJ Tucker"/>
  </r>
  <r>
    <n v="501231"/>
    <n v="2011"/>
    <s v="Jaipur"/>
    <x v="3"/>
    <d v="2011-04-29T00:00:00"/>
    <s v="League"/>
    <x v="106"/>
    <x v="5"/>
    <s v="Rajasthan Royals"/>
    <s v="Mumbai Indians"/>
    <x v="2"/>
    <x v="0"/>
    <x v="4"/>
    <s v="wickets"/>
    <n v="7"/>
    <n v="95"/>
    <n v="20"/>
    <s v="N"/>
    <s v="NA"/>
    <s v="Asad Rauf"/>
    <s v="SK Tarapore"/>
  </r>
  <r>
    <n v="501232"/>
    <n v="2011"/>
    <s v="Bangalore"/>
    <x v="3"/>
    <d v="2011-04-29T00:00:00"/>
    <s v="League"/>
    <x v="104"/>
    <x v="0"/>
    <s v="Royal Challengers Bangalore"/>
    <s v="Pune Warriors"/>
    <x v="9"/>
    <x v="0"/>
    <x v="3"/>
    <s v="runs"/>
    <n v="26"/>
    <n v="182"/>
    <n v="20"/>
    <s v="N"/>
    <s v="NA"/>
    <s v="Aleem Dar"/>
    <s v="SS Hazare"/>
  </r>
  <r>
    <n v="501233"/>
    <n v="2011"/>
    <s v="Kochi"/>
    <x v="3"/>
    <d v="2011-04-30T00:00:00"/>
    <s v="League"/>
    <x v="6"/>
    <x v="23"/>
    <s v="Kochi Tuskers Kerala"/>
    <s v="Delhi Daredevils"/>
    <x v="7"/>
    <x v="1"/>
    <x v="2"/>
    <s v="runs"/>
    <n v="38"/>
    <n v="158"/>
    <n v="20"/>
    <s v="N"/>
    <s v="NA"/>
    <s v="HDPK Dharmasena"/>
    <s v="AL Hill"/>
  </r>
  <r>
    <n v="501234"/>
    <n v="2011"/>
    <s v="Kolkata"/>
    <x v="3"/>
    <d v="2011-04-30T00:00:00"/>
    <s v="League"/>
    <x v="107"/>
    <x v="4"/>
    <s v="Kolkata Knight Riders"/>
    <s v="Kings XI Punjab"/>
    <x v="6"/>
    <x v="0"/>
    <x v="0"/>
    <s v="wickets"/>
    <n v="8"/>
    <n v="120"/>
    <n v="20"/>
    <s v="N"/>
    <s v="NA"/>
    <s v="AM Saheba"/>
    <s v="SL Shastri"/>
  </r>
  <r>
    <n v="501235"/>
    <n v="2011"/>
    <s v="Jaipur"/>
    <x v="3"/>
    <d v="2011-05-01T00:00:00"/>
    <s v="League"/>
    <x v="61"/>
    <x v="5"/>
    <s v="Rajasthan Royals"/>
    <s v="Pune Warriors"/>
    <x v="2"/>
    <x v="0"/>
    <x v="4"/>
    <s v="wickets"/>
    <n v="6"/>
    <n v="144"/>
    <n v="20"/>
    <s v="N"/>
    <s v="NA"/>
    <s v="SK Tarapore"/>
    <s v="SJA Taufel"/>
  </r>
  <r>
    <n v="501236"/>
    <n v="2011"/>
    <s v="Chennai"/>
    <x v="3"/>
    <d v="2011-05-01T00:00:00"/>
    <s v="League"/>
    <x v="35"/>
    <x v="7"/>
    <s v="Chennai Super Kings"/>
    <s v="Deccan Chargers"/>
    <x v="1"/>
    <x v="1"/>
    <x v="1"/>
    <s v="runs"/>
    <n v="19"/>
    <n v="166"/>
    <n v="20"/>
    <s v="N"/>
    <s v="NA"/>
    <s v="Aleem Dar"/>
    <s v="RB Tiffin"/>
  </r>
  <r>
    <n v="501237"/>
    <n v="2011"/>
    <s v="Mumbai"/>
    <x v="3"/>
    <d v="2011-05-02T00:00:00"/>
    <s v="League"/>
    <x v="90"/>
    <x v="3"/>
    <s v="Mumbai Indians"/>
    <s v="Kings XI Punjab"/>
    <x v="5"/>
    <x v="0"/>
    <x v="7"/>
    <s v="runs"/>
    <n v="23"/>
    <n v="160"/>
    <n v="20"/>
    <s v="N"/>
    <s v="NA"/>
    <s v="HDPK Dharmasena"/>
    <s v="PR Reiffel"/>
  </r>
  <r>
    <n v="501238"/>
    <n v="2011"/>
    <s v="Delhi"/>
    <x v="3"/>
    <d v="2011-05-02T00:00:00"/>
    <s v="League"/>
    <x v="108"/>
    <x v="2"/>
    <s v="Delhi Daredevils"/>
    <s v="Kochi Tuskers Kerala"/>
    <x v="8"/>
    <x v="0"/>
    <x v="9"/>
    <s v="wickets"/>
    <n v="7"/>
    <n v="141"/>
    <n v="20"/>
    <s v="N"/>
    <s v="NA"/>
    <s v="Asad Rauf"/>
    <s v="SL Shastri"/>
  </r>
  <r>
    <n v="501239"/>
    <n v="2011"/>
    <s v="Hyderabad"/>
    <x v="3"/>
    <d v="2011-05-03T00:00:00"/>
    <s v="League"/>
    <x v="8"/>
    <x v="6"/>
    <s v="Deccan Chargers"/>
    <s v="Kolkata Knight Riders"/>
    <x v="4"/>
    <x v="0"/>
    <x v="0"/>
    <s v="runs"/>
    <n v="20"/>
    <n v="170"/>
    <n v="20"/>
    <s v="N"/>
    <s v="NA"/>
    <s v="S Asnani"/>
    <s v="RJ Tucker"/>
  </r>
  <r>
    <n v="501240"/>
    <n v="2011"/>
    <s v="Chennai"/>
    <x v="3"/>
    <d v="2011-05-04T00:00:00"/>
    <s v="League"/>
    <x v="1"/>
    <x v="7"/>
    <s v="Chennai Super Kings"/>
    <s v="Rajasthan Royals"/>
    <x v="2"/>
    <x v="1"/>
    <x v="1"/>
    <s v="wickets"/>
    <n v="8"/>
    <n v="148"/>
    <n v="20"/>
    <s v="N"/>
    <s v="NA"/>
    <s v="SS Hazare"/>
    <s v="RB Tiffin"/>
  </r>
  <r>
    <n v="501241"/>
    <n v="2011"/>
    <s v="Mumbai"/>
    <x v="3"/>
    <d v="2011-05-04T00:00:00"/>
    <s v="League"/>
    <x v="109"/>
    <x v="8"/>
    <s v="Pune Warriors"/>
    <s v="Mumbai Indians"/>
    <x v="9"/>
    <x v="0"/>
    <x v="7"/>
    <s v="runs"/>
    <n v="21"/>
    <n v="161"/>
    <n v="20"/>
    <s v="N"/>
    <s v="NA"/>
    <s v="HDPK Dharmasena"/>
    <s v="SJA Taufel"/>
  </r>
  <r>
    <n v="501242"/>
    <n v="2011"/>
    <s v="Kochi"/>
    <x v="3"/>
    <d v="2011-05-05T00:00:00"/>
    <s v="League"/>
    <x v="66"/>
    <x v="23"/>
    <s v="Kochi Tuskers Kerala"/>
    <s v="Kolkata Knight Riders"/>
    <x v="6"/>
    <x v="0"/>
    <x v="9"/>
    <s v="runs"/>
    <n v="17"/>
    <n v="157"/>
    <n v="20"/>
    <s v="N"/>
    <s v="NA"/>
    <s v="S Ravi"/>
    <s v="RJ Tucker"/>
  </r>
  <r>
    <n v="501243"/>
    <n v="2011"/>
    <s v="Hyderabad"/>
    <x v="3"/>
    <d v="2011-05-05T00:00:00"/>
    <s v="League"/>
    <x v="6"/>
    <x v="6"/>
    <s v="Deccan Chargers"/>
    <s v="Delhi Daredevils"/>
    <x v="7"/>
    <x v="0"/>
    <x v="2"/>
    <s v="wickets"/>
    <n v="4"/>
    <n v="176"/>
    <n v="20"/>
    <s v="N"/>
    <s v="NA"/>
    <s v="Asad Rauf"/>
    <s v="AM Saheba"/>
  </r>
  <r>
    <n v="501244"/>
    <n v="2011"/>
    <s v="Bangalore"/>
    <x v="3"/>
    <d v="2011-05-06T00:00:00"/>
    <s v="League"/>
    <x v="45"/>
    <x v="0"/>
    <s v="Royal Challengers Bangalore"/>
    <s v="Kings XI Punjab"/>
    <x v="5"/>
    <x v="0"/>
    <x v="3"/>
    <s v="runs"/>
    <n v="85"/>
    <n v="206"/>
    <n v="20"/>
    <s v="N"/>
    <s v="NA"/>
    <s v="Aleem Dar"/>
    <s v="RB Tiffin"/>
  </r>
  <r>
    <n v="501245"/>
    <n v="2011"/>
    <s v="Kolkata"/>
    <x v="3"/>
    <d v="2011-05-07T00:00:00"/>
    <s v="League"/>
    <x v="107"/>
    <x v="4"/>
    <s v="Kolkata Knight Riders"/>
    <s v="Chennai Super Kings"/>
    <x v="1"/>
    <x v="1"/>
    <x v="0"/>
    <s v="runs"/>
    <n v="10"/>
    <n v="52"/>
    <n v="10"/>
    <s v="N"/>
    <s v="D/L"/>
    <s v="Asad Rauf"/>
    <s v="PR Reiffel"/>
  </r>
  <r>
    <n v="501246"/>
    <n v="2011"/>
    <s v="Mumbai"/>
    <x v="3"/>
    <d v="2011-05-07T00:00:00"/>
    <s v="League"/>
    <x v="83"/>
    <x v="3"/>
    <s v="Mumbai Indians"/>
    <s v="Delhi Daredevils"/>
    <x v="7"/>
    <x v="0"/>
    <x v="7"/>
    <s v="runs"/>
    <n v="32"/>
    <n v="179"/>
    <n v="20"/>
    <s v="N"/>
    <s v="NA"/>
    <s v="K Hariharan"/>
    <s v="SJA Taufel"/>
  </r>
  <r>
    <n v="501247"/>
    <n v="2011"/>
    <s v="Bangalore"/>
    <x v="3"/>
    <d v="2011-05-08T00:00:00"/>
    <s v="League"/>
    <x v="45"/>
    <x v="0"/>
    <s v="Royal Challengers Bangalore"/>
    <s v="Kochi Tuskers Kerala"/>
    <x v="8"/>
    <x v="1"/>
    <x v="3"/>
    <s v="wickets"/>
    <n v="9"/>
    <n v="126"/>
    <n v="20"/>
    <s v="N"/>
    <s v="NA"/>
    <s v="Aleem Dar"/>
    <s v="SS Hazare"/>
  </r>
  <r>
    <n v="501248"/>
    <n v="2011"/>
    <s v="Chandigarh"/>
    <x v="3"/>
    <d v="2011-05-08T00:00:00"/>
    <s v="League"/>
    <x v="109"/>
    <x v="1"/>
    <s v="Kings XI Punjab"/>
    <s v="Pune Warriors"/>
    <x v="5"/>
    <x v="1"/>
    <x v="8"/>
    <s v="wickets"/>
    <n v="5"/>
    <n v="120"/>
    <n v="20"/>
    <s v="N"/>
    <s v="NA"/>
    <s v="SK Tarapore"/>
    <s v="RJ Tucker"/>
  </r>
  <r>
    <n v="501249"/>
    <n v="2011"/>
    <s v="Jaipur"/>
    <x v="3"/>
    <d v="2011-05-09T00:00:00"/>
    <s v="League"/>
    <x v="81"/>
    <x v="5"/>
    <s v="Rajasthan Royals"/>
    <s v="Chennai Super Kings"/>
    <x v="2"/>
    <x v="0"/>
    <x v="1"/>
    <s v="runs"/>
    <n v="63"/>
    <n v="197"/>
    <n v="20"/>
    <s v="N"/>
    <s v="NA"/>
    <s v="K Hariharan"/>
    <s v="SJA Taufel"/>
  </r>
  <r>
    <n v="501250"/>
    <n v="2011"/>
    <s v="Hyderabad"/>
    <x v="3"/>
    <d v="2011-05-10T00:00:00"/>
    <s v="League"/>
    <x v="110"/>
    <x v="6"/>
    <s v="Deccan Chargers"/>
    <s v="Pune Warriors"/>
    <x v="4"/>
    <x v="1"/>
    <x v="8"/>
    <s v="wickets"/>
    <n v="6"/>
    <n v="137"/>
    <n v="20"/>
    <s v="N"/>
    <s v="NA"/>
    <s v="Asad Rauf"/>
    <s v="AM Saheba"/>
  </r>
  <r>
    <n v="501251"/>
    <n v="2011"/>
    <s v="Chandigarh"/>
    <x v="3"/>
    <d v="2011-05-10T00:00:00"/>
    <s v="League"/>
    <x v="111"/>
    <x v="1"/>
    <s v="Kings XI Punjab"/>
    <s v="Mumbai Indians"/>
    <x v="3"/>
    <x v="0"/>
    <x v="5"/>
    <s v="runs"/>
    <n v="76"/>
    <n v="164"/>
    <n v="20"/>
    <s v="N"/>
    <s v="NA"/>
    <s v="SK Tarapore"/>
    <s v="RJ Tucker"/>
  </r>
  <r>
    <n v="501252"/>
    <n v="2011"/>
    <s v="Jaipur"/>
    <x v="3"/>
    <d v="2011-05-11T00:00:00"/>
    <s v="League"/>
    <x v="112"/>
    <x v="5"/>
    <s v="Rajasthan Royals"/>
    <s v="Royal Challengers Bangalore"/>
    <x v="0"/>
    <x v="0"/>
    <x v="3"/>
    <s v="wickets"/>
    <n v="9"/>
    <n v="147"/>
    <n v="20"/>
    <s v="N"/>
    <s v="NA"/>
    <s v="HDPK Dharmasena"/>
    <s v="K Hariharan"/>
  </r>
  <r>
    <n v="501253"/>
    <n v="2011"/>
    <s v="Chennai"/>
    <x v="3"/>
    <d v="2011-05-12T00:00:00"/>
    <s v="League"/>
    <x v="13"/>
    <x v="7"/>
    <s v="Chennai Super Kings"/>
    <s v="Delhi Daredevils"/>
    <x v="1"/>
    <x v="1"/>
    <x v="1"/>
    <s v="runs"/>
    <n v="18"/>
    <n v="177"/>
    <n v="20"/>
    <s v="N"/>
    <s v="NA"/>
    <s v="AM Saheba"/>
    <s v="SL Shastri"/>
  </r>
  <r>
    <n v="501254"/>
    <n v="2011"/>
    <s v="Indore"/>
    <x v="3"/>
    <d v="2011-05-13T00:00:00"/>
    <s v="League"/>
    <x v="34"/>
    <x v="24"/>
    <s v="Kochi Tuskers Kerala"/>
    <s v="Kings XI Punjab"/>
    <x v="5"/>
    <x v="0"/>
    <x v="5"/>
    <s v="wickets"/>
    <n v="6"/>
    <n v="179"/>
    <n v="20"/>
    <s v="N"/>
    <s v="NA"/>
    <s v="S Asnani"/>
    <s v="RJ Tucker"/>
  </r>
  <r>
    <n v="501255"/>
    <n v="2011"/>
    <s v="Bangalore"/>
    <x v="3"/>
    <d v="2011-05-14T00:00:00"/>
    <s v="League"/>
    <x v="45"/>
    <x v="0"/>
    <s v="Royal Challengers Bangalore"/>
    <s v="Kolkata Knight Riders"/>
    <x v="0"/>
    <x v="0"/>
    <x v="3"/>
    <s v="wickets"/>
    <n v="4"/>
    <n v="102"/>
    <n v="13"/>
    <s v="N"/>
    <s v="D/L"/>
    <s v="RE Koertzen"/>
    <s v="RB Tiffin"/>
  </r>
  <r>
    <n v="501256"/>
    <n v="2011"/>
    <s v="Mumbai"/>
    <x v="3"/>
    <d v="2011-05-14T00:00:00"/>
    <s v="League"/>
    <x v="27"/>
    <x v="3"/>
    <s v="Mumbai Indians"/>
    <s v="Deccan Chargers"/>
    <x v="4"/>
    <x v="1"/>
    <x v="6"/>
    <s v="runs"/>
    <n v="10"/>
    <n v="136"/>
    <n v="20"/>
    <s v="N"/>
    <s v="NA"/>
    <s v="S Ravi"/>
    <s v="SK Tarapore"/>
  </r>
  <r>
    <n v="501257"/>
    <n v="2011"/>
    <s v="Dharamsala"/>
    <x v="3"/>
    <d v="2011-05-15T00:00:00"/>
    <s v="League"/>
    <x v="88"/>
    <x v="22"/>
    <s v="Kings XI Punjab"/>
    <s v="Delhi Daredevils"/>
    <x v="7"/>
    <x v="0"/>
    <x v="5"/>
    <s v="runs"/>
    <n v="29"/>
    <n v="171"/>
    <n v="20"/>
    <s v="N"/>
    <s v="NA"/>
    <s v="Asad Rauf"/>
    <s v="SL Shastri"/>
  </r>
  <r>
    <n v="501258"/>
    <n v="2011"/>
    <s v="Indore"/>
    <x v="3"/>
    <d v="2011-05-15T00:00:00"/>
    <s v="League"/>
    <x v="66"/>
    <x v="24"/>
    <s v="Kochi Tuskers Kerala"/>
    <s v="Rajasthan Royals"/>
    <x v="8"/>
    <x v="0"/>
    <x v="9"/>
    <s v="wickets"/>
    <n v="8"/>
    <n v="98"/>
    <n v="20"/>
    <s v="N"/>
    <s v="NA"/>
    <s v="PR Reiffel"/>
    <s v="RJ Tucker"/>
  </r>
  <r>
    <n v="501259"/>
    <n v="2011"/>
    <s v="Mumbai"/>
    <x v="3"/>
    <d v="2011-05-16T00:00:00"/>
    <s v="League"/>
    <x v="27"/>
    <x v="8"/>
    <s v="Pune Warriors"/>
    <s v="Deccan Chargers"/>
    <x v="4"/>
    <x v="0"/>
    <x v="6"/>
    <s v="wickets"/>
    <n v="6"/>
    <n v="137"/>
    <n v="20"/>
    <s v="N"/>
    <s v="NA"/>
    <s v="S Ravi"/>
    <s v="SK Tarapore"/>
  </r>
  <r>
    <n v="501260"/>
    <n v="2011"/>
    <s v="Dharamsala"/>
    <x v="3"/>
    <d v="2011-05-17T00:00:00"/>
    <s v="League"/>
    <x v="11"/>
    <x v="22"/>
    <s v="Kings XI Punjab"/>
    <s v="Royal Challengers Bangalore"/>
    <x v="5"/>
    <x v="1"/>
    <x v="5"/>
    <s v="runs"/>
    <n v="111"/>
    <n v="233"/>
    <n v="20"/>
    <s v="N"/>
    <s v="NA"/>
    <s v="Asad Rauf"/>
    <s v="AM Saheba"/>
  </r>
  <r>
    <n v="501261"/>
    <n v="2011"/>
    <s v="Chennai"/>
    <x v="3"/>
    <d v="2011-05-18T00:00:00"/>
    <s v="League"/>
    <x v="113"/>
    <x v="7"/>
    <s v="Chennai Super Kings"/>
    <s v="Kochi Tuskers Kerala"/>
    <x v="1"/>
    <x v="1"/>
    <x v="1"/>
    <s v="runs"/>
    <n v="11"/>
    <n v="153"/>
    <n v="20"/>
    <s v="N"/>
    <s v="NA"/>
    <s v="HDPK Dharmasena"/>
    <s v="RE Koertzen"/>
  </r>
  <r>
    <n v="501262"/>
    <n v="2011"/>
    <s v="Mumbai"/>
    <x v="3"/>
    <d v="2011-05-19T00:00:00"/>
    <s v="League"/>
    <x v="8"/>
    <x v="8"/>
    <s v="Pune Warriors"/>
    <s v="Kolkata Knight Riders"/>
    <x v="6"/>
    <x v="0"/>
    <x v="0"/>
    <s v="wickets"/>
    <n v="7"/>
    <n v="119"/>
    <n v="20"/>
    <s v="N"/>
    <s v="NA"/>
    <s v="S Ravi"/>
    <s v="SJA Taufel"/>
  </r>
  <r>
    <n v="501263"/>
    <n v="2011"/>
    <s v="Mumbai"/>
    <x v="3"/>
    <d v="2011-05-20T00:00:00"/>
    <s v="League"/>
    <x v="5"/>
    <x v="3"/>
    <s v="Mumbai Indians"/>
    <s v="Rajasthan Royals"/>
    <x v="3"/>
    <x v="1"/>
    <x v="4"/>
    <s v="wickets"/>
    <n v="10"/>
    <n v="134"/>
    <n v="20"/>
    <s v="N"/>
    <s v="NA"/>
    <s v="RE Koertzen"/>
    <s v="PR Reiffel"/>
  </r>
  <r>
    <n v="501264"/>
    <n v="2011"/>
    <s v="Dharamsala"/>
    <x v="3"/>
    <d v="2011-05-21T00:00:00"/>
    <s v="League"/>
    <x v="114"/>
    <x v="22"/>
    <s v="Kings XI Punjab"/>
    <s v="Deccan Chargers"/>
    <x v="5"/>
    <x v="0"/>
    <x v="6"/>
    <s v="runs"/>
    <n v="82"/>
    <n v="199"/>
    <n v="20"/>
    <s v="N"/>
    <s v="NA"/>
    <s v="Asad Rauf"/>
    <s v="AM Saheba"/>
  </r>
  <r>
    <n v="501265"/>
    <n v="2011"/>
    <s v="Delhi"/>
    <x v="3"/>
    <d v="2011-05-21T00:00:00"/>
    <s v="League"/>
    <x v="115"/>
    <x v="2"/>
    <s v="Delhi Daredevils"/>
    <s v="Pune Warriors"/>
    <x v="7"/>
    <x v="1"/>
    <x v="10"/>
    <s v="no result"/>
    <s v="NA"/>
    <s v="NA"/>
    <s v="NA"/>
    <s v="N"/>
    <s v="NA"/>
    <s v="SS Hazare"/>
    <s v="RJ Tucker"/>
  </r>
  <r>
    <n v="501266"/>
    <n v="2011"/>
    <s v="Bangalore"/>
    <x v="3"/>
    <d v="2011-05-22T00:00:00"/>
    <s v="League"/>
    <x v="45"/>
    <x v="0"/>
    <s v="Royal Challengers Bangalore"/>
    <s v="Chennai Super Kings"/>
    <x v="0"/>
    <x v="0"/>
    <x v="3"/>
    <s v="wickets"/>
    <n v="8"/>
    <n v="129"/>
    <n v="20"/>
    <s v="N"/>
    <s v="NA"/>
    <s v="K Hariharan"/>
    <s v="RE Koertzen"/>
  </r>
  <r>
    <n v="501267"/>
    <n v="2011"/>
    <s v="Kolkata"/>
    <x v="3"/>
    <d v="2011-05-22T00:00:00"/>
    <s v="League"/>
    <x v="116"/>
    <x v="4"/>
    <s v="Kolkata Knight Riders"/>
    <s v="Mumbai Indians"/>
    <x v="3"/>
    <x v="0"/>
    <x v="7"/>
    <s v="wickets"/>
    <n v="5"/>
    <n v="176"/>
    <n v="20"/>
    <s v="N"/>
    <s v="NA"/>
    <s v="SK Tarapore"/>
    <s v="SJA Taufel"/>
  </r>
  <r>
    <n v="501268"/>
    <n v="2011"/>
    <s v="Mumbai"/>
    <x v="3"/>
    <d v="2011-05-24T00:00:00"/>
    <s v="Qualifier 1"/>
    <x v="38"/>
    <x v="3"/>
    <s v="Royal Challengers Bangalore"/>
    <s v="Chennai Super Kings"/>
    <x v="1"/>
    <x v="0"/>
    <x v="1"/>
    <s v="wickets"/>
    <n v="6"/>
    <n v="176"/>
    <n v="20"/>
    <s v="N"/>
    <s v="NA"/>
    <s v="Asad Rauf"/>
    <s v="SJA Taufel"/>
  </r>
  <r>
    <n v="501269"/>
    <n v="2011"/>
    <s v="Mumbai"/>
    <x v="3"/>
    <d v="2011-05-25T00:00:00"/>
    <s v="Elimination Final"/>
    <x v="103"/>
    <x v="3"/>
    <s v="Mumbai Indians"/>
    <s v="Kolkata Knight Riders"/>
    <x v="3"/>
    <x v="0"/>
    <x v="7"/>
    <s v="wickets"/>
    <n v="4"/>
    <n v="148"/>
    <n v="20"/>
    <s v="N"/>
    <s v="NA"/>
    <s v="Asad Rauf"/>
    <s v="SJA Taufel"/>
  </r>
  <r>
    <n v="501270"/>
    <n v="2011"/>
    <s v="Chennai"/>
    <x v="3"/>
    <d v="2011-05-27T00:00:00"/>
    <s v="Qualifier 2"/>
    <x v="45"/>
    <x v="7"/>
    <s v="Royal Challengers Bangalore"/>
    <s v="Mumbai Indians"/>
    <x v="3"/>
    <x v="0"/>
    <x v="3"/>
    <s v="runs"/>
    <n v="43"/>
    <n v="186"/>
    <n v="20"/>
    <s v="N"/>
    <s v="NA"/>
    <s v="Asad Rauf"/>
    <s v="SJA Taufel"/>
  </r>
  <r>
    <n v="501271"/>
    <n v="2011"/>
    <s v="Chennai"/>
    <x v="3"/>
    <d v="2011-05-28T00:00:00"/>
    <s v="Final"/>
    <x v="81"/>
    <x v="7"/>
    <s v="Chennai Super Kings"/>
    <s v="Royal Challengers Bangalore"/>
    <x v="1"/>
    <x v="1"/>
    <x v="1"/>
    <s v="runs"/>
    <n v="58"/>
    <n v="206"/>
    <n v="20"/>
    <s v="N"/>
    <s v="NA"/>
    <s v="Asad Rauf"/>
    <s v="SJA Taufel"/>
  </r>
  <r>
    <n v="548306"/>
    <n v="2012"/>
    <s v="Chennai"/>
    <x v="4"/>
    <d v="2012-04-04T00:00:00"/>
    <s v="League"/>
    <x v="117"/>
    <x v="7"/>
    <s v="Chennai Super Kings"/>
    <s v="Mumbai Indians"/>
    <x v="3"/>
    <x v="0"/>
    <x v="7"/>
    <s v="wickets"/>
    <n v="8"/>
    <n v="113"/>
    <n v="20"/>
    <s v="N"/>
    <s v="NA"/>
    <s v="JD Cloete"/>
    <s v="SJA Taufel"/>
  </r>
  <r>
    <n v="548307"/>
    <n v="2012"/>
    <s v="Kolkata"/>
    <x v="4"/>
    <d v="2012-04-05T00:00:00"/>
    <s v="League"/>
    <x v="18"/>
    <x v="4"/>
    <s v="Kolkata Knight Riders"/>
    <s v="Delhi Daredevils"/>
    <x v="7"/>
    <x v="0"/>
    <x v="2"/>
    <s v="wickets"/>
    <n v="8"/>
    <n v="98"/>
    <n v="12"/>
    <s v="N"/>
    <s v="NA"/>
    <s v="S Asnani"/>
    <s v="HDPK Dharmasena"/>
  </r>
  <r>
    <n v="548308"/>
    <n v="2012"/>
    <s v="Mumbai"/>
    <x v="4"/>
    <d v="2012-04-06T00:00:00"/>
    <s v="League"/>
    <x v="118"/>
    <x v="3"/>
    <s v="Mumbai Indians"/>
    <s v="Pune Warriors"/>
    <x v="3"/>
    <x v="0"/>
    <x v="8"/>
    <s v="runs"/>
    <n v="28"/>
    <n v="130"/>
    <n v="20"/>
    <s v="N"/>
    <s v="NA"/>
    <s v="AK Chaudhary"/>
    <s v="SJA Taufel"/>
  </r>
  <r>
    <n v="548309"/>
    <n v="2012"/>
    <s v="Jaipur"/>
    <x v="4"/>
    <d v="2012-04-06T00:00:00"/>
    <s v="League"/>
    <x v="119"/>
    <x v="5"/>
    <s v="Rajasthan Royals"/>
    <s v="Kings XI Punjab"/>
    <x v="5"/>
    <x v="0"/>
    <x v="4"/>
    <s v="runs"/>
    <n v="31"/>
    <n v="192"/>
    <n v="20"/>
    <s v="N"/>
    <s v="NA"/>
    <s v="BF Bowden"/>
    <s v="SK Tarapore"/>
  </r>
  <r>
    <n v="548310"/>
    <n v="2012"/>
    <s v="Bangalore"/>
    <x v="4"/>
    <d v="2012-04-07T00:00:00"/>
    <s v="League"/>
    <x v="46"/>
    <x v="0"/>
    <s v="Royal Challengers Bangalore"/>
    <s v="Delhi Daredevils"/>
    <x v="7"/>
    <x v="0"/>
    <x v="3"/>
    <s v="runs"/>
    <n v="20"/>
    <n v="158"/>
    <n v="20"/>
    <s v="N"/>
    <s v="NA"/>
    <s v="S Asnani"/>
    <s v="S Ravi"/>
  </r>
  <r>
    <n v="548311"/>
    <n v="2012"/>
    <s v="Visakhapatnam"/>
    <x v="4"/>
    <d v="2012-04-07T00:00:00"/>
    <s v="League"/>
    <x v="120"/>
    <x v="25"/>
    <s v="Deccan Chargers"/>
    <s v="Chennai Super Kings"/>
    <x v="4"/>
    <x v="0"/>
    <x v="1"/>
    <s v="runs"/>
    <n v="74"/>
    <n v="194"/>
    <n v="20"/>
    <s v="N"/>
    <s v="NA"/>
    <s v="JD Cloete"/>
    <s v="HDPK Dharmasena"/>
  </r>
  <r>
    <n v="548312"/>
    <n v="2012"/>
    <s v="Jaipur"/>
    <x v="4"/>
    <d v="2012-04-08T00:00:00"/>
    <s v="League"/>
    <x v="66"/>
    <x v="5"/>
    <s v="Rajasthan Royals"/>
    <s v="Kolkata Knight Riders"/>
    <x v="6"/>
    <x v="0"/>
    <x v="4"/>
    <s v="runs"/>
    <n v="22"/>
    <n v="165"/>
    <n v="20"/>
    <s v="N"/>
    <s v="NA"/>
    <s v="BF Bowden"/>
    <s v="VA Kulkarni"/>
  </r>
  <r>
    <n v="548313"/>
    <n v="2012"/>
    <s v="Pune"/>
    <x v="4"/>
    <d v="2012-04-08T00:00:00"/>
    <s v="League"/>
    <x v="121"/>
    <x v="26"/>
    <s v="Pune Warriors"/>
    <s v="Kings XI Punjab"/>
    <x v="9"/>
    <x v="1"/>
    <x v="8"/>
    <s v="runs"/>
    <n v="22"/>
    <n v="167"/>
    <n v="20"/>
    <s v="N"/>
    <s v="NA"/>
    <s v="S Das"/>
    <s v="SJA Taufel"/>
  </r>
  <r>
    <n v="548314"/>
    <n v="2012"/>
    <s v="Visakhapatnam"/>
    <x v="4"/>
    <d v="2012-04-09T00:00:00"/>
    <s v="League"/>
    <x v="57"/>
    <x v="25"/>
    <s v="Deccan Chargers"/>
    <s v="Mumbai Indians"/>
    <x v="4"/>
    <x v="1"/>
    <x v="7"/>
    <s v="wickets"/>
    <n v="5"/>
    <n v="139"/>
    <n v="20"/>
    <s v="N"/>
    <s v="NA"/>
    <s v="AK Chaudhary"/>
    <s v="JD Cloete"/>
  </r>
  <r>
    <n v="548315"/>
    <n v="2012"/>
    <s v="Bangalore"/>
    <x v="4"/>
    <d v="2012-04-10T00:00:00"/>
    <s v="League"/>
    <x v="25"/>
    <x v="0"/>
    <s v="Royal Challengers Bangalore"/>
    <s v="Kolkata Knight Riders"/>
    <x v="0"/>
    <x v="0"/>
    <x v="0"/>
    <s v="runs"/>
    <n v="42"/>
    <n v="166"/>
    <n v="20"/>
    <s v="N"/>
    <s v="NA"/>
    <s v="S Ravi"/>
    <s v="RJ Tucker"/>
  </r>
  <r>
    <n v="548316"/>
    <n v="2012"/>
    <s v="Delhi"/>
    <x v="4"/>
    <d v="2012-04-10T00:00:00"/>
    <s v="League"/>
    <x v="122"/>
    <x v="2"/>
    <s v="Delhi Daredevils"/>
    <s v="Chennai Super Kings"/>
    <x v="7"/>
    <x v="0"/>
    <x v="2"/>
    <s v="wickets"/>
    <n v="8"/>
    <n v="111"/>
    <n v="20"/>
    <s v="N"/>
    <s v="NA"/>
    <s v="Asad Rauf"/>
    <s v="SK Tarapore"/>
  </r>
  <r>
    <n v="548317"/>
    <n v="2012"/>
    <s v="Mumbai"/>
    <x v="4"/>
    <d v="2012-04-11T00:00:00"/>
    <s v="League"/>
    <x v="90"/>
    <x v="3"/>
    <s v="Mumbai Indians"/>
    <s v="Rajasthan Royals"/>
    <x v="2"/>
    <x v="0"/>
    <x v="7"/>
    <s v="runs"/>
    <n v="27"/>
    <n v="198"/>
    <n v="20"/>
    <s v="N"/>
    <s v="NA"/>
    <s v="Aleem Dar"/>
    <s v="BNJ Oxenford"/>
  </r>
  <r>
    <n v="548318"/>
    <n v="2012"/>
    <s v="Chennai"/>
    <x v="4"/>
    <d v="2012-04-12T00:00:00"/>
    <s v="League"/>
    <x v="123"/>
    <x v="7"/>
    <s v="Chennai Super Kings"/>
    <s v="Royal Challengers Bangalore"/>
    <x v="0"/>
    <x v="1"/>
    <x v="1"/>
    <s v="wickets"/>
    <n v="5"/>
    <n v="206"/>
    <n v="20"/>
    <s v="N"/>
    <s v="NA"/>
    <s v="HDPK Dharmasena"/>
    <s v="RJ Tucker"/>
  </r>
  <r>
    <n v="548319"/>
    <n v="2012"/>
    <s v="Chandigarh"/>
    <x v="4"/>
    <d v="2012-04-12T00:00:00"/>
    <s v="League"/>
    <x v="124"/>
    <x v="1"/>
    <s v="Kings XI Punjab"/>
    <s v="Pune Warriors"/>
    <x v="5"/>
    <x v="0"/>
    <x v="5"/>
    <s v="wickets"/>
    <n v="7"/>
    <n v="116"/>
    <n v="20"/>
    <s v="N"/>
    <s v="NA"/>
    <s v="VA Kulkarni"/>
    <s v="SK Tarapore"/>
  </r>
  <r>
    <n v="548320"/>
    <n v="2012"/>
    <s v="Kolkata"/>
    <x v="4"/>
    <d v="2012-04-13T00:00:00"/>
    <s v="League"/>
    <x v="125"/>
    <x v="4"/>
    <s v="Kolkata Knight Riders"/>
    <s v="Rajasthan Royals"/>
    <x v="2"/>
    <x v="1"/>
    <x v="0"/>
    <s v="wickets"/>
    <n v="5"/>
    <n v="132"/>
    <n v="20"/>
    <s v="N"/>
    <s v="NA"/>
    <s v="Asad Rauf"/>
    <s v="S Asnani"/>
  </r>
  <r>
    <n v="548322"/>
    <n v="2012"/>
    <s v="Pune"/>
    <x v="4"/>
    <d v="2012-04-14T00:00:00"/>
    <s v="League"/>
    <x v="126"/>
    <x v="26"/>
    <s v="Pune Warriors"/>
    <s v="Chennai Super Kings"/>
    <x v="1"/>
    <x v="1"/>
    <x v="8"/>
    <s v="wickets"/>
    <n v="7"/>
    <n v="156"/>
    <n v="20"/>
    <s v="N"/>
    <s v="NA"/>
    <s v="Aleem Dar"/>
    <s v="BNJ Oxenford"/>
  </r>
  <r>
    <n v="548323"/>
    <n v="2012"/>
    <s v="Kolkata"/>
    <x v="4"/>
    <d v="2012-04-15T00:00:00"/>
    <s v="League"/>
    <x v="127"/>
    <x v="4"/>
    <s v="Kolkata Knight Riders"/>
    <s v="Kings XI Punjab"/>
    <x v="6"/>
    <x v="0"/>
    <x v="5"/>
    <s v="runs"/>
    <n v="2"/>
    <n v="135"/>
    <n v="20"/>
    <s v="N"/>
    <s v="NA"/>
    <s v="Asad Rauf"/>
    <s v="S Asnani"/>
  </r>
  <r>
    <n v="548324"/>
    <n v="2012"/>
    <s v="Bangalore"/>
    <x v="4"/>
    <d v="2012-04-15T00:00:00"/>
    <s v="League"/>
    <x v="119"/>
    <x v="0"/>
    <s v="Royal Challengers Bangalore"/>
    <s v="Rajasthan Royals"/>
    <x v="2"/>
    <x v="1"/>
    <x v="4"/>
    <s v="runs"/>
    <n v="59"/>
    <n v="196"/>
    <n v="20"/>
    <s v="N"/>
    <s v="NA"/>
    <s v="JD Cloete"/>
    <s v="RJ Tucker"/>
  </r>
  <r>
    <n v="548325"/>
    <n v="2012"/>
    <s v="Mumbai"/>
    <x v="4"/>
    <d v="2012-04-16T00:00:00"/>
    <s v="League"/>
    <x v="128"/>
    <x v="3"/>
    <s v="Mumbai Indians"/>
    <s v="Delhi Daredevils"/>
    <x v="7"/>
    <x v="0"/>
    <x v="2"/>
    <s v="wickets"/>
    <n v="7"/>
    <n v="93"/>
    <n v="20"/>
    <s v="N"/>
    <s v="NA"/>
    <s v="BF Bowden"/>
    <s v="SK Tarapore"/>
  </r>
  <r>
    <n v="548326"/>
    <n v="2012"/>
    <s v="Jaipur"/>
    <x v="4"/>
    <d v="2012-04-17T00:00:00"/>
    <s v="League"/>
    <x v="66"/>
    <x v="5"/>
    <s v="Rajasthan Royals"/>
    <s v="Deccan Chargers"/>
    <x v="4"/>
    <x v="1"/>
    <x v="4"/>
    <s v="wickets"/>
    <n v="5"/>
    <n v="197"/>
    <n v="20"/>
    <s v="N"/>
    <s v="NA"/>
    <s v="Aleem Dar"/>
    <s v="BNJ Oxenford"/>
  </r>
  <r>
    <n v="548327"/>
    <n v="2012"/>
    <s v="Bangalore"/>
    <x v="4"/>
    <d v="2012-04-17T00:00:00"/>
    <s v="League"/>
    <x v="45"/>
    <x v="0"/>
    <s v="Royal Challengers Bangalore"/>
    <s v="Pune Warriors"/>
    <x v="9"/>
    <x v="1"/>
    <x v="3"/>
    <s v="wickets"/>
    <n v="6"/>
    <n v="183"/>
    <n v="20"/>
    <s v="N"/>
    <s v="NA"/>
    <s v="S Asnani"/>
    <s v="S Das"/>
  </r>
  <r>
    <n v="548328"/>
    <n v="2012"/>
    <s v="Chandigarh"/>
    <x v="4"/>
    <d v="2012-04-18T00:00:00"/>
    <s v="League"/>
    <x v="56"/>
    <x v="1"/>
    <s v="Kings XI Punjab"/>
    <s v="Kolkata Knight Riders"/>
    <x v="5"/>
    <x v="1"/>
    <x v="0"/>
    <s v="wickets"/>
    <n v="8"/>
    <n v="125"/>
    <n v="20"/>
    <s v="N"/>
    <s v="NA"/>
    <s v="JD Cloete"/>
    <s v="RJ Tucker"/>
  </r>
  <r>
    <n v="548321"/>
    <n v="2012"/>
    <s v="Delhi"/>
    <x v="4"/>
    <d v="2012-04-19T00:00:00"/>
    <s v="League"/>
    <x v="82"/>
    <x v="2"/>
    <s v="Delhi Daredevils"/>
    <s v="Deccan Chargers"/>
    <x v="4"/>
    <x v="1"/>
    <x v="2"/>
    <s v="wickets"/>
    <n v="5"/>
    <n v="158"/>
    <n v="20"/>
    <s v="N"/>
    <s v="NA"/>
    <s v="BF Bowden"/>
    <s v="SK Tarapore"/>
  </r>
  <r>
    <n v="548330"/>
    <n v="2012"/>
    <s v="Chennai"/>
    <x v="4"/>
    <d v="2012-04-19T00:00:00"/>
    <s v="League"/>
    <x v="129"/>
    <x v="7"/>
    <s v="Chennai Super Kings"/>
    <s v="Pune Warriors"/>
    <x v="9"/>
    <x v="0"/>
    <x v="1"/>
    <s v="runs"/>
    <n v="13"/>
    <n v="165"/>
    <n v="20"/>
    <s v="N"/>
    <s v="NA"/>
    <s v="Asad Rauf"/>
    <s v="S Das"/>
  </r>
  <r>
    <n v="548331"/>
    <n v="2012"/>
    <s v="Chandigarh"/>
    <x v="4"/>
    <d v="2012-04-20T00:00:00"/>
    <s v="League"/>
    <x v="45"/>
    <x v="1"/>
    <s v="Kings XI Punjab"/>
    <s v="Royal Challengers Bangalore"/>
    <x v="0"/>
    <x v="0"/>
    <x v="3"/>
    <s v="wickets"/>
    <n v="5"/>
    <n v="164"/>
    <n v="20"/>
    <s v="N"/>
    <s v="NA"/>
    <s v="S Ravi"/>
    <s v="RJ Tucker"/>
  </r>
  <r>
    <n v="548332"/>
    <n v="2012"/>
    <s v="Chennai"/>
    <x v="4"/>
    <d v="2012-04-21T00:00:00"/>
    <s v="League"/>
    <x v="123"/>
    <x v="7"/>
    <s v="Chennai Super Kings"/>
    <s v="Rajasthan Royals"/>
    <x v="2"/>
    <x v="1"/>
    <x v="1"/>
    <s v="wickets"/>
    <n v="7"/>
    <n v="147"/>
    <n v="20"/>
    <s v="N"/>
    <s v="NA"/>
    <s v="Aleem Dar"/>
    <s v="BNJ Oxenford"/>
  </r>
  <r>
    <n v="548333"/>
    <n v="2012"/>
    <s v="Delhi"/>
    <x v="4"/>
    <d v="2012-04-21T00:00:00"/>
    <s v="League"/>
    <x v="24"/>
    <x v="2"/>
    <s v="Delhi Daredevils"/>
    <s v="Pune Warriors"/>
    <x v="7"/>
    <x v="0"/>
    <x v="8"/>
    <s v="runs"/>
    <n v="20"/>
    <n v="193"/>
    <n v="20"/>
    <s v="N"/>
    <s v="NA"/>
    <s v="Asad Rauf"/>
    <s v="S Das"/>
  </r>
  <r>
    <n v="548334"/>
    <n v="2012"/>
    <s v="Mumbai"/>
    <x v="4"/>
    <d v="2012-04-22T00:00:00"/>
    <s v="League"/>
    <x v="16"/>
    <x v="3"/>
    <s v="Mumbai Indians"/>
    <s v="Kings XI Punjab"/>
    <x v="3"/>
    <x v="1"/>
    <x v="5"/>
    <s v="wickets"/>
    <n v="6"/>
    <n v="164"/>
    <n v="20"/>
    <s v="N"/>
    <s v="NA"/>
    <s v="S Ravi"/>
    <s v="RJ Tucker"/>
  </r>
  <r>
    <n v="548335"/>
    <n v="2012"/>
    <s v="Cuttack"/>
    <x v="4"/>
    <d v="2012-04-22T00:00:00"/>
    <s v="League"/>
    <x v="65"/>
    <x v="19"/>
    <s v="Deccan Chargers"/>
    <s v="Kolkata Knight Riders"/>
    <x v="6"/>
    <x v="0"/>
    <x v="0"/>
    <s v="wickets"/>
    <n v="5"/>
    <n v="127"/>
    <n v="20"/>
    <s v="N"/>
    <s v="NA"/>
    <s v="BF Bowden"/>
    <s v="SK Tarapore"/>
  </r>
  <r>
    <n v="548336"/>
    <n v="2012"/>
    <s v="Jaipur"/>
    <x v="4"/>
    <d v="2012-04-23T00:00:00"/>
    <s v="League"/>
    <x v="46"/>
    <x v="5"/>
    <s v="Rajasthan Royals"/>
    <s v="Royal Challengers Bangalore"/>
    <x v="2"/>
    <x v="0"/>
    <x v="3"/>
    <s v="runs"/>
    <n v="46"/>
    <n v="190"/>
    <n v="20"/>
    <s v="N"/>
    <s v="NA"/>
    <s v="Asad Rauf"/>
    <s v="S Asnani"/>
  </r>
  <r>
    <n v="548337"/>
    <n v="2012"/>
    <s v="Pune"/>
    <x v="4"/>
    <d v="2012-04-24T00:00:00"/>
    <s v="League"/>
    <x v="6"/>
    <x v="26"/>
    <s v="Pune Warriors"/>
    <s v="Delhi Daredevils"/>
    <x v="9"/>
    <x v="1"/>
    <x v="2"/>
    <s v="wickets"/>
    <n v="8"/>
    <n v="147"/>
    <n v="20"/>
    <s v="N"/>
    <s v="NA"/>
    <s v="S Ravi"/>
    <s v="RJ Tucker"/>
  </r>
  <r>
    <n v="548339"/>
    <n v="2012"/>
    <s v="Chandigarh"/>
    <x v="4"/>
    <d v="2012-04-25T00:00:00"/>
    <s v="League"/>
    <x v="83"/>
    <x v="1"/>
    <s v="Kings XI Punjab"/>
    <s v="Mumbai Indians"/>
    <x v="5"/>
    <x v="1"/>
    <x v="7"/>
    <s v="wickets"/>
    <n v="4"/>
    <n v="169"/>
    <n v="20"/>
    <s v="N"/>
    <s v="NA"/>
    <s v="Aleem Dar"/>
    <s v="BNJ Oxenford"/>
  </r>
  <r>
    <n v="548341"/>
    <n v="2012"/>
    <s v="Pune"/>
    <x v="4"/>
    <d v="2012-04-26T00:00:00"/>
    <s v="League"/>
    <x v="130"/>
    <x v="26"/>
    <s v="Pune Warriors"/>
    <s v="Deccan Chargers"/>
    <x v="4"/>
    <x v="1"/>
    <x v="6"/>
    <s v="runs"/>
    <n v="18"/>
    <n v="178"/>
    <n v="20"/>
    <s v="N"/>
    <s v="NA"/>
    <s v="S Ravi"/>
    <s v="RJ Tucker"/>
  </r>
  <r>
    <n v="548342"/>
    <n v="2012"/>
    <s v="Delhi"/>
    <x v="4"/>
    <d v="2012-04-27T00:00:00"/>
    <s v="League"/>
    <x v="6"/>
    <x v="2"/>
    <s v="Delhi Daredevils"/>
    <s v="Mumbai Indians"/>
    <x v="3"/>
    <x v="0"/>
    <x v="2"/>
    <s v="runs"/>
    <n v="37"/>
    <n v="208"/>
    <n v="20"/>
    <s v="N"/>
    <s v="NA"/>
    <s v="Aleem Dar"/>
    <s v="BNJ Oxenford"/>
  </r>
  <r>
    <n v="548343"/>
    <n v="2012"/>
    <s v="Chennai"/>
    <x v="4"/>
    <d v="2012-04-28T00:00:00"/>
    <s v="League"/>
    <x v="131"/>
    <x v="7"/>
    <s v="Chennai Super Kings"/>
    <s v="Kings XI Punjab"/>
    <x v="5"/>
    <x v="1"/>
    <x v="5"/>
    <s v="runs"/>
    <n v="7"/>
    <n v="157"/>
    <n v="20"/>
    <s v="N"/>
    <s v="NA"/>
    <s v="BF Bowden"/>
    <s v="SK Tarapore"/>
  </r>
  <r>
    <n v="548344"/>
    <n v="2012"/>
    <s v="Kolkata"/>
    <x v="4"/>
    <d v="2012-04-28T00:00:00"/>
    <s v="League"/>
    <x v="56"/>
    <x v="4"/>
    <s v="Kolkata Knight Riders"/>
    <s v="Royal Challengers Bangalore"/>
    <x v="6"/>
    <x v="1"/>
    <x v="0"/>
    <s v="runs"/>
    <n v="47"/>
    <n v="191"/>
    <n v="20"/>
    <s v="N"/>
    <s v="NA"/>
    <s v="Asad Rauf"/>
    <s v="BR Doctrove"/>
  </r>
  <r>
    <n v="548345"/>
    <n v="2012"/>
    <s v="Delhi"/>
    <x v="4"/>
    <d v="2012-04-29T00:00:00"/>
    <s v="League"/>
    <x v="6"/>
    <x v="2"/>
    <s v="Delhi Daredevils"/>
    <s v="Rajasthan Royals"/>
    <x v="7"/>
    <x v="1"/>
    <x v="2"/>
    <s v="runs"/>
    <n v="1"/>
    <n v="153"/>
    <n v="20"/>
    <s v="N"/>
    <s v="NA"/>
    <s v="S Ravi"/>
    <s v="RJ Tucker"/>
  </r>
  <r>
    <n v="548346"/>
    <n v="2012"/>
    <s v="Mumbai"/>
    <x v="4"/>
    <d v="2012-04-29T00:00:00"/>
    <s v="League"/>
    <x v="101"/>
    <x v="3"/>
    <s v="Mumbai Indians"/>
    <s v="Deccan Chargers"/>
    <x v="3"/>
    <x v="0"/>
    <x v="7"/>
    <s v="wickets"/>
    <n v="5"/>
    <n v="101"/>
    <n v="20"/>
    <s v="N"/>
    <s v="NA"/>
    <s v="AK Chaudhary"/>
    <s v="BNJ Oxenford"/>
  </r>
  <r>
    <n v="548347"/>
    <n v="2012"/>
    <s v="Chennai"/>
    <x v="4"/>
    <d v="2012-04-30T00:00:00"/>
    <s v="League"/>
    <x v="56"/>
    <x v="7"/>
    <s v="Chennai Super Kings"/>
    <s v="Kolkata Knight Riders"/>
    <x v="1"/>
    <x v="1"/>
    <x v="0"/>
    <s v="wickets"/>
    <n v="5"/>
    <n v="140"/>
    <n v="20"/>
    <s v="N"/>
    <s v="NA"/>
    <s v="BF Bowden"/>
    <s v="C Shamshuddin"/>
  </r>
  <r>
    <n v="548348"/>
    <n v="2012"/>
    <s v="Cuttack"/>
    <x v="4"/>
    <d v="2012-05-01T00:00:00"/>
    <s v="League"/>
    <x v="9"/>
    <x v="19"/>
    <s v="Deccan Chargers"/>
    <s v="Pune Warriors"/>
    <x v="4"/>
    <x v="1"/>
    <x v="6"/>
    <s v="runs"/>
    <n v="13"/>
    <n v="187"/>
    <n v="20"/>
    <s v="N"/>
    <s v="NA"/>
    <s v="Aleem Dar"/>
    <s v="AK Chaudhary"/>
  </r>
  <r>
    <n v="548349"/>
    <n v="2012"/>
    <s v="Jaipur"/>
    <x v="4"/>
    <d v="2012-05-01T00:00:00"/>
    <s v="League"/>
    <x v="132"/>
    <x v="5"/>
    <s v="Rajasthan Royals"/>
    <s v="Delhi Daredevils"/>
    <x v="2"/>
    <x v="1"/>
    <x v="2"/>
    <s v="wickets"/>
    <n v="6"/>
    <n v="142"/>
    <n v="20"/>
    <s v="N"/>
    <s v="NA"/>
    <s v="JD Cloete"/>
    <s v="SJA Taufel"/>
  </r>
  <r>
    <n v="548350"/>
    <n v="2012"/>
    <s v="Bangalore"/>
    <x v="4"/>
    <d v="2012-05-02T00:00:00"/>
    <s v="League"/>
    <x v="133"/>
    <x v="0"/>
    <s v="Royal Challengers Bangalore"/>
    <s v="Kings XI Punjab"/>
    <x v="5"/>
    <x v="0"/>
    <x v="5"/>
    <s v="wickets"/>
    <n v="4"/>
    <n v="159"/>
    <n v="20"/>
    <s v="N"/>
    <s v="NA"/>
    <s v="BF Bowden"/>
    <s v="C Shamshuddin"/>
  </r>
  <r>
    <n v="548351"/>
    <n v="2012"/>
    <s v="Pune"/>
    <x v="4"/>
    <d v="2012-05-03T00:00:00"/>
    <s v="League"/>
    <x v="80"/>
    <x v="26"/>
    <s v="Pune Warriors"/>
    <s v="Mumbai Indians"/>
    <x v="3"/>
    <x v="1"/>
    <x v="7"/>
    <s v="runs"/>
    <n v="1"/>
    <n v="121"/>
    <n v="20"/>
    <s v="N"/>
    <s v="NA"/>
    <s v="Asad Rauf"/>
    <s v="S Asnani"/>
  </r>
  <r>
    <n v="548352"/>
    <n v="2012"/>
    <s v="Chennai"/>
    <x v="4"/>
    <d v="2012-05-04T00:00:00"/>
    <s v="League"/>
    <x v="38"/>
    <x v="7"/>
    <s v="Chennai Super Kings"/>
    <s v="Deccan Chargers"/>
    <x v="1"/>
    <x v="1"/>
    <x v="1"/>
    <s v="runs"/>
    <n v="10"/>
    <n v="161"/>
    <n v="20"/>
    <s v="N"/>
    <s v="NA"/>
    <s v="HDPK Dharmasena"/>
    <s v="BNJ Oxenford"/>
  </r>
  <r>
    <n v="548353"/>
    <n v="2012"/>
    <s v="Kolkata"/>
    <x v="4"/>
    <d v="2012-05-05T00:00:00"/>
    <s v="League"/>
    <x v="127"/>
    <x v="4"/>
    <s v="Kolkata Knight Riders"/>
    <s v="Pune Warriors"/>
    <x v="6"/>
    <x v="1"/>
    <x v="0"/>
    <s v="runs"/>
    <n v="7"/>
    <n v="151"/>
    <n v="20"/>
    <s v="N"/>
    <s v="NA"/>
    <s v="BF Bowden"/>
    <s v="SK Tarapore"/>
  </r>
  <r>
    <n v="548354"/>
    <n v="2012"/>
    <s v="Chandigarh"/>
    <x v="4"/>
    <d v="2012-05-05T00:00:00"/>
    <s v="League"/>
    <x v="5"/>
    <x v="1"/>
    <s v="Kings XI Punjab"/>
    <s v="Rajasthan Royals"/>
    <x v="2"/>
    <x v="1"/>
    <x v="4"/>
    <s v="runs"/>
    <n v="43"/>
    <n v="178"/>
    <n v="20"/>
    <s v="N"/>
    <s v="NA"/>
    <s v="JD Cloete"/>
    <s v="SJA Taufel"/>
  </r>
  <r>
    <n v="548355"/>
    <n v="2012"/>
    <s v="Mumbai"/>
    <x v="4"/>
    <d v="2012-05-06T00:00:00"/>
    <s v="League"/>
    <x v="60"/>
    <x v="3"/>
    <s v="Mumbai Indians"/>
    <s v="Chennai Super Kings"/>
    <x v="3"/>
    <x v="0"/>
    <x v="7"/>
    <s v="wickets"/>
    <n v="2"/>
    <n v="174"/>
    <n v="20"/>
    <s v="N"/>
    <s v="NA"/>
    <s v="Asad Rauf"/>
    <s v="S Asnani"/>
  </r>
  <r>
    <n v="548356"/>
    <n v="2012"/>
    <s v="Bangalore"/>
    <x v="4"/>
    <d v="2012-05-06T00:00:00"/>
    <s v="League"/>
    <x v="46"/>
    <x v="0"/>
    <s v="Royal Challengers Bangalore"/>
    <s v="Deccan Chargers"/>
    <x v="0"/>
    <x v="0"/>
    <x v="3"/>
    <s v="wickets"/>
    <n v="5"/>
    <n v="182"/>
    <n v="20"/>
    <s v="N"/>
    <s v="NA"/>
    <s v="HDPK Dharmasena"/>
    <s v="BNJ Oxenford"/>
  </r>
  <r>
    <n v="548357"/>
    <n v="2012"/>
    <s v="Delhi"/>
    <x v="4"/>
    <d v="2012-05-07T00:00:00"/>
    <s v="League"/>
    <x v="55"/>
    <x v="2"/>
    <s v="Delhi Daredevils"/>
    <s v="Kolkata Knight Riders"/>
    <x v="7"/>
    <x v="1"/>
    <x v="0"/>
    <s v="wickets"/>
    <n v="6"/>
    <n v="154"/>
    <n v="20"/>
    <s v="N"/>
    <s v="NA"/>
    <s v="JD Cloete"/>
    <s v="S Ravi"/>
  </r>
  <r>
    <n v="548358"/>
    <n v="2012"/>
    <s v="Pune"/>
    <x v="4"/>
    <d v="2012-05-08T00:00:00"/>
    <s v="League"/>
    <x v="5"/>
    <x v="26"/>
    <s v="Pune Warriors"/>
    <s v="Rajasthan Royals"/>
    <x v="9"/>
    <x v="1"/>
    <x v="4"/>
    <s v="wickets"/>
    <n v="7"/>
    <n v="126"/>
    <n v="20"/>
    <s v="N"/>
    <s v="NA"/>
    <s v="Asad Rauf"/>
    <s v="BR Doctrove"/>
  </r>
  <r>
    <n v="548359"/>
    <n v="2012"/>
    <s v="Hyderabad"/>
    <x v="4"/>
    <d v="2012-05-08T00:00:00"/>
    <s v="League"/>
    <x v="131"/>
    <x v="6"/>
    <s v="Deccan Chargers"/>
    <s v="Kings XI Punjab"/>
    <x v="4"/>
    <x v="0"/>
    <x v="5"/>
    <s v="runs"/>
    <n v="25"/>
    <n v="171"/>
    <n v="20"/>
    <s v="N"/>
    <s v="NA"/>
    <s v="HDPK Dharmasena"/>
    <s v="BNJ Oxenford"/>
  </r>
  <r>
    <n v="548360"/>
    <n v="2012"/>
    <s v="Mumbai"/>
    <x v="4"/>
    <d v="2012-05-09T00:00:00"/>
    <s v="League"/>
    <x v="45"/>
    <x v="3"/>
    <s v="Mumbai Indians"/>
    <s v="Royal Challengers Bangalore"/>
    <x v="0"/>
    <x v="0"/>
    <x v="3"/>
    <s v="wickets"/>
    <n v="9"/>
    <n v="142"/>
    <n v="20"/>
    <s v="N"/>
    <s v="NA"/>
    <s v="BF Bowden"/>
    <s v="VA Kulkarni"/>
  </r>
  <r>
    <n v="548329"/>
    <n v="2012"/>
    <s v="Hyderabad"/>
    <x v="4"/>
    <d v="2012-05-10T00:00:00"/>
    <s v="League"/>
    <x v="79"/>
    <x v="6"/>
    <s v="Deccan Chargers"/>
    <s v="Delhi Daredevils"/>
    <x v="4"/>
    <x v="1"/>
    <x v="2"/>
    <s v="wickets"/>
    <n v="9"/>
    <n v="188"/>
    <n v="20"/>
    <s v="N"/>
    <s v="NA"/>
    <s v="JD Cloete"/>
    <s v="SJA Taufel"/>
  </r>
  <r>
    <n v="548361"/>
    <n v="2012"/>
    <s v="Jaipur"/>
    <x v="4"/>
    <d v="2012-05-10T00:00:00"/>
    <s v="League"/>
    <x v="134"/>
    <x v="5"/>
    <s v="Rajasthan Royals"/>
    <s v="Chennai Super Kings"/>
    <x v="1"/>
    <x v="0"/>
    <x v="1"/>
    <s v="wickets"/>
    <n v="4"/>
    <n v="127"/>
    <n v="20"/>
    <s v="N"/>
    <s v="NA"/>
    <s v="BNJ Oxenford"/>
    <s v="C Shamshuddin"/>
  </r>
  <r>
    <n v="548362"/>
    <n v="2012"/>
    <s v="Pune"/>
    <x v="4"/>
    <d v="2012-05-11T00:00:00"/>
    <s v="League"/>
    <x v="45"/>
    <x v="26"/>
    <s v="Pune Warriors"/>
    <s v="Royal Challengers Bangalore"/>
    <x v="9"/>
    <x v="0"/>
    <x v="3"/>
    <s v="runs"/>
    <n v="35"/>
    <n v="174"/>
    <n v="20"/>
    <s v="N"/>
    <s v="NA"/>
    <s v="BF Bowden"/>
    <s v="SK Tarapore"/>
  </r>
  <r>
    <n v="548363"/>
    <n v="2012"/>
    <s v="Kolkata"/>
    <x v="4"/>
    <d v="2012-05-12T00:00:00"/>
    <s v="League"/>
    <x v="57"/>
    <x v="4"/>
    <s v="Kolkata Knight Riders"/>
    <s v="Mumbai Indians"/>
    <x v="3"/>
    <x v="1"/>
    <x v="7"/>
    <s v="runs"/>
    <n v="27"/>
    <n v="183"/>
    <n v="20"/>
    <s v="N"/>
    <s v="NA"/>
    <s v="S Ravi"/>
    <s v="SJA Taufel"/>
  </r>
  <r>
    <n v="548364"/>
    <n v="2012"/>
    <s v="Chennai"/>
    <x v="4"/>
    <d v="2012-05-12T00:00:00"/>
    <s v="League"/>
    <x v="134"/>
    <x v="7"/>
    <s v="Chennai Super Kings"/>
    <s v="Delhi Daredevils"/>
    <x v="1"/>
    <x v="0"/>
    <x v="1"/>
    <s v="wickets"/>
    <n v="9"/>
    <n v="115"/>
    <n v="20"/>
    <s v="N"/>
    <s v="NA"/>
    <s v="S Das"/>
    <s v="BR Doctrove"/>
  </r>
  <r>
    <n v="548365"/>
    <n v="2012"/>
    <s v="Jaipur"/>
    <x v="4"/>
    <d v="2012-05-13T00:00:00"/>
    <s v="League"/>
    <x v="135"/>
    <x v="5"/>
    <s v="Rajasthan Royals"/>
    <s v="Pune Warriors"/>
    <x v="2"/>
    <x v="1"/>
    <x v="4"/>
    <s v="runs"/>
    <n v="45"/>
    <n v="171"/>
    <n v="20"/>
    <s v="N"/>
    <s v="NA"/>
    <s v="BF Bowden"/>
    <s v="SK Tarapore"/>
  </r>
  <r>
    <n v="548366"/>
    <n v="2012"/>
    <s v="Chandigarh"/>
    <x v="4"/>
    <d v="2012-05-13T00:00:00"/>
    <s v="League"/>
    <x v="4"/>
    <x v="1"/>
    <s v="Kings XI Punjab"/>
    <s v="Deccan Chargers"/>
    <x v="4"/>
    <x v="1"/>
    <x v="5"/>
    <s v="wickets"/>
    <n v="4"/>
    <n v="191"/>
    <n v="20"/>
    <s v="N"/>
    <s v="NA"/>
    <s v="HDPK Dharmasena"/>
    <s v="BNJ Oxenford"/>
  </r>
  <r>
    <n v="548367"/>
    <n v="2012"/>
    <s v="Bangalore"/>
    <x v="4"/>
    <d v="2012-05-14T00:00:00"/>
    <s v="League"/>
    <x v="83"/>
    <x v="0"/>
    <s v="Royal Challengers Bangalore"/>
    <s v="Mumbai Indians"/>
    <x v="3"/>
    <x v="0"/>
    <x v="7"/>
    <s v="wickets"/>
    <n v="5"/>
    <n v="172"/>
    <n v="20"/>
    <s v="N"/>
    <s v="NA"/>
    <s v="S Das"/>
    <s v="BR Doctrove"/>
  </r>
  <r>
    <n v="548368"/>
    <n v="2012"/>
    <s v="Kolkata"/>
    <x v="4"/>
    <d v="2012-05-14T00:00:00"/>
    <s v="League"/>
    <x v="1"/>
    <x v="4"/>
    <s v="Kolkata Knight Riders"/>
    <s v="Chennai Super Kings"/>
    <x v="1"/>
    <x v="0"/>
    <x v="1"/>
    <s v="wickets"/>
    <n v="5"/>
    <n v="159"/>
    <n v="20"/>
    <s v="N"/>
    <s v="NA"/>
    <s v="JD Cloete"/>
    <s v="SJA Taufel"/>
  </r>
  <r>
    <n v="548369"/>
    <n v="2012"/>
    <s v="Delhi"/>
    <x v="4"/>
    <d v="2012-05-15T00:00:00"/>
    <s v="League"/>
    <x v="136"/>
    <x v="2"/>
    <s v="Delhi Daredevils"/>
    <s v="Kings XI Punjab"/>
    <x v="5"/>
    <x v="1"/>
    <x v="2"/>
    <s v="wickets"/>
    <n v="5"/>
    <n v="137"/>
    <n v="20"/>
    <s v="N"/>
    <s v="NA"/>
    <s v="HDPK Dharmasena"/>
    <s v="BNJ Oxenford"/>
  </r>
  <r>
    <n v="548370"/>
    <n v="2012"/>
    <s v="Mumbai"/>
    <x v="4"/>
    <d v="2012-05-16T00:00:00"/>
    <s v="League"/>
    <x v="127"/>
    <x v="3"/>
    <s v="Mumbai Indians"/>
    <s v="Kolkata Knight Riders"/>
    <x v="3"/>
    <x v="0"/>
    <x v="0"/>
    <s v="runs"/>
    <n v="32"/>
    <n v="141"/>
    <n v="20"/>
    <s v="N"/>
    <s v="NA"/>
    <s v="S Das"/>
    <s v="BR Doctrove"/>
  </r>
  <r>
    <n v="548371"/>
    <n v="2012"/>
    <s v="Dharamsala"/>
    <x v="4"/>
    <d v="2012-05-17T00:00:00"/>
    <s v="League"/>
    <x v="11"/>
    <x v="22"/>
    <s v="Kings XI Punjab"/>
    <s v="Chennai Super Kings"/>
    <x v="5"/>
    <x v="0"/>
    <x v="5"/>
    <s v="wickets"/>
    <n v="6"/>
    <n v="121"/>
    <n v="20"/>
    <s v="N"/>
    <s v="NA"/>
    <s v="VA Kulkarni"/>
    <s v="SK Tarapore"/>
  </r>
  <r>
    <n v="548372"/>
    <n v="2012"/>
    <s v="Delhi"/>
    <x v="4"/>
    <d v="2012-05-17T00:00:00"/>
    <s v="League"/>
    <x v="45"/>
    <x v="2"/>
    <s v="Delhi Daredevils"/>
    <s v="Royal Challengers Bangalore"/>
    <x v="7"/>
    <x v="0"/>
    <x v="3"/>
    <s v="runs"/>
    <n v="21"/>
    <n v="216"/>
    <n v="20"/>
    <s v="N"/>
    <s v="NA"/>
    <s v="HDPK Dharmasena"/>
    <s v="C Shamshuddin"/>
  </r>
  <r>
    <n v="548373"/>
    <n v="2012"/>
    <s v="Hyderabad"/>
    <x v="4"/>
    <d v="2012-05-18T00:00:00"/>
    <s v="League"/>
    <x v="101"/>
    <x v="6"/>
    <s v="Deccan Chargers"/>
    <s v="Rajasthan Royals"/>
    <x v="2"/>
    <x v="1"/>
    <x v="6"/>
    <s v="wickets"/>
    <n v="5"/>
    <n v="127"/>
    <n v="20"/>
    <s v="N"/>
    <s v="NA"/>
    <s v="S Ravi"/>
    <s v="SJA Taufel"/>
  </r>
  <r>
    <n v="548374"/>
    <n v="2012"/>
    <s v="Dharamsala"/>
    <x v="4"/>
    <d v="2012-05-19T00:00:00"/>
    <s v="League"/>
    <x v="136"/>
    <x v="22"/>
    <s v="Kings XI Punjab"/>
    <s v="Delhi Daredevils"/>
    <x v="7"/>
    <x v="0"/>
    <x v="2"/>
    <s v="wickets"/>
    <n v="6"/>
    <n v="142"/>
    <n v="20"/>
    <s v="N"/>
    <s v="NA"/>
    <s v="BF Bowden"/>
    <s v="VA Kulkarni"/>
  </r>
  <r>
    <n v="548375"/>
    <n v="2012"/>
    <s v="Pune"/>
    <x v="4"/>
    <d v="2012-05-19T00:00:00"/>
    <s v="League"/>
    <x v="125"/>
    <x v="26"/>
    <s v="Pune Warriors"/>
    <s v="Kolkata Knight Riders"/>
    <x v="6"/>
    <x v="1"/>
    <x v="0"/>
    <s v="runs"/>
    <n v="34"/>
    <n v="137"/>
    <n v="20"/>
    <s v="N"/>
    <s v="NA"/>
    <s v="S Asnani"/>
    <s v="BR Doctrove"/>
  </r>
  <r>
    <n v="548376"/>
    <n v="2012"/>
    <s v="Hyderabad"/>
    <x v="4"/>
    <d v="2012-05-20T00:00:00"/>
    <s v="League"/>
    <x v="101"/>
    <x v="6"/>
    <s v="Deccan Chargers"/>
    <s v="Royal Challengers Bangalore"/>
    <x v="0"/>
    <x v="0"/>
    <x v="6"/>
    <s v="runs"/>
    <n v="9"/>
    <n v="133"/>
    <n v="20"/>
    <s v="N"/>
    <s v="NA"/>
    <s v="S Ravi"/>
    <s v="SJA Taufel"/>
  </r>
  <r>
    <n v="548377"/>
    <n v="2012"/>
    <s v="Jaipur"/>
    <x v="4"/>
    <d v="2012-05-20T00:00:00"/>
    <s v="League"/>
    <x v="60"/>
    <x v="5"/>
    <s v="Rajasthan Royals"/>
    <s v="Mumbai Indians"/>
    <x v="2"/>
    <x v="1"/>
    <x v="7"/>
    <s v="wickets"/>
    <n v="10"/>
    <n v="163"/>
    <n v="20"/>
    <s v="N"/>
    <s v="NA"/>
    <s v="HDPK Dharmasena"/>
    <s v="C Shamshuddin"/>
  </r>
  <r>
    <n v="548378"/>
    <n v="2012"/>
    <s v="Pune"/>
    <x v="4"/>
    <d v="2012-05-22T00:00:00"/>
    <s v="Qualifier 1"/>
    <x v="8"/>
    <x v="26"/>
    <s v="Delhi Daredevils"/>
    <s v="Kolkata Knight Riders"/>
    <x v="6"/>
    <x v="1"/>
    <x v="0"/>
    <s v="runs"/>
    <n v="18"/>
    <n v="163"/>
    <n v="20"/>
    <s v="N"/>
    <s v="NA"/>
    <s v="BR Doctrove"/>
    <s v="SJA Taufel"/>
  </r>
  <r>
    <n v="548379"/>
    <n v="2012"/>
    <s v="Bangalore"/>
    <x v="4"/>
    <d v="2012-05-23T00:00:00"/>
    <s v="Elimination Final"/>
    <x v="13"/>
    <x v="0"/>
    <s v="Chennai Super Kings"/>
    <s v="Mumbai Indians"/>
    <x v="3"/>
    <x v="0"/>
    <x v="1"/>
    <s v="runs"/>
    <n v="38"/>
    <n v="188"/>
    <n v="20"/>
    <s v="N"/>
    <s v="NA"/>
    <s v="BF Bowden"/>
    <s v="HDPK Dharmasena"/>
  </r>
  <r>
    <n v="548380"/>
    <n v="2012"/>
    <s v="Chennai"/>
    <x v="4"/>
    <d v="2012-05-25T00:00:00"/>
    <s v="Qualifier 2"/>
    <x v="81"/>
    <x v="7"/>
    <s v="Delhi Daredevils"/>
    <s v="Chennai Super Kings"/>
    <x v="7"/>
    <x v="0"/>
    <x v="1"/>
    <s v="runs"/>
    <n v="86"/>
    <n v="223"/>
    <n v="20"/>
    <s v="N"/>
    <s v="NA"/>
    <s v="BR Doctrove"/>
    <s v="SJA Taufel"/>
  </r>
  <r>
    <n v="548381"/>
    <n v="2012"/>
    <s v="Chennai"/>
    <x v="4"/>
    <d v="2012-05-27T00:00:00"/>
    <s v="Final"/>
    <x v="137"/>
    <x v="7"/>
    <s v="Kolkata Knight Riders"/>
    <s v="Chennai Super Kings"/>
    <x v="1"/>
    <x v="1"/>
    <x v="0"/>
    <s v="wickets"/>
    <n v="5"/>
    <n v="191"/>
    <n v="20"/>
    <s v="N"/>
    <s v="NA"/>
    <s v="BF Bowden"/>
    <s v="SJA Taufel"/>
  </r>
  <r>
    <n v="597998"/>
    <n v="2013"/>
    <s v="Kolkata"/>
    <x v="5"/>
    <d v="2013-04-03T00:00:00"/>
    <s v="League"/>
    <x v="127"/>
    <x v="4"/>
    <s v="Kolkata Knight Riders"/>
    <s v="Delhi Daredevils"/>
    <x v="6"/>
    <x v="0"/>
    <x v="0"/>
    <s v="wickets"/>
    <n v="6"/>
    <n v="129"/>
    <n v="20"/>
    <s v="N"/>
    <s v="NA"/>
    <s v="S Ravi"/>
    <s v="SJA Taufel"/>
  </r>
  <r>
    <n v="597999"/>
    <n v="2013"/>
    <s v="Bangalore"/>
    <x v="5"/>
    <d v="2013-04-04T00:00:00"/>
    <s v="League"/>
    <x v="45"/>
    <x v="0"/>
    <s v="Royal Challengers Bangalore"/>
    <s v="Mumbai Indians"/>
    <x v="3"/>
    <x v="0"/>
    <x v="3"/>
    <s v="runs"/>
    <n v="2"/>
    <n v="157"/>
    <n v="20"/>
    <s v="N"/>
    <s v="NA"/>
    <s v="VA Kulkarni"/>
    <s v="C Shamshuddin"/>
  </r>
  <r>
    <n v="598000"/>
    <n v="2013"/>
    <s v="Hyderabad"/>
    <x v="5"/>
    <d v="2013-04-05T00:00:00"/>
    <s v="League"/>
    <x v="27"/>
    <x v="6"/>
    <s v="Sunrisers Hyderabad"/>
    <s v="Pune Warriors"/>
    <x v="9"/>
    <x v="0"/>
    <x v="11"/>
    <s v="runs"/>
    <n v="22"/>
    <n v="127"/>
    <n v="20"/>
    <s v="N"/>
    <s v="NA"/>
    <s v="S Ravi"/>
    <s v="SJA Taufel"/>
  </r>
  <r>
    <n v="598001"/>
    <n v="2013"/>
    <s v="Delhi"/>
    <x v="5"/>
    <d v="2013-04-06T00:00:00"/>
    <s v="League"/>
    <x v="41"/>
    <x v="2"/>
    <s v="Delhi Daredevils"/>
    <s v="Rajasthan Royals"/>
    <x v="2"/>
    <x v="1"/>
    <x v="4"/>
    <s v="runs"/>
    <n v="5"/>
    <n v="166"/>
    <n v="20"/>
    <s v="N"/>
    <s v="NA"/>
    <s v="S Das"/>
    <s v="C Shamshuddin"/>
  </r>
  <r>
    <n v="598002"/>
    <n v="2013"/>
    <s v="Chennai"/>
    <x v="5"/>
    <d v="2013-04-06T00:00:00"/>
    <s v="League"/>
    <x v="90"/>
    <x v="7"/>
    <s v="Chennai Super Kings"/>
    <s v="Mumbai Indians"/>
    <x v="3"/>
    <x v="1"/>
    <x v="7"/>
    <s v="runs"/>
    <n v="9"/>
    <n v="149"/>
    <n v="20"/>
    <s v="N"/>
    <s v="NA"/>
    <s v="M Erasmus"/>
    <s v="VA Kulkarni"/>
  </r>
  <r>
    <n v="598003"/>
    <n v="2013"/>
    <s v="Pune"/>
    <x v="5"/>
    <d v="2013-04-07T00:00:00"/>
    <s v="League"/>
    <x v="138"/>
    <x v="26"/>
    <s v="Pune Warriors"/>
    <s v="Kings XI Punjab"/>
    <x v="9"/>
    <x v="1"/>
    <x v="5"/>
    <s v="wickets"/>
    <n v="8"/>
    <n v="100"/>
    <n v="20"/>
    <s v="N"/>
    <s v="NA"/>
    <s v="S Asnani"/>
    <s v="SJA Taufel"/>
  </r>
  <r>
    <n v="598004"/>
    <n v="2013"/>
    <s v="Hyderabad"/>
    <x v="5"/>
    <d v="2013-04-07T00:00:00"/>
    <s v="League"/>
    <x v="139"/>
    <x v="6"/>
    <s v="Sunrisers Hyderabad"/>
    <s v="Royal Challengers Bangalore"/>
    <x v="0"/>
    <x v="1"/>
    <x v="11"/>
    <s v="tie"/>
    <s v="NA"/>
    <n v="131"/>
    <n v="20"/>
    <s v="Y"/>
    <s v="NA"/>
    <s v="AK Chaudhary"/>
    <s v="S Ravi"/>
  </r>
  <r>
    <n v="598005"/>
    <n v="2013"/>
    <s v="Jaipur"/>
    <x v="5"/>
    <d v="2013-04-08T00:00:00"/>
    <s v="League"/>
    <x v="97"/>
    <x v="5"/>
    <s v="Rajasthan Royals"/>
    <s v="Kolkata Knight Riders"/>
    <x v="6"/>
    <x v="0"/>
    <x v="4"/>
    <s v="runs"/>
    <n v="19"/>
    <n v="145"/>
    <n v="20"/>
    <s v="N"/>
    <s v="NA"/>
    <s v="Aleem Dar"/>
    <s v="S Das"/>
  </r>
  <r>
    <n v="598006"/>
    <n v="2013"/>
    <s v="Mumbai"/>
    <x v="5"/>
    <d v="2013-04-09T00:00:00"/>
    <s v="League"/>
    <x v="34"/>
    <x v="3"/>
    <s v="Mumbai Indians"/>
    <s v="Delhi Daredevils"/>
    <x v="3"/>
    <x v="1"/>
    <x v="7"/>
    <s v="runs"/>
    <n v="44"/>
    <n v="210"/>
    <n v="20"/>
    <s v="N"/>
    <s v="NA"/>
    <s v="M Erasmus"/>
    <s v="VA Kulkarni"/>
  </r>
  <r>
    <n v="598048"/>
    <n v="2013"/>
    <s v="Bangalore"/>
    <x v="5"/>
    <d v="2013-04-09T00:00:00"/>
    <s v="League"/>
    <x v="104"/>
    <x v="0"/>
    <s v="Royal Challengers Bangalore"/>
    <s v="Sunrisers Hyderabad"/>
    <x v="10"/>
    <x v="1"/>
    <x v="3"/>
    <s v="wickets"/>
    <n v="7"/>
    <n v="162"/>
    <n v="20"/>
    <s v="N"/>
    <s v="NA"/>
    <s v="S Ravi"/>
    <s v="SJA Taufel"/>
  </r>
  <r>
    <n v="598007"/>
    <n v="2013"/>
    <s v="Chandigarh"/>
    <x v="5"/>
    <d v="2013-04-10T00:00:00"/>
    <s v="League"/>
    <x v="1"/>
    <x v="1"/>
    <s v="Kings XI Punjab"/>
    <s v="Chennai Super Kings"/>
    <x v="1"/>
    <x v="0"/>
    <x v="1"/>
    <s v="wickets"/>
    <n v="10"/>
    <n v="139"/>
    <n v="20"/>
    <s v="N"/>
    <s v="NA"/>
    <s v="Aleem Dar"/>
    <s v="C Shamshuddin"/>
  </r>
  <r>
    <n v="598008"/>
    <n v="2013"/>
    <s v="Bangalore"/>
    <x v="5"/>
    <d v="2013-04-11T00:00:00"/>
    <s v="League"/>
    <x v="45"/>
    <x v="0"/>
    <s v="Royal Challengers Bangalore"/>
    <s v="Kolkata Knight Riders"/>
    <x v="0"/>
    <x v="0"/>
    <x v="3"/>
    <s v="wickets"/>
    <n v="8"/>
    <n v="155"/>
    <n v="20"/>
    <s v="N"/>
    <s v="NA"/>
    <s v="Asad Rauf"/>
    <s v="AK Chaudhary"/>
  </r>
  <r>
    <n v="598009"/>
    <n v="2013"/>
    <s v="Pune"/>
    <x v="5"/>
    <d v="2013-04-11T00:00:00"/>
    <s v="League"/>
    <x v="140"/>
    <x v="26"/>
    <s v="Pune Warriors"/>
    <s v="Rajasthan Royals"/>
    <x v="2"/>
    <x v="1"/>
    <x v="8"/>
    <s v="wickets"/>
    <n v="7"/>
    <n v="146"/>
    <n v="20"/>
    <s v="N"/>
    <s v="NA"/>
    <s v="M Erasmus"/>
    <s v="K Srinath"/>
  </r>
  <r>
    <n v="598010"/>
    <n v="2013"/>
    <s v="Delhi"/>
    <x v="5"/>
    <d v="2013-04-12T00:00:00"/>
    <s v="League"/>
    <x v="27"/>
    <x v="2"/>
    <s v="Delhi Daredevils"/>
    <s v="Sunrisers Hyderabad"/>
    <x v="7"/>
    <x v="1"/>
    <x v="11"/>
    <s v="wickets"/>
    <n v="3"/>
    <n v="115"/>
    <n v="20"/>
    <s v="N"/>
    <s v="NA"/>
    <s v="Aleem Dar"/>
    <s v="Subroto Das"/>
  </r>
  <r>
    <n v="598011"/>
    <n v="2013"/>
    <s v="Mumbai"/>
    <x v="5"/>
    <d v="2013-04-13T00:00:00"/>
    <s v="League"/>
    <x v="57"/>
    <x v="3"/>
    <s v="Mumbai Indians"/>
    <s v="Pune Warriors"/>
    <x v="3"/>
    <x v="1"/>
    <x v="7"/>
    <s v="runs"/>
    <n v="41"/>
    <n v="184"/>
    <n v="20"/>
    <s v="N"/>
    <s v="NA"/>
    <s v="S Ravi"/>
    <s v="SJA Taufel"/>
  </r>
  <r>
    <n v="598012"/>
    <n v="2013"/>
    <s v="Chennai"/>
    <x v="5"/>
    <d v="2013-04-13T00:00:00"/>
    <s v="League"/>
    <x v="120"/>
    <x v="7"/>
    <s v="Chennai Super Kings"/>
    <s v="Royal Challengers Bangalore"/>
    <x v="1"/>
    <x v="0"/>
    <x v="1"/>
    <s v="wickets"/>
    <n v="4"/>
    <n v="166"/>
    <n v="20"/>
    <s v="N"/>
    <s v="NA"/>
    <s v="Asad Rauf"/>
    <s v="AK Chaudhary"/>
  </r>
  <r>
    <n v="598013"/>
    <n v="2013"/>
    <s v="Kolkata"/>
    <x v="5"/>
    <d v="2013-04-14T00:00:00"/>
    <s v="League"/>
    <x v="56"/>
    <x v="4"/>
    <s v="Kolkata Knight Riders"/>
    <s v="Sunrisers Hyderabad"/>
    <x v="6"/>
    <x v="1"/>
    <x v="0"/>
    <s v="runs"/>
    <n v="48"/>
    <n v="181"/>
    <n v="20"/>
    <s v="N"/>
    <s v="NA"/>
    <s v="M Erasmus"/>
    <s v="VA Kulkarni"/>
  </r>
  <r>
    <n v="598014"/>
    <n v="2013"/>
    <s v="Jaipur"/>
    <x v="5"/>
    <d v="2013-04-14T00:00:00"/>
    <s v="League"/>
    <x v="141"/>
    <x v="5"/>
    <s v="Rajasthan Royals"/>
    <s v="Kings XI Punjab"/>
    <x v="2"/>
    <x v="0"/>
    <x v="4"/>
    <s v="wickets"/>
    <n v="6"/>
    <n v="125"/>
    <n v="20"/>
    <s v="N"/>
    <s v="NA"/>
    <s v="Aleem Dar"/>
    <s v="C Shamshuddin"/>
  </r>
  <r>
    <n v="598015"/>
    <n v="2013"/>
    <s v="Chennai"/>
    <x v="5"/>
    <d v="2013-04-15T00:00:00"/>
    <s v="League"/>
    <x v="118"/>
    <x v="7"/>
    <s v="Chennai Super Kings"/>
    <s v="Pune Warriors"/>
    <x v="9"/>
    <x v="1"/>
    <x v="8"/>
    <s v="runs"/>
    <n v="24"/>
    <n v="160"/>
    <n v="20"/>
    <s v="N"/>
    <s v="NA"/>
    <s v="Asad Rauf"/>
    <s v="AK Chaudhary"/>
  </r>
  <r>
    <n v="598016"/>
    <n v="2013"/>
    <s v="Chandigarh"/>
    <x v="5"/>
    <d v="2013-04-16T00:00:00"/>
    <s v="League"/>
    <x v="142"/>
    <x v="1"/>
    <s v="Kings XI Punjab"/>
    <s v="Kolkata Knight Riders"/>
    <x v="6"/>
    <x v="0"/>
    <x v="5"/>
    <s v="runs"/>
    <n v="4"/>
    <n v="158"/>
    <n v="20"/>
    <s v="N"/>
    <s v="NA"/>
    <s v="CK Nandan"/>
    <s v="SJA Taufel"/>
  </r>
  <r>
    <n v="598017"/>
    <n v="2013"/>
    <s v="Bangalore"/>
    <x v="5"/>
    <d v="2013-04-16T00:00:00"/>
    <s v="League"/>
    <x v="104"/>
    <x v="0"/>
    <s v="Royal Challengers Bangalore"/>
    <s v="Delhi Daredevils"/>
    <x v="0"/>
    <x v="0"/>
    <x v="3"/>
    <s v="tie"/>
    <s v="NA"/>
    <n v="153"/>
    <n v="20"/>
    <s v="Y"/>
    <s v="NA"/>
    <s v="M Erasmus"/>
    <s v="VA Kulkarni"/>
  </r>
  <r>
    <n v="598018"/>
    <n v="2013"/>
    <s v="Pune"/>
    <x v="5"/>
    <d v="2013-04-17T00:00:00"/>
    <s v="League"/>
    <x v="27"/>
    <x v="27"/>
    <s v="Pune Warriors"/>
    <s v="Sunrisers Hyderabad"/>
    <x v="9"/>
    <x v="0"/>
    <x v="11"/>
    <s v="runs"/>
    <n v="11"/>
    <n v="120"/>
    <n v="20"/>
    <s v="N"/>
    <s v="NA"/>
    <s v="Asad Rauf"/>
    <s v="AK Chaudhary"/>
  </r>
  <r>
    <n v="598019"/>
    <n v="2013"/>
    <s v="Jaipur"/>
    <x v="5"/>
    <d v="2013-04-17T00:00:00"/>
    <s v="League"/>
    <x v="119"/>
    <x v="5"/>
    <s v="Rajasthan Royals"/>
    <s v="Mumbai Indians"/>
    <x v="2"/>
    <x v="1"/>
    <x v="4"/>
    <s v="runs"/>
    <n v="87"/>
    <n v="180"/>
    <n v="20"/>
    <s v="N"/>
    <s v="NA"/>
    <s v="Aleem Dar"/>
    <s v="C Shamshuddin"/>
  </r>
  <r>
    <n v="598020"/>
    <n v="2013"/>
    <s v="Delhi"/>
    <x v="5"/>
    <d v="2013-04-18T00:00:00"/>
    <s v="League"/>
    <x v="1"/>
    <x v="2"/>
    <s v="Delhi Daredevils"/>
    <s v="Chennai Super Kings"/>
    <x v="1"/>
    <x v="1"/>
    <x v="1"/>
    <s v="runs"/>
    <n v="86"/>
    <n v="170"/>
    <n v="20"/>
    <s v="N"/>
    <s v="NA"/>
    <s v="M Erasmus"/>
    <s v="VA Kulkarni"/>
  </r>
  <r>
    <n v="598021"/>
    <n v="2013"/>
    <s v="Hyderabad"/>
    <x v="5"/>
    <d v="2013-04-19T00:00:00"/>
    <s v="League"/>
    <x v="139"/>
    <x v="6"/>
    <s v="Sunrisers Hyderabad"/>
    <s v="Kings XI Punjab"/>
    <x v="5"/>
    <x v="1"/>
    <x v="11"/>
    <s v="wickets"/>
    <n v="5"/>
    <n v="124"/>
    <n v="20"/>
    <s v="N"/>
    <s v="NA"/>
    <s v="HDPK Dharmasena"/>
    <s v="CK Nandan"/>
  </r>
  <r>
    <n v="598022"/>
    <n v="2013"/>
    <s v="Kolkata"/>
    <x v="5"/>
    <d v="2013-04-20T00:00:00"/>
    <s v="League"/>
    <x v="120"/>
    <x v="4"/>
    <s v="Kolkata Knight Riders"/>
    <s v="Chennai Super Kings"/>
    <x v="6"/>
    <x v="1"/>
    <x v="1"/>
    <s v="wickets"/>
    <n v="4"/>
    <n v="120"/>
    <n v="20"/>
    <s v="N"/>
    <s v="NA"/>
    <s v="Asad Rauf"/>
    <s v="AK Chaudhary"/>
  </r>
  <r>
    <n v="598023"/>
    <n v="2013"/>
    <s v="Bangalore"/>
    <x v="5"/>
    <d v="2013-04-20T00:00:00"/>
    <s v="League"/>
    <x v="36"/>
    <x v="0"/>
    <s v="Royal Challengers Bangalore"/>
    <s v="Rajasthan Royals"/>
    <x v="0"/>
    <x v="0"/>
    <x v="3"/>
    <s v="wickets"/>
    <n v="7"/>
    <n v="118"/>
    <n v="20"/>
    <s v="N"/>
    <s v="NA"/>
    <s v="Aleem Dar"/>
    <s v="C Shamshuddin"/>
  </r>
  <r>
    <n v="598024"/>
    <n v="2013"/>
    <s v="Delhi"/>
    <x v="5"/>
    <d v="2013-04-21T00:00:00"/>
    <s v="League"/>
    <x v="6"/>
    <x v="2"/>
    <s v="Delhi Daredevils"/>
    <s v="Mumbai Indians"/>
    <x v="3"/>
    <x v="1"/>
    <x v="2"/>
    <s v="wickets"/>
    <n v="9"/>
    <n v="162"/>
    <n v="20"/>
    <s v="N"/>
    <s v="NA"/>
    <s v="HDPK Dharmasena"/>
    <s v="S Ravi"/>
  </r>
  <r>
    <n v="598025"/>
    <n v="2013"/>
    <s v="Chandigarh"/>
    <x v="5"/>
    <d v="2013-04-21T00:00:00"/>
    <s v="League"/>
    <x v="143"/>
    <x v="1"/>
    <s v="Kings XI Punjab"/>
    <s v="Pune Warriors"/>
    <x v="5"/>
    <x v="0"/>
    <x v="5"/>
    <s v="wickets"/>
    <n v="7"/>
    <n v="186"/>
    <n v="20"/>
    <s v="N"/>
    <s v="NA"/>
    <s v="M Erasmus"/>
    <s v="K Srinath"/>
  </r>
  <r>
    <n v="598026"/>
    <n v="2013"/>
    <s v="Chennai"/>
    <x v="5"/>
    <d v="2013-04-22T00:00:00"/>
    <s v="League"/>
    <x v="1"/>
    <x v="7"/>
    <s v="Chennai Super Kings"/>
    <s v="Rajasthan Royals"/>
    <x v="2"/>
    <x v="1"/>
    <x v="1"/>
    <s v="wickets"/>
    <n v="5"/>
    <n v="186"/>
    <n v="20"/>
    <s v="N"/>
    <s v="NA"/>
    <s v="S Asnani"/>
    <s v="AK Chaudhary"/>
  </r>
  <r>
    <n v="598027"/>
    <n v="2013"/>
    <s v="Bangalore"/>
    <x v="5"/>
    <d v="2013-04-23T00:00:00"/>
    <s v="League"/>
    <x v="45"/>
    <x v="0"/>
    <s v="Royal Challengers Bangalore"/>
    <s v="Pune Warriors"/>
    <x v="9"/>
    <x v="0"/>
    <x v="3"/>
    <s v="runs"/>
    <n v="130"/>
    <n v="264"/>
    <n v="20"/>
    <s v="N"/>
    <s v="NA"/>
    <s v="Aleem Dar"/>
    <s v="C Shamshuddin"/>
  </r>
  <r>
    <n v="598059"/>
    <n v="2013"/>
    <s v="Delhi"/>
    <x v="5"/>
    <d v="2013-04-23T00:00:00"/>
    <s v="League"/>
    <x v="89"/>
    <x v="2"/>
    <s v="Delhi Daredevils"/>
    <s v="Kings XI Punjab"/>
    <x v="5"/>
    <x v="0"/>
    <x v="5"/>
    <s v="wickets"/>
    <n v="5"/>
    <n v="121"/>
    <n v="20"/>
    <s v="N"/>
    <s v="NA"/>
    <s v="VA Kulkarni"/>
    <s v="K Srinath"/>
  </r>
  <r>
    <n v="598029"/>
    <n v="2013"/>
    <s v="Kolkata"/>
    <x v="5"/>
    <d v="2013-04-24T00:00:00"/>
    <s v="League"/>
    <x v="60"/>
    <x v="4"/>
    <s v="Kolkata Knight Riders"/>
    <s v="Mumbai Indians"/>
    <x v="6"/>
    <x v="1"/>
    <x v="7"/>
    <s v="wickets"/>
    <n v="5"/>
    <n v="160"/>
    <n v="20"/>
    <s v="N"/>
    <s v="NA"/>
    <s v="HDPK Dharmasena"/>
    <s v="S Ravi"/>
  </r>
  <r>
    <n v="598030"/>
    <n v="2013"/>
    <s v="Chennai"/>
    <x v="5"/>
    <d v="2013-04-25T00:00:00"/>
    <s v="League"/>
    <x v="13"/>
    <x v="7"/>
    <s v="Chennai Super Kings"/>
    <s v="Sunrisers Hyderabad"/>
    <x v="10"/>
    <x v="1"/>
    <x v="1"/>
    <s v="wickets"/>
    <n v="5"/>
    <n v="160"/>
    <n v="20"/>
    <s v="N"/>
    <s v="NA"/>
    <s v="Aleem Dar"/>
    <s v="S Das"/>
  </r>
  <r>
    <n v="598031"/>
    <n v="2013"/>
    <s v="Kolkata"/>
    <x v="5"/>
    <d v="2013-04-26T00:00:00"/>
    <s v="League"/>
    <x v="55"/>
    <x v="4"/>
    <s v="Kolkata Knight Riders"/>
    <s v="Kings XI Punjab"/>
    <x v="5"/>
    <x v="1"/>
    <x v="0"/>
    <s v="wickets"/>
    <n v="6"/>
    <n v="150"/>
    <n v="20"/>
    <s v="N"/>
    <s v="NA"/>
    <s v="CK Nandan"/>
    <s v="S Ravi"/>
  </r>
  <r>
    <n v="598032"/>
    <n v="2013"/>
    <s v="Jaipur"/>
    <x v="5"/>
    <d v="2013-04-27T00:00:00"/>
    <s v="League"/>
    <x v="141"/>
    <x v="5"/>
    <s v="Rajasthan Royals"/>
    <s v="Sunrisers Hyderabad"/>
    <x v="10"/>
    <x v="1"/>
    <x v="4"/>
    <s v="wickets"/>
    <n v="8"/>
    <n v="145"/>
    <n v="20"/>
    <s v="N"/>
    <s v="NA"/>
    <s v="VA Kulkarni"/>
    <s v="K Srinath"/>
  </r>
  <r>
    <n v="598033"/>
    <n v="2013"/>
    <s v="Mumbai"/>
    <x v="5"/>
    <d v="2013-04-27T00:00:00"/>
    <s v="League"/>
    <x v="60"/>
    <x v="3"/>
    <s v="Mumbai Indians"/>
    <s v="Royal Challengers Bangalore"/>
    <x v="3"/>
    <x v="1"/>
    <x v="7"/>
    <s v="runs"/>
    <n v="58"/>
    <n v="195"/>
    <n v="20"/>
    <s v="N"/>
    <s v="NA"/>
    <s v="Asad Rauf"/>
    <s v="S Asnani"/>
  </r>
  <r>
    <n v="598034"/>
    <n v="2013"/>
    <s v="Chennai"/>
    <x v="5"/>
    <d v="2013-04-28T00:00:00"/>
    <s v="League"/>
    <x v="1"/>
    <x v="7"/>
    <s v="Chennai Super Kings"/>
    <s v="Kolkata Knight Riders"/>
    <x v="6"/>
    <x v="0"/>
    <x v="1"/>
    <s v="runs"/>
    <n v="14"/>
    <n v="201"/>
    <n v="20"/>
    <s v="N"/>
    <s v="NA"/>
    <s v="Aleem Dar"/>
    <s v="SJA Taufel"/>
  </r>
  <r>
    <n v="598035"/>
    <n v="2013"/>
    <s v="Raipur"/>
    <x v="5"/>
    <d v="2013-04-28T00:00:00"/>
    <s v="League"/>
    <x v="79"/>
    <x v="28"/>
    <s v="Delhi Daredevils"/>
    <s v="Pune Warriors"/>
    <x v="9"/>
    <x v="0"/>
    <x v="2"/>
    <s v="runs"/>
    <n v="15"/>
    <n v="165"/>
    <n v="20"/>
    <s v="N"/>
    <s v="NA"/>
    <s v="CK Nandan"/>
    <s v="S Ravi"/>
  </r>
  <r>
    <n v="598036"/>
    <n v="2013"/>
    <s v="Jaipur"/>
    <x v="5"/>
    <d v="2013-04-29T00:00:00"/>
    <s v="League"/>
    <x v="144"/>
    <x v="5"/>
    <s v="Rajasthan Royals"/>
    <s v="Royal Challengers Bangalore"/>
    <x v="2"/>
    <x v="0"/>
    <x v="4"/>
    <s v="wickets"/>
    <n v="4"/>
    <n v="172"/>
    <n v="20"/>
    <s v="N"/>
    <s v="NA"/>
    <s v="M Erasmus"/>
    <s v="K Srinath"/>
  </r>
  <r>
    <n v="598037"/>
    <n v="2013"/>
    <s v="Mumbai"/>
    <x v="5"/>
    <d v="2013-04-29T00:00:00"/>
    <s v="League"/>
    <x v="57"/>
    <x v="3"/>
    <s v="Mumbai Indians"/>
    <s v="Kings XI Punjab"/>
    <x v="3"/>
    <x v="1"/>
    <x v="7"/>
    <s v="runs"/>
    <n v="4"/>
    <n v="175"/>
    <n v="20"/>
    <s v="N"/>
    <s v="NA"/>
    <s v="Asad Rauf"/>
    <s v="AK Chaudhary"/>
  </r>
  <r>
    <n v="598038"/>
    <n v="2013"/>
    <s v="Pune"/>
    <x v="5"/>
    <d v="2013-04-30T00:00:00"/>
    <s v="League"/>
    <x v="13"/>
    <x v="26"/>
    <s v="Pune Warriors"/>
    <s v="Chennai Super Kings"/>
    <x v="1"/>
    <x v="1"/>
    <x v="1"/>
    <s v="runs"/>
    <n v="37"/>
    <n v="165"/>
    <n v="20"/>
    <s v="N"/>
    <s v="NA"/>
    <s v="S Das"/>
    <s v="SJA Taufel"/>
  </r>
  <r>
    <n v="598039"/>
    <n v="2013"/>
    <s v="Hyderabad"/>
    <x v="5"/>
    <d v="2013-05-01T00:00:00"/>
    <s v="League"/>
    <x v="105"/>
    <x v="6"/>
    <s v="Sunrisers Hyderabad"/>
    <s v="Mumbai Indians"/>
    <x v="3"/>
    <x v="1"/>
    <x v="11"/>
    <s v="wickets"/>
    <n v="7"/>
    <n v="130"/>
    <n v="20"/>
    <s v="N"/>
    <s v="NA"/>
    <s v="Asad Rauf"/>
    <s v="S Asnani"/>
  </r>
  <r>
    <n v="598040"/>
    <n v="2013"/>
    <s v="Raipur"/>
    <x v="5"/>
    <d v="2013-05-01T00:00:00"/>
    <s v="League"/>
    <x v="79"/>
    <x v="28"/>
    <s v="Delhi Daredevils"/>
    <s v="Kolkata Knight Riders"/>
    <x v="6"/>
    <x v="1"/>
    <x v="2"/>
    <s v="wickets"/>
    <n v="7"/>
    <n v="137"/>
    <n v="20"/>
    <s v="N"/>
    <s v="NA"/>
    <s v="HDPK Dharmasena"/>
    <s v="CK Nandan"/>
  </r>
  <r>
    <n v="598041"/>
    <n v="2013"/>
    <s v="Chennai"/>
    <x v="5"/>
    <d v="2013-05-02T00:00:00"/>
    <s v="League"/>
    <x v="38"/>
    <x v="7"/>
    <s v="Chennai Super Kings"/>
    <s v="Kings XI Punjab"/>
    <x v="1"/>
    <x v="1"/>
    <x v="1"/>
    <s v="runs"/>
    <n v="15"/>
    <n v="187"/>
    <n v="20"/>
    <s v="N"/>
    <s v="NA"/>
    <s v="M Erasmus"/>
    <s v="VA Kulkarni"/>
  </r>
  <r>
    <n v="598042"/>
    <n v="2013"/>
    <s v="Pune"/>
    <x v="5"/>
    <d v="2013-05-02T00:00:00"/>
    <s v="League"/>
    <x v="46"/>
    <x v="26"/>
    <s v="Pune Warriors"/>
    <s v="Royal Challengers Bangalore"/>
    <x v="0"/>
    <x v="1"/>
    <x v="3"/>
    <s v="runs"/>
    <n v="17"/>
    <n v="188"/>
    <n v="20"/>
    <s v="N"/>
    <s v="NA"/>
    <s v="Aleem Dar"/>
    <s v="C Shamshuddin"/>
  </r>
  <r>
    <n v="598043"/>
    <n v="2013"/>
    <s v="Kolkata"/>
    <x v="5"/>
    <d v="2013-05-03T00:00:00"/>
    <s v="League"/>
    <x v="8"/>
    <x v="4"/>
    <s v="Kolkata Knight Riders"/>
    <s v="Rajasthan Royals"/>
    <x v="2"/>
    <x v="1"/>
    <x v="0"/>
    <s v="wickets"/>
    <n v="8"/>
    <n v="133"/>
    <n v="20"/>
    <s v="N"/>
    <s v="NA"/>
    <s v="HDPK Dharmasena"/>
    <s v="CK Nandan"/>
  </r>
  <r>
    <n v="598044"/>
    <n v="2013"/>
    <s v="Hyderabad"/>
    <x v="5"/>
    <d v="2013-05-04T00:00:00"/>
    <s v="League"/>
    <x v="145"/>
    <x v="6"/>
    <s v="Sunrisers Hyderabad"/>
    <s v="Delhi Daredevils"/>
    <x v="7"/>
    <x v="1"/>
    <x v="11"/>
    <s v="wickets"/>
    <n v="6"/>
    <n v="81"/>
    <n v="20"/>
    <s v="N"/>
    <s v="NA"/>
    <s v="Asad Rauf"/>
    <s v="S Asnani"/>
  </r>
  <r>
    <n v="598046"/>
    <n v="2013"/>
    <s v="Mumbai"/>
    <x v="5"/>
    <d v="2013-05-05T00:00:00"/>
    <s v="League"/>
    <x v="146"/>
    <x v="3"/>
    <s v="Mumbai Indians"/>
    <s v="Chennai Super Kings"/>
    <x v="3"/>
    <x v="1"/>
    <x v="7"/>
    <s v="runs"/>
    <n v="60"/>
    <n v="140"/>
    <n v="20"/>
    <s v="N"/>
    <s v="NA"/>
    <s v="HDPK Dharmasena"/>
    <s v="CK Nandan"/>
  </r>
  <r>
    <n v="598047"/>
    <n v="2013"/>
    <s v="Jaipur"/>
    <x v="5"/>
    <d v="2013-05-05T00:00:00"/>
    <s v="League"/>
    <x v="119"/>
    <x v="5"/>
    <s v="Rajasthan Royals"/>
    <s v="Pune Warriors"/>
    <x v="9"/>
    <x v="1"/>
    <x v="4"/>
    <s v="wickets"/>
    <n v="5"/>
    <n v="179"/>
    <n v="20"/>
    <s v="N"/>
    <s v="NA"/>
    <s v="C Shamshuddin"/>
    <s v="RJ Tucker"/>
  </r>
  <r>
    <n v="598064"/>
    <n v="2013"/>
    <s v="Chandigarh"/>
    <x v="5"/>
    <d v="2013-05-06T00:00:00"/>
    <s v="League"/>
    <x v="143"/>
    <x v="1"/>
    <s v="Kings XI Punjab"/>
    <s v="Royal Challengers Bangalore"/>
    <x v="5"/>
    <x v="0"/>
    <x v="5"/>
    <s v="wickets"/>
    <n v="6"/>
    <n v="191"/>
    <n v="20"/>
    <s v="N"/>
    <s v="NA"/>
    <s v="VA Kulkarni"/>
    <s v="NJ Llong"/>
  </r>
  <r>
    <n v="598049"/>
    <n v="2013"/>
    <s v="Jaipur"/>
    <x v="5"/>
    <d v="2013-05-07T00:00:00"/>
    <s v="League"/>
    <x v="119"/>
    <x v="5"/>
    <s v="Rajasthan Royals"/>
    <s v="Delhi Daredevils"/>
    <x v="7"/>
    <x v="1"/>
    <x v="4"/>
    <s v="wickets"/>
    <n v="9"/>
    <n v="155"/>
    <n v="20"/>
    <s v="N"/>
    <s v="NA"/>
    <s v="Aleem Dar"/>
    <s v="RJ Tucker"/>
  </r>
  <r>
    <n v="598050"/>
    <n v="2013"/>
    <s v="Mumbai"/>
    <x v="5"/>
    <d v="2013-05-07T00:00:00"/>
    <s v="League"/>
    <x v="40"/>
    <x v="3"/>
    <s v="Mumbai Indians"/>
    <s v="Kolkata Knight Riders"/>
    <x v="3"/>
    <x v="1"/>
    <x v="7"/>
    <s v="runs"/>
    <n v="65"/>
    <n v="171"/>
    <n v="20"/>
    <s v="N"/>
    <s v="NA"/>
    <s v="HDPK Dharmasena"/>
    <s v="S Ravi"/>
  </r>
  <r>
    <n v="598051"/>
    <n v="2013"/>
    <s v="Hyderabad"/>
    <x v="5"/>
    <d v="2013-05-08T00:00:00"/>
    <s v="League"/>
    <x v="38"/>
    <x v="6"/>
    <s v="Sunrisers Hyderabad"/>
    <s v="Chennai Super Kings"/>
    <x v="10"/>
    <x v="0"/>
    <x v="1"/>
    <s v="runs"/>
    <n v="77"/>
    <n v="224"/>
    <n v="20"/>
    <s v="N"/>
    <s v="NA"/>
    <s v="S Das"/>
    <s v="NJ Llong"/>
  </r>
  <r>
    <n v="598052"/>
    <n v="2013"/>
    <s v="Chandigarh"/>
    <x v="5"/>
    <d v="2013-05-09T00:00:00"/>
    <s v="League"/>
    <x v="147"/>
    <x v="1"/>
    <s v="Kings XI Punjab"/>
    <s v="Rajasthan Royals"/>
    <x v="2"/>
    <x v="0"/>
    <x v="4"/>
    <s v="wickets"/>
    <n v="8"/>
    <n v="146"/>
    <n v="20"/>
    <s v="N"/>
    <s v="NA"/>
    <s v="HDPK Dharmasena"/>
    <s v="S Ravi"/>
  </r>
  <r>
    <n v="598053"/>
    <n v="2013"/>
    <s v="Pune"/>
    <x v="5"/>
    <d v="2013-05-09T00:00:00"/>
    <s v="League"/>
    <x v="56"/>
    <x v="26"/>
    <s v="Pune Warriors"/>
    <s v="Kolkata Knight Riders"/>
    <x v="6"/>
    <x v="1"/>
    <x v="0"/>
    <s v="runs"/>
    <n v="46"/>
    <n v="153"/>
    <n v="20"/>
    <s v="N"/>
    <s v="NA"/>
    <s v="Asad Rauf"/>
    <s v="S Asnani"/>
  </r>
  <r>
    <n v="598054"/>
    <n v="2013"/>
    <s v="Delhi"/>
    <x v="5"/>
    <d v="2013-05-10T00:00:00"/>
    <s v="League"/>
    <x v="93"/>
    <x v="2"/>
    <s v="Delhi Daredevils"/>
    <s v="Royal Challengers Bangalore"/>
    <x v="7"/>
    <x v="0"/>
    <x v="3"/>
    <s v="runs"/>
    <n v="4"/>
    <n v="184"/>
    <n v="20"/>
    <s v="N"/>
    <s v="NA"/>
    <s v="NJ Llong"/>
    <s v="K Srinath"/>
  </r>
  <r>
    <n v="598055"/>
    <n v="2013"/>
    <s v="Pune"/>
    <x v="5"/>
    <d v="2013-05-11T00:00:00"/>
    <s v="League"/>
    <x v="146"/>
    <x v="26"/>
    <s v="Pune Warriors"/>
    <s v="Mumbai Indians"/>
    <x v="9"/>
    <x v="1"/>
    <x v="7"/>
    <s v="wickets"/>
    <n v="5"/>
    <n v="113"/>
    <n v="20"/>
    <s v="N"/>
    <s v="NA"/>
    <s v="Asad Rauf"/>
    <s v="AK Chaudhary"/>
  </r>
  <r>
    <n v="598056"/>
    <n v="2013"/>
    <s v="Chandigarh"/>
    <x v="5"/>
    <d v="2013-05-11T00:00:00"/>
    <s v="League"/>
    <x v="148"/>
    <x v="1"/>
    <s v="Kings XI Punjab"/>
    <s v="Sunrisers Hyderabad"/>
    <x v="5"/>
    <x v="0"/>
    <x v="11"/>
    <s v="runs"/>
    <n v="30"/>
    <n v="151"/>
    <n v="20"/>
    <s v="N"/>
    <s v="NA"/>
    <s v="S Das"/>
    <s v="RJ Tucker"/>
  </r>
  <r>
    <n v="598057"/>
    <n v="2013"/>
    <s v="Ranchi"/>
    <x v="5"/>
    <d v="2013-05-12T00:00:00"/>
    <s v="League"/>
    <x v="55"/>
    <x v="29"/>
    <s v="Kolkata Knight Riders"/>
    <s v="Royal Challengers Bangalore"/>
    <x v="6"/>
    <x v="0"/>
    <x v="0"/>
    <s v="wickets"/>
    <n v="5"/>
    <n v="116"/>
    <n v="20"/>
    <s v="N"/>
    <s v="NA"/>
    <s v="NJ Llong"/>
    <s v="K Srinath"/>
  </r>
  <r>
    <n v="598058"/>
    <n v="2013"/>
    <s v="Jaipur"/>
    <x v="5"/>
    <d v="2013-05-12T00:00:00"/>
    <s v="League"/>
    <x v="5"/>
    <x v="5"/>
    <s v="Rajasthan Royals"/>
    <s v="Chennai Super Kings"/>
    <x v="2"/>
    <x v="0"/>
    <x v="4"/>
    <s v="wickets"/>
    <n v="5"/>
    <n v="142"/>
    <n v="20"/>
    <s v="N"/>
    <s v="NA"/>
    <s v="HDPK Dharmasena"/>
    <s v="CK Nandan"/>
  </r>
  <r>
    <n v="598060"/>
    <n v="2013"/>
    <s v="Mumbai"/>
    <x v="5"/>
    <d v="2013-05-13T00:00:00"/>
    <s v="League"/>
    <x v="90"/>
    <x v="3"/>
    <s v="Mumbai Indians"/>
    <s v="Sunrisers Hyderabad"/>
    <x v="10"/>
    <x v="1"/>
    <x v="7"/>
    <s v="wickets"/>
    <n v="7"/>
    <n v="179"/>
    <n v="20"/>
    <s v="N"/>
    <s v="NA"/>
    <s v="AK Chaudhary"/>
    <s v="SJA Taufel"/>
  </r>
  <r>
    <n v="598045"/>
    <n v="2013"/>
    <s v="Bangalore"/>
    <x v="5"/>
    <d v="2013-05-14T00:00:00"/>
    <s v="League"/>
    <x v="11"/>
    <x v="0"/>
    <s v="Royal Challengers Bangalore"/>
    <s v="Kings XI Punjab"/>
    <x v="5"/>
    <x v="0"/>
    <x v="5"/>
    <s v="wickets"/>
    <n v="7"/>
    <n v="175"/>
    <n v="20"/>
    <s v="N"/>
    <s v="NA"/>
    <s v="HDPK Dharmasena"/>
    <s v="S Ravi"/>
  </r>
  <r>
    <n v="598062"/>
    <n v="2013"/>
    <s v="Chennai"/>
    <x v="5"/>
    <d v="2013-05-14T00:00:00"/>
    <s v="League"/>
    <x v="13"/>
    <x v="7"/>
    <s v="Chennai Super Kings"/>
    <s v="Delhi Daredevils"/>
    <x v="1"/>
    <x v="1"/>
    <x v="1"/>
    <s v="runs"/>
    <n v="33"/>
    <n v="169"/>
    <n v="20"/>
    <s v="N"/>
    <s v="NA"/>
    <s v="C Shamshuddin"/>
    <s v="RJ Tucker"/>
  </r>
  <r>
    <n v="598061"/>
    <n v="2013"/>
    <s v="Ranchi"/>
    <x v="5"/>
    <d v="2013-05-15T00:00:00"/>
    <s v="League"/>
    <x v="68"/>
    <x v="29"/>
    <s v="Kolkata Knight Riders"/>
    <s v="Pune Warriors"/>
    <x v="6"/>
    <x v="0"/>
    <x v="8"/>
    <s v="runs"/>
    <n v="7"/>
    <n v="171"/>
    <n v="20"/>
    <s v="N"/>
    <s v="NA"/>
    <s v="NJ Llong"/>
    <s v="K Srinath"/>
  </r>
  <r>
    <n v="598063"/>
    <n v="2013"/>
    <s v="Mumbai"/>
    <x v="5"/>
    <d v="2013-05-15T00:00:00"/>
    <s v="League"/>
    <x v="149"/>
    <x v="3"/>
    <s v="Mumbai Indians"/>
    <s v="Rajasthan Royals"/>
    <x v="2"/>
    <x v="0"/>
    <x v="7"/>
    <s v="runs"/>
    <n v="14"/>
    <n v="167"/>
    <n v="20"/>
    <s v="N"/>
    <s v="NA"/>
    <s v="Asad Rauf"/>
    <s v="S Asnani"/>
  </r>
  <r>
    <n v="598028"/>
    <n v="2013"/>
    <s v="Dharamsala"/>
    <x v="5"/>
    <d v="2013-05-16T00:00:00"/>
    <s v="League"/>
    <x v="143"/>
    <x v="22"/>
    <s v="Kings XI Punjab"/>
    <s v="Delhi Daredevils"/>
    <x v="7"/>
    <x v="0"/>
    <x v="5"/>
    <s v="runs"/>
    <n v="7"/>
    <n v="172"/>
    <n v="20"/>
    <s v="N"/>
    <s v="NA"/>
    <s v="HDPK Dharmasena"/>
    <s v="S Ravi"/>
  </r>
  <r>
    <n v="598065"/>
    <n v="2013"/>
    <s v="Hyderabad"/>
    <x v="5"/>
    <d v="2013-05-17T00:00:00"/>
    <s v="League"/>
    <x v="27"/>
    <x v="6"/>
    <s v="Sunrisers Hyderabad"/>
    <s v="Rajasthan Royals"/>
    <x v="10"/>
    <x v="1"/>
    <x v="11"/>
    <s v="runs"/>
    <n v="23"/>
    <n v="137"/>
    <n v="20"/>
    <s v="N"/>
    <s v="NA"/>
    <s v="Asad Rauf"/>
    <s v="AK Chaudhary"/>
  </r>
  <r>
    <n v="598066"/>
    <n v="2013"/>
    <s v="Dharamsala"/>
    <x v="5"/>
    <d v="2013-05-18T00:00:00"/>
    <s v="League"/>
    <x v="133"/>
    <x v="22"/>
    <s v="Kings XI Punjab"/>
    <s v="Mumbai Indians"/>
    <x v="3"/>
    <x v="0"/>
    <x v="5"/>
    <s v="runs"/>
    <n v="50"/>
    <n v="184"/>
    <n v="20"/>
    <s v="N"/>
    <s v="NA"/>
    <s v="HDPK Dharmasena"/>
    <s v="CK Nandan"/>
  </r>
  <r>
    <n v="598068"/>
    <n v="2013"/>
    <s v="Bangalore"/>
    <x v="5"/>
    <d v="2013-05-18T00:00:00"/>
    <s v="League"/>
    <x v="104"/>
    <x v="0"/>
    <s v="Royal Challengers Bangalore"/>
    <s v="Chennai Super Kings"/>
    <x v="1"/>
    <x v="0"/>
    <x v="3"/>
    <s v="runs"/>
    <n v="24"/>
    <n v="107"/>
    <n v="8"/>
    <s v="N"/>
    <s v="NA"/>
    <s v="C Shamshuddin"/>
    <s v="RJ Tucker"/>
  </r>
  <r>
    <n v="598067"/>
    <n v="2013"/>
    <s v="Pune"/>
    <x v="5"/>
    <d v="2013-05-19T00:00:00"/>
    <s v="League"/>
    <x v="150"/>
    <x v="26"/>
    <s v="Pune Warriors"/>
    <s v="Delhi Daredevils"/>
    <x v="9"/>
    <x v="1"/>
    <x v="8"/>
    <s v="runs"/>
    <n v="38"/>
    <n v="173"/>
    <n v="20"/>
    <s v="N"/>
    <s v="NA"/>
    <s v="NJ Llong"/>
    <s v="SJA Taufel"/>
  </r>
  <r>
    <n v="598069"/>
    <n v="2013"/>
    <s v="Hyderabad"/>
    <x v="5"/>
    <d v="2013-05-19T00:00:00"/>
    <s v="League"/>
    <x v="148"/>
    <x v="6"/>
    <s v="Sunrisers Hyderabad"/>
    <s v="Kolkata Knight Riders"/>
    <x v="6"/>
    <x v="1"/>
    <x v="11"/>
    <s v="wickets"/>
    <n v="5"/>
    <n v="131"/>
    <n v="20"/>
    <s v="N"/>
    <s v="NA"/>
    <s v="Asad Rauf"/>
    <s v="S Asnani"/>
  </r>
  <r>
    <n v="598070"/>
    <n v="2013"/>
    <s v="Delhi"/>
    <x v="5"/>
    <d v="2013-05-21T00:00:00"/>
    <s v="Qualifier 1"/>
    <x v="1"/>
    <x v="2"/>
    <s v="Chennai Super Kings"/>
    <s v="Mumbai Indians"/>
    <x v="1"/>
    <x v="1"/>
    <x v="1"/>
    <s v="runs"/>
    <n v="48"/>
    <n v="193"/>
    <n v="20"/>
    <s v="N"/>
    <s v="NA"/>
    <s v="NJ Llong"/>
    <s v="RJ Tucker"/>
  </r>
  <r>
    <n v="598071"/>
    <n v="2013"/>
    <s v="Delhi"/>
    <x v="5"/>
    <d v="2013-05-22T00:00:00"/>
    <s v="Eliminator"/>
    <x v="66"/>
    <x v="2"/>
    <s v="Rajasthan Royals"/>
    <s v="Sunrisers Hyderabad"/>
    <x v="10"/>
    <x v="1"/>
    <x v="4"/>
    <s v="wickets"/>
    <n v="4"/>
    <n v="133"/>
    <n v="20"/>
    <s v="N"/>
    <s v="NA"/>
    <s v="S Ravi"/>
    <s v="RJ Tucker"/>
  </r>
  <r>
    <n v="598072"/>
    <n v="2013"/>
    <s v="Kolkata"/>
    <x v="5"/>
    <d v="2013-05-24T00:00:00"/>
    <s v="Qualifier 2"/>
    <x v="62"/>
    <x v="4"/>
    <s v="Mumbai Indians"/>
    <s v="Rajasthan Royals"/>
    <x v="2"/>
    <x v="1"/>
    <x v="7"/>
    <s v="wickets"/>
    <n v="4"/>
    <n v="166"/>
    <n v="20"/>
    <s v="N"/>
    <s v="NA"/>
    <s v="C Shamshuddin"/>
    <s v="SJA Taufel"/>
  </r>
  <r>
    <n v="598073"/>
    <n v="2013"/>
    <s v="Kolkata"/>
    <x v="5"/>
    <d v="2013-05-26T00:00:00"/>
    <s v="Final"/>
    <x v="90"/>
    <x v="4"/>
    <s v="Chennai Super Kings"/>
    <s v="Mumbai Indians"/>
    <x v="3"/>
    <x v="1"/>
    <x v="7"/>
    <s v="runs"/>
    <n v="23"/>
    <n v="149"/>
    <n v="20"/>
    <s v="N"/>
    <s v="NA"/>
    <s v="HDPK Dharmasena"/>
    <s v="SJA Taufel"/>
  </r>
  <r>
    <n v="729279"/>
    <n v="2014"/>
    <s v="Abu Dhabi"/>
    <x v="6"/>
    <d v="2014-04-16T00:00:00"/>
    <s v="League"/>
    <x v="55"/>
    <x v="30"/>
    <s v="Mumbai Indians"/>
    <s v="Kolkata Knight Riders"/>
    <x v="6"/>
    <x v="1"/>
    <x v="0"/>
    <s v="runs"/>
    <n v="41"/>
    <n v="164"/>
    <n v="20"/>
    <s v="N"/>
    <s v="NA"/>
    <s v="M Erasmus"/>
    <s v="RK Illingworth"/>
  </r>
  <r>
    <n v="729281"/>
    <n v="2014"/>
    <s v="NA"/>
    <x v="6"/>
    <d v="2014-04-17T00:00:00"/>
    <s v="League"/>
    <x v="151"/>
    <x v="31"/>
    <s v="Delhi Daredevils"/>
    <s v="Royal Challengers Bangalore"/>
    <x v="0"/>
    <x v="0"/>
    <x v="3"/>
    <s v="wickets"/>
    <n v="8"/>
    <n v="146"/>
    <n v="20"/>
    <s v="N"/>
    <s v="NA"/>
    <s v="Aleem Dar"/>
    <s v="S Ravi"/>
  </r>
  <r>
    <n v="729283"/>
    <n v="2014"/>
    <s v="Abu Dhabi"/>
    <x v="6"/>
    <d v="2014-04-18T00:00:00"/>
    <s v="League"/>
    <x v="152"/>
    <x v="30"/>
    <s v="Chennai Super Kings"/>
    <s v="Kings XI Punjab"/>
    <x v="1"/>
    <x v="1"/>
    <x v="5"/>
    <s v="wickets"/>
    <n v="6"/>
    <n v="206"/>
    <n v="20"/>
    <s v="N"/>
    <s v="NA"/>
    <s v="RK Illingworth"/>
    <s v="C Shamshuddin"/>
  </r>
  <r>
    <n v="729285"/>
    <n v="2014"/>
    <s v="Abu Dhabi"/>
    <x v="6"/>
    <d v="2014-04-18T00:00:00"/>
    <s v="League"/>
    <x v="119"/>
    <x v="30"/>
    <s v="Sunrisers Hyderabad"/>
    <s v="Rajasthan Royals"/>
    <x v="2"/>
    <x v="0"/>
    <x v="4"/>
    <s v="wickets"/>
    <n v="4"/>
    <n v="134"/>
    <n v="20"/>
    <s v="N"/>
    <s v="NA"/>
    <s v="BF Bowden"/>
    <s v="RK Illingworth"/>
  </r>
  <r>
    <n v="729287"/>
    <n v="2014"/>
    <s v="NA"/>
    <x v="6"/>
    <d v="2014-04-19T00:00:00"/>
    <s v="League"/>
    <x v="148"/>
    <x v="32"/>
    <s v="Royal Challengers Bangalore"/>
    <s v="Mumbai Indians"/>
    <x v="0"/>
    <x v="0"/>
    <x v="3"/>
    <s v="wickets"/>
    <n v="7"/>
    <n v="116"/>
    <n v="20"/>
    <s v="N"/>
    <s v="NA"/>
    <s v="Aleem Dar"/>
    <s v="AK Chaudhary"/>
  </r>
  <r>
    <n v="729289"/>
    <n v="2014"/>
    <s v="NA"/>
    <x v="6"/>
    <d v="2014-04-19T00:00:00"/>
    <s v="League"/>
    <x v="52"/>
    <x v="32"/>
    <s v="Kolkata Knight Riders"/>
    <s v="Delhi Daredevils"/>
    <x v="6"/>
    <x v="1"/>
    <x v="2"/>
    <s v="wickets"/>
    <n v="4"/>
    <n v="167"/>
    <n v="20"/>
    <s v="N"/>
    <s v="NA"/>
    <s v="Aleem Dar"/>
    <s v="VA Kulkarni"/>
  </r>
  <r>
    <n v="729291"/>
    <n v="2014"/>
    <s v="NA"/>
    <x v="6"/>
    <d v="2014-04-20T00:00:00"/>
    <s v="League"/>
    <x v="152"/>
    <x v="31"/>
    <s v="Rajasthan Royals"/>
    <s v="Kings XI Punjab"/>
    <x v="5"/>
    <x v="0"/>
    <x v="5"/>
    <s v="wickets"/>
    <n v="7"/>
    <n v="192"/>
    <n v="20"/>
    <s v="N"/>
    <s v="NA"/>
    <s v="BF Bowden"/>
    <s v="M Erasmus"/>
  </r>
  <r>
    <n v="729293"/>
    <n v="2014"/>
    <s v="Abu Dhabi"/>
    <x v="6"/>
    <d v="2014-04-21T00:00:00"/>
    <s v="League"/>
    <x v="38"/>
    <x v="30"/>
    <s v="Chennai Super Kings"/>
    <s v="Delhi Daredevils"/>
    <x v="1"/>
    <x v="1"/>
    <x v="1"/>
    <s v="runs"/>
    <n v="93"/>
    <n v="178"/>
    <n v="20"/>
    <s v="N"/>
    <s v="NA"/>
    <s v="RK Illingworth"/>
    <s v="C Shamshuddin"/>
  </r>
  <r>
    <n v="729295"/>
    <n v="2014"/>
    <s v="NA"/>
    <x v="6"/>
    <d v="2014-04-22T00:00:00"/>
    <s v="League"/>
    <x v="152"/>
    <x v="31"/>
    <s v="Kings XI Punjab"/>
    <s v="Sunrisers Hyderabad"/>
    <x v="10"/>
    <x v="0"/>
    <x v="5"/>
    <s v="runs"/>
    <n v="72"/>
    <n v="194"/>
    <n v="20"/>
    <s v="N"/>
    <s v="NA"/>
    <s v="M Erasmus"/>
    <s v="S Ravi"/>
  </r>
  <r>
    <n v="729297"/>
    <n v="2014"/>
    <s v="NA"/>
    <x v="6"/>
    <d v="2014-04-23T00:00:00"/>
    <s v="League"/>
    <x v="120"/>
    <x v="32"/>
    <s v="Rajasthan Royals"/>
    <s v="Chennai Super Kings"/>
    <x v="2"/>
    <x v="0"/>
    <x v="1"/>
    <s v="runs"/>
    <n v="7"/>
    <n v="141"/>
    <n v="20"/>
    <s v="N"/>
    <s v="NA"/>
    <s v="HDPK Dharmasena"/>
    <s v="RK Illingworth"/>
  </r>
  <r>
    <n v="729299"/>
    <n v="2014"/>
    <s v="NA"/>
    <x v="6"/>
    <d v="2014-04-24T00:00:00"/>
    <s v="League"/>
    <x v="153"/>
    <x v="31"/>
    <s v="Royal Challengers Bangalore"/>
    <s v="Kolkata Knight Riders"/>
    <x v="0"/>
    <x v="0"/>
    <x v="0"/>
    <s v="runs"/>
    <n v="2"/>
    <n v="151"/>
    <n v="20"/>
    <s v="N"/>
    <s v="NA"/>
    <s v="Aleem Dar"/>
    <s v="VA Kulkarni"/>
  </r>
  <r>
    <n v="729301"/>
    <n v="2014"/>
    <s v="NA"/>
    <x v="6"/>
    <d v="2014-04-25T00:00:00"/>
    <s v="League"/>
    <x v="140"/>
    <x v="32"/>
    <s v="Sunrisers Hyderabad"/>
    <s v="Delhi Daredevils"/>
    <x v="10"/>
    <x v="1"/>
    <x v="11"/>
    <s v="runs"/>
    <n v="4"/>
    <n v="185"/>
    <n v="20"/>
    <s v="N"/>
    <s v="NA"/>
    <s v="M Erasmus"/>
    <s v="S Ravi"/>
  </r>
  <r>
    <n v="729303"/>
    <n v="2014"/>
    <s v="NA"/>
    <x v="6"/>
    <d v="2014-04-25T00:00:00"/>
    <s v="League"/>
    <x v="154"/>
    <x v="32"/>
    <s v="Chennai Super Kings"/>
    <s v="Mumbai Indians"/>
    <x v="3"/>
    <x v="1"/>
    <x v="1"/>
    <s v="wickets"/>
    <n v="7"/>
    <n v="142"/>
    <n v="20"/>
    <s v="N"/>
    <s v="NA"/>
    <s v="BF Bowden"/>
    <s v="M Erasmus"/>
  </r>
  <r>
    <n v="729305"/>
    <n v="2014"/>
    <s v="Abu Dhabi"/>
    <x v="6"/>
    <d v="2014-04-26T00:00:00"/>
    <s v="League"/>
    <x v="155"/>
    <x v="30"/>
    <s v="Rajasthan Royals"/>
    <s v="Royal Challengers Bangalore"/>
    <x v="2"/>
    <x v="0"/>
    <x v="4"/>
    <s v="wickets"/>
    <n v="6"/>
    <n v="71"/>
    <n v="20"/>
    <s v="N"/>
    <s v="NA"/>
    <s v="HDPK Dharmasena"/>
    <s v="C Shamshuddin"/>
  </r>
  <r>
    <n v="729307"/>
    <n v="2014"/>
    <s v="Abu Dhabi"/>
    <x v="6"/>
    <d v="2014-04-26T00:00:00"/>
    <s v="League"/>
    <x v="156"/>
    <x v="30"/>
    <s v="Kolkata Knight Riders"/>
    <s v="Kings XI Punjab"/>
    <x v="6"/>
    <x v="0"/>
    <x v="5"/>
    <s v="runs"/>
    <n v="23"/>
    <n v="133"/>
    <n v="20"/>
    <s v="N"/>
    <s v="NA"/>
    <s v="HDPK Dharmasena"/>
    <s v="RK Illingworth"/>
  </r>
  <r>
    <n v="729309"/>
    <n v="2014"/>
    <s v="NA"/>
    <x v="6"/>
    <d v="2014-04-27T00:00:00"/>
    <s v="League"/>
    <x v="81"/>
    <x v="31"/>
    <s v="Delhi Daredevils"/>
    <s v="Mumbai Indians"/>
    <x v="3"/>
    <x v="1"/>
    <x v="2"/>
    <s v="wickets"/>
    <n v="6"/>
    <n v="126"/>
    <n v="20"/>
    <s v="N"/>
    <s v="NA"/>
    <s v="Aleem Dar"/>
    <s v="VA Kulkarni"/>
  </r>
  <r>
    <n v="729311"/>
    <n v="2014"/>
    <s v="NA"/>
    <x v="6"/>
    <d v="2014-04-27T00:00:00"/>
    <s v="League"/>
    <x v="60"/>
    <x v="31"/>
    <s v="Sunrisers Hyderabad"/>
    <s v="Chennai Super Kings"/>
    <x v="10"/>
    <x v="1"/>
    <x v="1"/>
    <s v="wickets"/>
    <n v="5"/>
    <n v="146"/>
    <n v="20"/>
    <s v="N"/>
    <s v="NA"/>
    <s v="AK Chaudhary"/>
    <s v="VA Kulkarni"/>
  </r>
  <r>
    <n v="729313"/>
    <n v="2014"/>
    <s v="NA"/>
    <x v="6"/>
    <d v="2014-04-28T00:00:00"/>
    <s v="League"/>
    <x v="156"/>
    <x v="32"/>
    <s v="Kings XI Punjab"/>
    <s v="Royal Challengers Bangalore"/>
    <x v="5"/>
    <x v="0"/>
    <x v="5"/>
    <s v="wickets"/>
    <n v="5"/>
    <n v="125"/>
    <n v="20"/>
    <s v="N"/>
    <s v="NA"/>
    <s v="BF Bowden"/>
    <s v="S Ravi"/>
  </r>
  <r>
    <n v="729315"/>
    <n v="2014"/>
    <s v="Abu Dhabi"/>
    <x v="6"/>
    <d v="2014-04-29T00:00:00"/>
    <s v="League"/>
    <x v="141"/>
    <x v="30"/>
    <s v="Kolkata Knight Riders"/>
    <s v="Rajasthan Royals"/>
    <x v="2"/>
    <x v="1"/>
    <x v="4"/>
    <s v="tie"/>
    <s v="NA"/>
    <n v="153"/>
    <n v="20"/>
    <s v="Y"/>
    <s v="NA"/>
    <s v="Aleem Dar"/>
    <s v="AK Chaudhary"/>
  </r>
  <r>
    <n v="729317"/>
    <n v="2014"/>
    <s v="NA"/>
    <x v="6"/>
    <d v="2014-04-30T00:00:00"/>
    <s v="League"/>
    <x v="157"/>
    <x v="32"/>
    <s v="Mumbai Indians"/>
    <s v="Sunrisers Hyderabad"/>
    <x v="3"/>
    <x v="0"/>
    <x v="11"/>
    <s v="runs"/>
    <n v="15"/>
    <n v="173"/>
    <n v="20"/>
    <s v="N"/>
    <s v="NA"/>
    <s v="HDPK Dharmasena"/>
    <s v="M Erasmus"/>
  </r>
  <r>
    <n v="733971"/>
    <n v="2014"/>
    <s v="Ranchi"/>
    <x v="6"/>
    <d v="2014-05-02T00:00:00"/>
    <s v="League"/>
    <x v="120"/>
    <x v="29"/>
    <s v="Chennai Super Kings"/>
    <s v="Kolkata Knight Riders"/>
    <x v="1"/>
    <x v="1"/>
    <x v="1"/>
    <s v="runs"/>
    <n v="34"/>
    <n v="149"/>
    <n v="17"/>
    <s v="N"/>
    <s v="NA"/>
    <s v="AK Chaudhary"/>
    <s v="NJ Llong"/>
  </r>
  <r>
    <n v="733973"/>
    <n v="2014"/>
    <s v="Mumbai"/>
    <x v="6"/>
    <d v="2014-05-03T00:00:00"/>
    <s v="League"/>
    <x v="158"/>
    <x v="3"/>
    <s v="Mumbai Indians"/>
    <s v="Kings XI Punjab"/>
    <x v="5"/>
    <x v="1"/>
    <x v="7"/>
    <s v="wickets"/>
    <n v="5"/>
    <n v="169"/>
    <n v="20"/>
    <s v="N"/>
    <s v="NA"/>
    <s v="BNJ Oxenford"/>
    <s v="C Shamshuddin"/>
  </r>
  <r>
    <n v="733975"/>
    <n v="2014"/>
    <s v="Delhi"/>
    <x v="6"/>
    <d v="2014-05-03T00:00:00"/>
    <s v="League"/>
    <x v="159"/>
    <x v="2"/>
    <s v="Delhi Daredevils"/>
    <s v="Rajasthan Royals"/>
    <x v="2"/>
    <x v="0"/>
    <x v="4"/>
    <s v="wickets"/>
    <n v="7"/>
    <n v="153"/>
    <n v="20"/>
    <s v="N"/>
    <s v="NA"/>
    <s v="SS Hazare"/>
    <s v="S Ravi"/>
  </r>
  <r>
    <n v="733977"/>
    <n v="2014"/>
    <s v="Bangalore"/>
    <x v="6"/>
    <d v="2014-05-04T00:00:00"/>
    <s v="League"/>
    <x v="46"/>
    <x v="0"/>
    <s v="Royal Challengers Bangalore"/>
    <s v="Sunrisers Hyderabad"/>
    <x v="0"/>
    <x v="0"/>
    <x v="3"/>
    <s v="wickets"/>
    <n v="4"/>
    <n v="156"/>
    <n v="20"/>
    <s v="N"/>
    <s v="NA"/>
    <s v="HDPK Dharmasena"/>
    <s v="VA Kulkarni"/>
  </r>
  <r>
    <n v="733979"/>
    <n v="2014"/>
    <s v="Ahmedabad"/>
    <x v="6"/>
    <d v="2014-05-05T00:00:00"/>
    <s v="League"/>
    <x v="155"/>
    <x v="18"/>
    <s v="Rajasthan Royals"/>
    <s v="Kolkata Knight Riders"/>
    <x v="6"/>
    <x v="0"/>
    <x v="4"/>
    <s v="runs"/>
    <n v="10"/>
    <n v="171"/>
    <n v="20"/>
    <s v="N"/>
    <s v="NA"/>
    <s v="NJ Llong"/>
    <s v="CK Nandan"/>
  </r>
  <r>
    <n v="733981"/>
    <n v="2014"/>
    <s v="Delhi"/>
    <x v="6"/>
    <d v="2014-05-05T00:00:00"/>
    <s v="League"/>
    <x v="60"/>
    <x v="2"/>
    <s v="Delhi Daredevils"/>
    <s v="Chennai Super Kings"/>
    <x v="1"/>
    <x v="0"/>
    <x v="1"/>
    <s v="wickets"/>
    <n v="8"/>
    <n v="179"/>
    <n v="20"/>
    <s v="N"/>
    <s v="NA"/>
    <s v="RM Deshpande"/>
    <s v="BNJ Oxenford"/>
  </r>
  <r>
    <n v="733983"/>
    <n v="2014"/>
    <s v="Mumbai"/>
    <x v="6"/>
    <d v="2014-05-06T00:00:00"/>
    <s v="League"/>
    <x v="57"/>
    <x v="3"/>
    <s v="Mumbai Indians"/>
    <s v="Royal Challengers Bangalore"/>
    <x v="0"/>
    <x v="0"/>
    <x v="7"/>
    <s v="runs"/>
    <n v="19"/>
    <n v="188"/>
    <n v="20"/>
    <s v="N"/>
    <s v="NA"/>
    <s v="S Ravi"/>
    <s v="K Srinath"/>
  </r>
  <r>
    <n v="733985"/>
    <n v="2014"/>
    <s v="Delhi"/>
    <x v="6"/>
    <d v="2014-05-07T00:00:00"/>
    <s v="League"/>
    <x v="56"/>
    <x v="2"/>
    <s v="Delhi Daredevils"/>
    <s v="Kolkata Knight Riders"/>
    <x v="7"/>
    <x v="1"/>
    <x v="0"/>
    <s v="wickets"/>
    <n v="8"/>
    <n v="161"/>
    <n v="20"/>
    <s v="N"/>
    <s v="NA"/>
    <s v="BNJ Oxenford"/>
    <s v="C Shamshuddin"/>
  </r>
  <r>
    <n v="733987"/>
    <n v="2014"/>
    <s v="Cuttack"/>
    <x v="6"/>
    <d v="2014-05-07T00:00:00"/>
    <s v="League"/>
    <x v="152"/>
    <x v="19"/>
    <s v="Kings XI Punjab"/>
    <s v="Chennai Super Kings"/>
    <x v="1"/>
    <x v="0"/>
    <x v="5"/>
    <s v="runs"/>
    <n v="44"/>
    <n v="232"/>
    <n v="20"/>
    <s v="N"/>
    <s v="NA"/>
    <s v="HDPK Dharmasena"/>
    <s v="PG Pathak"/>
  </r>
  <r>
    <n v="733989"/>
    <n v="2014"/>
    <s v="Ahmedabad"/>
    <x v="6"/>
    <d v="2014-05-08T00:00:00"/>
    <s v="League"/>
    <x v="157"/>
    <x v="18"/>
    <s v="Rajasthan Royals"/>
    <s v="Sunrisers Hyderabad"/>
    <x v="2"/>
    <x v="0"/>
    <x v="11"/>
    <s v="runs"/>
    <n v="32"/>
    <n v="135"/>
    <n v="20"/>
    <s v="N"/>
    <s v="NA"/>
    <s v="AK Chaudhary"/>
    <s v="NJ Llong"/>
  </r>
  <r>
    <n v="733991"/>
    <n v="2014"/>
    <s v="Bangalore"/>
    <x v="6"/>
    <d v="2014-05-09T00:00:00"/>
    <s v="League"/>
    <x v="156"/>
    <x v="0"/>
    <s v="Royal Challengers Bangalore"/>
    <s v="Kings XI Punjab"/>
    <x v="0"/>
    <x v="0"/>
    <x v="5"/>
    <s v="runs"/>
    <n v="32"/>
    <n v="199"/>
    <n v="20"/>
    <s v="N"/>
    <s v="NA"/>
    <s v="S Ravi"/>
    <s v="K Srinath"/>
  </r>
  <r>
    <n v="733993"/>
    <n v="2014"/>
    <s v="Delhi"/>
    <x v="6"/>
    <d v="2014-05-10T00:00:00"/>
    <s v="League"/>
    <x v="101"/>
    <x v="2"/>
    <s v="Delhi Daredevils"/>
    <s v="Sunrisers Hyderabad"/>
    <x v="10"/>
    <x v="0"/>
    <x v="11"/>
    <s v="wickets"/>
    <n v="8"/>
    <n v="43"/>
    <n v="5"/>
    <s v="N"/>
    <s v="D/L"/>
    <s v="RM Deshpande"/>
    <s v="BNJ Oxenford"/>
  </r>
  <r>
    <n v="733995"/>
    <n v="2014"/>
    <s v="Mumbai"/>
    <x v="6"/>
    <d v="2014-05-10T00:00:00"/>
    <s v="League"/>
    <x v="60"/>
    <x v="3"/>
    <s v="Mumbai Indians"/>
    <s v="Chennai Super Kings"/>
    <x v="1"/>
    <x v="0"/>
    <x v="1"/>
    <s v="wickets"/>
    <n v="4"/>
    <n v="158"/>
    <n v="20"/>
    <s v="N"/>
    <s v="NA"/>
    <s v="HDPK Dharmasena"/>
    <s v="VA Kulkarni"/>
  </r>
  <r>
    <n v="733997"/>
    <n v="2014"/>
    <s v="Cuttack"/>
    <x v="6"/>
    <d v="2014-05-11T00:00:00"/>
    <s v="League"/>
    <x v="56"/>
    <x v="19"/>
    <s v="Kings XI Punjab"/>
    <s v="Kolkata Knight Riders"/>
    <x v="6"/>
    <x v="0"/>
    <x v="0"/>
    <s v="wickets"/>
    <n v="9"/>
    <n v="150"/>
    <n v="20"/>
    <s v="N"/>
    <s v="NA"/>
    <s v="NJ Llong"/>
    <s v="CK Nandan"/>
  </r>
  <r>
    <n v="733999"/>
    <n v="2014"/>
    <s v="Bangalore"/>
    <x v="6"/>
    <d v="2014-05-11T00:00:00"/>
    <s v="League"/>
    <x v="141"/>
    <x v="0"/>
    <s v="Royal Challengers Bangalore"/>
    <s v="Rajasthan Royals"/>
    <x v="0"/>
    <x v="1"/>
    <x v="4"/>
    <s v="wickets"/>
    <n v="5"/>
    <n v="191"/>
    <n v="20"/>
    <s v="N"/>
    <s v="NA"/>
    <s v="S Ravi"/>
    <s v="RJ Tucker"/>
  </r>
  <r>
    <n v="734001"/>
    <n v="2014"/>
    <s v="Hyderabad"/>
    <x v="6"/>
    <d v="2014-05-12T00:00:00"/>
    <s v="League"/>
    <x v="83"/>
    <x v="6"/>
    <s v="Sunrisers Hyderabad"/>
    <s v="Mumbai Indians"/>
    <x v="10"/>
    <x v="1"/>
    <x v="7"/>
    <s v="wickets"/>
    <n v="7"/>
    <n v="158"/>
    <n v="20"/>
    <s v="N"/>
    <s v="NA"/>
    <s v="HDPK Dharmasena"/>
    <s v="VA Kulkarni"/>
  </r>
  <r>
    <n v="734003"/>
    <n v="2014"/>
    <s v="Ranchi"/>
    <x v="6"/>
    <d v="2014-05-13T00:00:00"/>
    <s v="League"/>
    <x v="120"/>
    <x v="29"/>
    <s v="Chennai Super Kings"/>
    <s v="Rajasthan Royals"/>
    <x v="2"/>
    <x v="1"/>
    <x v="1"/>
    <s v="wickets"/>
    <n v="5"/>
    <n v="149"/>
    <n v="20"/>
    <s v="N"/>
    <s v="NA"/>
    <s v="BNJ Oxenford"/>
    <s v="C Shamshuddin"/>
  </r>
  <r>
    <n v="734005"/>
    <n v="2014"/>
    <s v="Bangalore"/>
    <x v="6"/>
    <d v="2014-05-13T00:00:00"/>
    <s v="League"/>
    <x v="53"/>
    <x v="0"/>
    <s v="Royal Challengers Bangalore"/>
    <s v="Delhi Daredevils"/>
    <x v="7"/>
    <x v="0"/>
    <x v="3"/>
    <s v="runs"/>
    <n v="16"/>
    <n v="187"/>
    <n v="20"/>
    <s v="N"/>
    <s v="NA"/>
    <s v="K Srinath"/>
    <s v="RJ Tucker"/>
  </r>
  <r>
    <n v="734007"/>
    <n v="2014"/>
    <s v="Hyderabad"/>
    <x v="6"/>
    <d v="2014-05-14T00:00:00"/>
    <s v="League"/>
    <x v="113"/>
    <x v="6"/>
    <s v="Sunrisers Hyderabad"/>
    <s v="Kings XI Punjab"/>
    <x v="5"/>
    <x v="0"/>
    <x v="5"/>
    <s v="wickets"/>
    <n v="6"/>
    <n v="206"/>
    <n v="20"/>
    <s v="N"/>
    <s v="NA"/>
    <s v="VA Kulkarni"/>
    <s v="PG Pathak"/>
  </r>
  <r>
    <n v="734009"/>
    <n v="2014"/>
    <s v="Cuttack"/>
    <x v="6"/>
    <d v="2014-05-14T00:00:00"/>
    <s v="League"/>
    <x v="75"/>
    <x v="19"/>
    <s v="Kolkata Knight Riders"/>
    <s v="Mumbai Indians"/>
    <x v="6"/>
    <x v="0"/>
    <x v="0"/>
    <s v="wickets"/>
    <n v="6"/>
    <n v="142"/>
    <n v="20"/>
    <s v="N"/>
    <s v="NA"/>
    <s v="AK Chaudhary"/>
    <s v="NJ Llong"/>
  </r>
  <r>
    <n v="734011"/>
    <n v="2014"/>
    <s v="Ahmedabad"/>
    <x v="6"/>
    <d v="2014-05-15T00:00:00"/>
    <s v="League"/>
    <x v="119"/>
    <x v="18"/>
    <s v="Rajasthan Royals"/>
    <s v="Delhi Daredevils"/>
    <x v="7"/>
    <x v="0"/>
    <x v="4"/>
    <s v="runs"/>
    <n v="62"/>
    <n v="202"/>
    <n v="20"/>
    <s v="N"/>
    <s v="NA"/>
    <s v="S Ravi"/>
    <s v="RJ Tucker"/>
  </r>
  <r>
    <n v="734013"/>
    <n v="2014"/>
    <s v="Ranchi"/>
    <x v="6"/>
    <d v="2014-05-18T00:00:00"/>
    <s v="League"/>
    <x v="46"/>
    <x v="29"/>
    <s v="Chennai Super Kings"/>
    <s v="Royal Challengers Bangalore"/>
    <x v="1"/>
    <x v="1"/>
    <x v="3"/>
    <s v="wickets"/>
    <n v="5"/>
    <n v="139"/>
    <n v="20"/>
    <s v="N"/>
    <s v="NA"/>
    <s v="BNJ Oxenford"/>
    <s v="C Shamshuddin"/>
  </r>
  <r>
    <n v="734015"/>
    <n v="2014"/>
    <s v="Hyderabad"/>
    <x v="6"/>
    <d v="2014-05-18T00:00:00"/>
    <s v="League"/>
    <x v="136"/>
    <x v="6"/>
    <s v="Sunrisers Hyderabad"/>
    <s v="Kolkata Knight Riders"/>
    <x v="10"/>
    <x v="1"/>
    <x v="0"/>
    <s v="wickets"/>
    <n v="7"/>
    <n v="143"/>
    <n v="20"/>
    <s v="N"/>
    <s v="NA"/>
    <s v="NJ Llong"/>
    <s v="CK Nandan"/>
  </r>
  <r>
    <n v="734017"/>
    <n v="2014"/>
    <s v="Ahmedabad"/>
    <x v="6"/>
    <d v="2014-05-19T00:00:00"/>
    <s v="League"/>
    <x v="1"/>
    <x v="18"/>
    <s v="Rajasthan Royals"/>
    <s v="Mumbai Indians"/>
    <x v="3"/>
    <x v="1"/>
    <x v="7"/>
    <s v="runs"/>
    <n v="25"/>
    <n v="179"/>
    <n v="20"/>
    <s v="N"/>
    <s v="NA"/>
    <s v="S Ravi"/>
    <s v="RJ Tucker"/>
  </r>
  <r>
    <n v="734019"/>
    <n v="2014"/>
    <s v="Delhi"/>
    <x v="6"/>
    <d v="2014-05-19T00:00:00"/>
    <s v="League"/>
    <x v="160"/>
    <x v="2"/>
    <s v="Delhi Daredevils"/>
    <s v="Kings XI Punjab"/>
    <x v="5"/>
    <x v="0"/>
    <x v="5"/>
    <s v="wickets"/>
    <n v="4"/>
    <n v="165"/>
    <n v="20"/>
    <s v="N"/>
    <s v="NA"/>
    <s v="HDPK Dharmasena"/>
    <s v="PG Pathak"/>
  </r>
  <r>
    <n v="734021"/>
    <n v="2014"/>
    <s v="Hyderabad"/>
    <x v="6"/>
    <d v="2014-05-20T00:00:00"/>
    <s v="League"/>
    <x v="79"/>
    <x v="6"/>
    <s v="Sunrisers Hyderabad"/>
    <s v="Royal Challengers Bangalore"/>
    <x v="0"/>
    <x v="1"/>
    <x v="11"/>
    <s v="wickets"/>
    <n v="7"/>
    <n v="161"/>
    <n v="20"/>
    <s v="N"/>
    <s v="NA"/>
    <s v="AK Chaudhary"/>
    <s v="NJ Llong"/>
  </r>
  <r>
    <n v="734023"/>
    <n v="2014"/>
    <s v="Kolkata"/>
    <x v="6"/>
    <d v="2014-05-20T00:00:00"/>
    <s v="League"/>
    <x v="75"/>
    <x v="4"/>
    <s v="Kolkata Knight Riders"/>
    <s v="Chennai Super Kings"/>
    <x v="6"/>
    <x v="0"/>
    <x v="0"/>
    <s v="wickets"/>
    <n v="8"/>
    <n v="155"/>
    <n v="20"/>
    <s v="N"/>
    <s v="NA"/>
    <s v="RM Deshpande"/>
    <s v="C Shamshuddin"/>
  </r>
  <r>
    <n v="734025"/>
    <n v="2014"/>
    <s v="Chandigarh"/>
    <x v="6"/>
    <d v="2014-05-21T00:00:00"/>
    <s v="League"/>
    <x v="161"/>
    <x v="1"/>
    <s v="Kings XI Punjab"/>
    <s v="Mumbai Indians"/>
    <x v="3"/>
    <x v="0"/>
    <x v="7"/>
    <s v="wickets"/>
    <n v="7"/>
    <n v="157"/>
    <n v="20"/>
    <s v="N"/>
    <s v="NA"/>
    <s v="HDPK Dharmasena"/>
    <s v="VA Kulkarni"/>
  </r>
  <r>
    <n v="734027"/>
    <n v="2014"/>
    <s v="Kolkata"/>
    <x v="6"/>
    <d v="2014-05-22T00:00:00"/>
    <s v="League"/>
    <x v="75"/>
    <x v="4"/>
    <s v="Kolkata Knight Riders"/>
    <s v="Royal Challengers Bangalore"/>
    <x v="0"/>
    <x v="0"/>
    <x v="0"/>
    <s v="runs"/>
    <n v="30"/>
    <n v="196"/>
    <n v="20"/>
    <s v="N"/>
    <s v="NA"/>
    <s v="AK Chaudhary"/>
    <s v="CK Nandan"/>
  </r>
  <r>
    <n v="734029"/>
    <n v="2014"/>
    <s v="Ranchi"/>
    <x v="6"/>
    <d v="2014-05-22T00:00:00"/>
    <s v="League"/>
    <x v="79"/>
    <x v="29"/>
    <s v="Chennai Super Kings"/>
    <s v="Sunrisers Hyderabad"/>
    <x v="10"/>
    <x v="0"/>
    <x v="11"/>
    <s v="wickets"/>
    <n v="6"/>
    <n v="186"/>
    <n v="20"/>
    <s v="N"/>
    <s v="NA"/>
    <s v="BNJ Oxenford"/>
    <s v="C Shamshuddin"/>
  </r>
  <r>
    <n v="734031"/>
    <n v="2014"/>
    <s v="Mumbai"/>
    <x v="6"/>
    <d v="2014-05-23T00:00:00"/>
    <s v="League"/>
    <x v="1"/>
    <x v="3"/>
    <s v="Mumbai Indians"/>
    <s v="Delhi Daredevils"/>
    <x v="7"/>
    <x v="0"/>
    <x v="7"/>
    <s v="runs"/>
    <n v="15"/>
    <n v="174"/>
    <n v="20"/>
    <s v="N"/>
    <s v="NA"/>
    <s v="S Ravi"/>
    <s v="RJ Tucker"/>
  </r>
  <r>
    <n v="734033"/>
    <n v="2014"/>
    <s v="Chandigarh"/>
    <x v="6"/>
    <d v="2014-05-23T00:00:00"/>
    <s v="League"/>
    <x v="16"/>
    <x v="1"/>
    <s v="Kings XI Punjab"/>
    <s v="Rajasthan Royals"/>
    <x v="2"/>
    <x v="0"/>
    <x v="5"/>
    <s v="runs"/>
    <n v="16"/>
    <n v="180"/>
    <n v="20"/>
    <s v="N"/>
    <s v="NA"/>
    <s v="HDPK Dharmasena"/>
    <s v="PG Pathak"/>
  </r>
  <r>
    <n v="734035"/>
    <n v="2014"/>
    <s v="Bangalore"/>
    <x v="6"/>
    <d v="2014-05-24T00:00:00"/>
    <s v="League"/>
    <x v="13"/>
    <x v="0"/>
    <s v="Royal Challengers Bangalore"/>
    <s v="Chennai Super Kings"/>
    <x v="1"/>
    <x v="0"/>
    <x v="1"/>
    <s v="wickets"/>
    <n v="8"/>
    <n v="155"/>
    <n v="20"/>
    <s v="N"/>
    <s v="NA"/>
    <s v="AK Chaudhary"/>
    <s v="NJ Llong"/>
  </r>
  <r>
    <n v="734037"/>
    <n v="2014"/>
    <s v="Kolkata"/>
    <x v="6"/>
    <d v="2014-05-24T00:00:00"/>
    <s v="League"/>
    <x v="8"/>
    <x v="4"/>
    <s v="Kolkata Knight Riders"/>
    <s v="Sunrisers Hyderabad"/>
    <x v="6"/>
    <x v="0"/>
    <x v="0"/>
    <s v="wickets"/>
    <n v="4"/>
    <n v="161"/>
    <n v="20"/>
    <s v="N"/>
    <s v="NA"/>
    <s v="RM Deshpande"/>
    <s v="BNJ Oxenford"/>
  </r>
  <r>
    <n v="734039"/>
    <n v="2014"/>
    <s v="Chandigarh"/>
    <x v="6"/>
    <d v="2014-05-25T00:00:00"/>
    <s v="League"/>
    <x v="138"/>
    <x v="1"/>
    <s v="Kings XI Punjab"/>
    <s v="Delhi Daredevils"/>
    <x v="5"/>
    <x v="0"/>
    <x v="5"/>
    <s v="wickets"/>
    <n v="7"/>
    <n v="116"/>
    <n v="20"/>
    <s v="N"/>
    <s v="NA"/>
    <s v="HDPK Dharmasena"/>
    <s v="VA Kulkarni"/>
  </r>
  <r>
    <n v="734041"/>
    <n v="2014"/>
    <s v="Mumbai"/>
    <x v="6"/>
    <d v="2014-05-25T00:00:00"/>
    <s v="League"/>
    <x v="158"/>
    <x v="3"/>
    <s v="Mumbai Indians"/>
    <s v="Rajasthan Royals"/>
    <x v="3"/>
    <x v="0"/>
    <x v="7"/>
    <s v="wickets"/>
    <n v="5"/>
    <n v="190"/>
    <n v="20"/>
    <s v="N"/>
    <s v="NA"/>
    <s v="K Srinath"/>
    <s v="RJ Tucker"/>
  </r>
  <r>
    <n v="734043"/>
    <n v="2014"/>
    <s v="Kolkata"/>
    <x v="6"/>
    <d v="2014-05-27T00:00:00"/>
    <s v="Qualifier 1"/>
    <x v="136"/>
    <x v="4"/>
    <s v="Kings XI Punjab"/>
    <s v="Kolkata Knight Riders"/>
    <x v="5"/>
    <x v="0"/>
    <x v="0"/>
    <s v="runs"/>
    <n v="28"/>
    <n v="164"/>
    <n v="20"/>
    <s v="N"/>
    <s v="NA"/>
    <s v="NJ Llong"/>
    <s v="S Ravi"/>
  </r>
  <r>
    <n v="734045"/>
    <n v="2014"/>
    <s v="Mumbai"/>
    <x v="6"/>
    <d v="2014-05-28T00:00:00"/>
    <s v="Eliminator"/>
    <x v="38"/>
    <x v="17"/>
    <s v="Chennai Super Kings"/>
    <s v="Mumbai Indians"/>
    <x v="1"/>
    <x v="0"/>
    <x v="1"/>
    <s v="wickets"/>
    <n v="7"/>
    <n v="174"/>
    <n v="20"/>
    <s v="N"/>
    <s v="NA"/>
    <s v="VA Kulkarni"/>
    <s v="BNJ Oxenford"/>
  </r>
  <r>
    <n v="734047"/>
    <n v="2014"/>
    <s v="Mumbai"/>
    <x v="6"/>
    <d v="2014-05-30T00:00:00"/>
    <s v="Qualifier 2"/>
    <x v="6"/>
    <x v="3"/>
    <s v="Chennai Super Kings"/>
    <s v="Kings XI Punjab"/>
    <x v="1"/>
    <x v="0"/>
    <x v="5"/>
    <s v="runs"/>
    <n v="24"/>
    <n v="227"/>
    <n v="20"/>
    <s v="N"/>
    <s v="NA"/>
    <s v="HDPK Dharmasena"/>
    <s v="RJ Tucker"/>
  </r>
  <r>
    <n v="734049"/>
    <n v="2014"/>
    <s v="Bangalore"/>
    <x v="6"/>
    <d v="2014-06-01T00:00:00"/>
    <s v="Final"/>
    <x v="68"/>
    <x v="0"/>
    <s v="Kolkata Knight Riders"/>
    <s v="Kings XI Punjab"/>
    <x v="6"/>
    <x v="0"/>
    <x v="0"/>
    <s v="wickets"/>
    <n v="3"/>
    <n v="200"/>
    <n v="20"/>
    <s v="N"/>
    <s v="NA"/>
    <s v="HDPK Dharmasena"/>
    <s v="BNJ Oxenford"/>
  </r>
  <r>
    <n v="829705"/>
    <n v="2015"/>
    <s v="Kolkata"/>
    <x v="7"/>
    <d v="2015-04-08T00:00:00"/>
    <s v="League"/>
    <x v="122"/>
    <x v="4"/>
    <s v="Kolkata Knight Riders"/>
    <s v="Mumbai Indians"/>
    <x v="6"/>
    <x v="0"/>
    <x v="0"/>
    <s v="wickets"/>
    <n v="7"/>
    <n v="169"/>
    <n v="20"/>
    <s v="N"/>
    <s v="NA"/>
    <s v="S Ravi"/>
    <s v="C Shamshuddin"/>
  </r>
  <r>
    <n v="829707"/>
    <n v="2015"/>
    <s v="Chennai"/>
    <x v="7"/>
    <d v="2015-04-09T00:00:00"/>
    <s v="League"/>
    <x v="23"/>
    <x v="7"/>
    <s v="Chennai Super Kings"/>
    <s v="Delhi Daredevils"/>
    <x v="7"/>
    <x v="0"/>
    <x v="1"/>
    <s v="runs"/>
    <n v="1"/>
    <n v="151"/>
    <n v="20"/>
    <s v="N"/>
    <s v="NA"/>
    <s v="RK Illingworth"/>
    <s v="VA Kulkarni"/>
  </r>
  <r>
    <n v="829709"/>
    <n v="2015"/>
    <s v="Pune"/>
    <x v="7"/>
    <d v="2015-04-10T00:00:00"/>
    <s v="League"/>
    <x v="141"/>
    <x v="27"/>
    <s v="Kings XI Punjab"/>
    <s v="Rajasthan Royals"/>
    <x v="5"/>
    <x v="0"/>
    <x v="4"/>
    <s v="runs"/>
    <n v="26"/>
    <n v="163"/>
    <n v="20"/>
    <s v="N"/>
    <s v="NA"/>
    <s v="SD Fry"/>
    <s v="CB Gaffaney"/>
  </r>
  <r>
    <n v="829711"/>
    <n v="2015"/>
    <s v="Chennai"/>
    <x v="7"/>
    <d v="2015-04-11T00:00:00"/>
    <s v="League"/>
    <x v="0"/>
    <x v="7"/>
    <s v="Chennai Super Kings"/>
    <s v="Sunrisers Hyderabad"/>
    <x v="1"/>
    <x v="1"/>
    <x v="1"/>
    <s v="runs"/>
    <n v="45"/>
    <n v="210"/>
    <n v="20"/>
    <s v="N"/>
    <s v="NA"/>
    <s v="RK Illingworth"/>
    <s v="VA Kulkarni"/>
  </r>
  <r>
    <n v="829713"/>
    <n v="2015"/>
    <s v="Kolkata"/>
    <x v="7"/>
    <d v="2015-04-11T00:00:00"/>
    <s v="League"/>
    <x v="45"/>
    <x v="4"/>
    <s v="Kolkata Knight Riders"/>
    <s v="Royal Challengers Bangalore"/>
    <x v="0"/>
    <x v="0"/>
    <x v="3"/>
    <s v="wickets"/>
    <n v="3"/>
    <n v="178"/>
    <n v="20"/>
    <s v="N"/>
    <s v="NA"/>
    <s v="S Ravi"/>
    <s v="C Shamshuddin"/>
  </r>
  <r>
    <n v="829715"/>
    <n v="2015"/>
    <s v="Delhi"/>
    <x v="7"/>
    <d v="2015-04-12T00:00:00"/>
    <s v="League"/>
    <x v="162"/>
    <x v="2"/>
    <s v="Delhi Daredevils"/>
    <s v="Rajasthan Royals"/>
    <x v="2"/>
    <x v="0"/>
    <x v="4"/>
    <s v="wickets"/>
    <n v="3"/>
    <n v="185"/>
    <n v="20"/>
    <s v="N"/>
    <s v="NA"/>
    <s v="SD Fry"/>
    <s v="CB Gaffaney"/>
  </r>
  <r>
    <n v="829717"/>
    <n v="2015"/>
    <s v="Mumbai"/>
    <x v="7"/>
    <d v="2015-04-12T00:00:00"/>
    <s v="League"/>
    <x v="163"/>
    <x v="3"/>
    <s v="Mumbai Indians"/>
    <s v="Kings XI Punjab"/>
    <x v="3"/>
    <x v="0"/>
    <x v="5"/>
    <s v="runs"/>
    <n v="18"/>
    <n v="178"/>
    <n v="20"/>
    <s v="N"/>
    <s v="NA"/>
    <s v="AK Chaudhary"/>
    <s v="K Srinivasan"/>
  </r>
  <r>
    <n v="829719"/>
    <n v="2015"/>
    <s v="Bangalore"/>
    <x v="7"/>
    <d v="2015-04-13T00:00:00"/>
    <s v="League"/>
    <x v="79"/>
    <x v="0"/>
    <s v="Royal Challengers Bangalore"/>
    <s v="Sunrisers Hyderabad"/>
    <x v="10"/>
    <x v="0"/>
    <x v="11"/>
    <s v="wickets"/>
    <n v="8"/>
    <n v="167"/>
    <n v="20"/>
    <s v="N"/>
    <s v="NA"/>
    <s v="RM Deshpande"/>
    <s v="RK Illingworth"/>
  </r>
  <r>
    <n v="829721"/>
    <n v="2015"/>
    <s v="Ahmedabad"/>
    <x v="7"/>
    <d v="2015-04-14T00:00:00"/>
    <s v="League"/>
    <x v="118"/>
    <x v="18"/>
    <s v="Rajasthan Royals"/>
    <s v="Mumbai Indians"/>
    <x v="3"/>
    <x v="1"/>
    <x v="4"/>
    <s v="wickets"/>
    <n v="7"/>
    <n v="165"/>
    <n v="20"/>
    <s v="N"/>
    <s v="NA"/>
    <s v="AK Chaudhary"/>
    <s v="SD Fry"/>
  </r>
  <r>
    <n v="829725"/>
    <n v="2015"/>
    <s v="Pune"/>
    <x v="7"/>
    <d v="2015-04-15T00:00:00"/>
    <s v="League"/>
    <x v="164"/>
    <x v="27"/>
    <s v="Kings XI Punjab"/>
    <s v="Delhi Daredevils"/>
    <x v="5"/>
    <x v="1"/>
    <x v="2"/>
    <s v="wickets"/>
    <n v="5"/>
    <n v="166"/>
    <n v="20"/>
    <s v="N"/>
    <s v="NA"/>
    <s v="CB Gaffaney"/>
    <s v="K Srinath"/>
  </r>
  <r>
    <n v="829727"/>
    <n v="2015"/>
    <s v="Visakhapatnam"/>
    <x v="7"/>
    <d v="2015-04-16T00:00:00"/>
    <s v="League"/>
    <x v="119"/>
    <x v="25"/>
    <s v="Sunrisers Hyderabad"/>
    <s v="Rajasthan Royals"/>
    <x v="2"/>
    <x v="0"/>
    <x v="4"/>
    <s v="wickets"/>
    <n v="6"/>
    <n v="128"/>
    <n v="20"/>
    <s v="N"/>
    <s v="NA"/>
    <s v="PG Pathak"/>
    <s v="S Ravi"/>
  </r>
  <r>
    <n v="829729"/>
    <n v="2015"/>
    <s v="Mumbai"/>
    <x v="7"/>
    <d v="2015-04-17T00:00:00"/>
    <s v="League"/>
    <x v="23"/>
    <x v="3"/>
    <s v="Mumbai Indians"/>
    <s v="Chennai Super Kings"/>
    <x v="3"/>
    <x v="1"/>
    <x v="1"/>
    <s v="wickets"/>
    <n v="6"/>
    <n v="184"/>
    <n v="20"/>
    <s v="N"/>
    <s v="NA"/>
    <s v="AK Chaudhary"/>
    <s v="M Erasmus"/>
  </r>
  <r>
    <n v="829731"/>
    <n v="2015"/>
    <s v="Visakhapatnam"/>
    <x v="7"/>
    <d v="2015-04-18T00:00:00"/>
    <s v="League"/>
    <x v="52"/>
    <x v="25"/>
    <s v="Sunrisers Hyderabad"/>
    <s v="Delhi Daredevils"/>
    <x v="7"/>
    <x v="1"/>
    <x v="2"/>
    <s v="runs"/>
    <n v="4"/>
    <n v="168"/>
    <n v="20"/>
    <s v="N"/>
    <s v="NA"/>
    <s v="PG Pathak"/>
    <s v="S Ravi"/>
  </r>
  <r>
    <n v="829733"/>
    <n v="2015"/>
    <s v="Pune"/>
    <x v="7"/>
    <d v="2015-04-18T00:00:00"/>
    <s v="League"/>
    <x v="165"/>
    <x v="27"/>
    <s v="Kings XI Punjab"/>
    <s v="Kolkata Knight Riders"/>
    <x v="6"/>
    <x v="0"/>
    <x v="0"/>
    <s v="wickets"/>
    <n v="4"/>
    <n v="156"/>
    <n v="20"/>
    <s v="N"/>
    <s v="NA"/>
    <s v="SD Fry"/>
    <s v="CK Nandan"/>
  </r>
  <r>
    <n v="829735"/>
    <n v="2015"/>
    <s v="Ahmedabad"/>
    <x v="7"/>
    <d v="2015-04-19T00:00:00"/>
    <s v="League"/>
    <x v="119"/>
    <x v="18"/>
    <s v="Rajasthan Royals"/>
    <s v="Chennai Super Kings"/>
    <x v="1"/>
    <x v="1"/>
    <x v="4"/>
    <s v="wickets"/>
    <n v="8"/>
    <n v="157"/>
    <n v="20"/>
    <s v="N"/>
    <s v="NA"/>
    <s v="AK Chaudhary"/>
    <s v="M Erasmus"/>
  </r>
  <r>
    <n v="829737"/>
    <n v="2015"/>
    <s v="Bangalore"/>
    <x v="7"/>
    <d v="2015-04-19T00:00:00"/>
    <s v="League"/>
    <x v="62"/>
    <x v="0"/>
    <s v="Royal Challengers Bangalore"/>
    <s v="Mumbai Indians"/>
    <x v="0"/>
    <x v="0"/>
    <x v="7"/>
    <s v="runs"/>
    <n v="18"/>
    <n v="210"/>
    <n v="20"/>
    <s v="N"/>
    <s v="NA"/>
    <s v="RK Illingworth"/>
    <s v="VA Kulkarni"/>
  </r>
  <r>
    <n v="829739"/>
    <n v="2015"/>
    <s v="Delhi"/>
    <x v="7"/>
    <d v="2015-04-20T00:00:00"/>
    <s v="League"/>
    <x v="136"/>
    <x v="2"/>
    <s v="Delhi Daredevils"/>
    <s v="Kolkata Knight Riders"/>
    <x v="6"/>
    <x v="0"/>
    <x v="0"/>
    <s v="wickets"/>
    <n v="6"/>
    <n v="147"/>
    <n v="20"/>
    <s v="N"/>
    <s v="NA"/>
    <s v="SD Fry"/>
    <s v="CB Gaffaney"/>
  </r>
  <r>
    <n v="829741"/>
    <n v="2015"/>
    <s v="Ahmedabad"/>
    <x v="7"/>
    <d v="2015-04-21T00:00:00"/>
    <s v="League"/>
    <x v="16"/>
    <x v="18"/>
    <s v="Rajasthan Royals"/>
    <s v="Kings XI Punjab"/>
    <x v="5"/>
    <x v="0"/>
    <x v="5"/>
    <s v="tie"/>
    <s v="NA"/>
    <n v="192"/>
    <n v="20"/>
    <s v="Y"/>
    <s v="NA"/>
    <s v="M Erasmus"/>
    <s v="S Ravi"/>
  </r>
  <r>
    <n v="829743"/>
    <n v="2015"/>
    <s v="Visakhapatnam"/>
    <x v="7"/>
    <d v="2015-04-22T00:00:00"/>
    <s v="League"/>
    <x v="79"/>
    <x v="25"/>
    <s v="Sunrisers Hyderabad"/>
    <s v="Kolkata Knight Riders"/>
    <x v="6"/>
    <x v="0"/>
    <x v="11"/>
    <s v="runs"/>
    <n v="16"/>
    <n v="118"/>
    <n v="12"/>
    <s v="N"/>
    <s v="D/L"/>
    <s v="RK Illingworth"/>
    <s v="VA Kulkarni"/>
  </r>
  <r>
    <n v="829745"/>
    <n v="2015"/>
    <s v="Bangalore"/>
    <x v="7"/>
    <d v="2015-04-22T00:00:00"/>
    <s v="League"/>
    <x v="38"/>
    <x v="0"/>
    <s v="Royal Challengers Bangalore"/>
    <s v="Chennai Super Kings"/>
    <x v="0"/>
    <x v="0"/>
    <x v="1"/>
    <s v="runs"/>
    <n v="27"/>
    <n v="182"/>
    <n v="20"/>
    <s v="N"/>
    <s v="NA"/>
    <s v="JD Cloete"/>
    <s v="C Shamshuddin"/>
  </r>
  <r>
    <n v="829747"/>
    <n v="2015"/>
    <s v="Delhi"/>
    <x v="7"/>
    <d v="2015-04-23T00:00:00"/>
    <s v="League"/>
    <x v="166"/>
    <x v="2"/>
    <s v="Delhi Daredevils"/>
    <s v="Mumbai Indians"/>
    <x v="3"/>
    <x v="0"/>
    <x v="2"/>
    <s v="runs"/>
    <n v="37"/>
    <n v="191"/>
    <n v="20"/>
    <s v="N"/>
    <s v="NA"/>
    <s v="SD Fry"/>
    <s v="CK Nandan"/>
  </r>
  <r>
    <n v="829749"/>
    <n v="2015"/>
    <s v="Ahmedabad"/>
    <x v="7"/>
    <d v="2015-04-24T00:00:00"/>
    <s v="League"/>
    <x v="167"/>
    <x v="18"/>
    <s v="Rajasthan Royals"/>
    <s v="Royal Challengers Bangalore"/>
    <x v="0"/>
    <x v="0"/>
    <x v="3"/>
    <s v="wickets"/>
    <n v="9"/>
    <n v="131"/>
    <n v="20"/>
    <s v="N"/>
    <s v="NA"/>
    <s v="M Erasmus"/>
    <s v="S Ravi"/>
  </r>
  <r>
    <n v="829751"/>
    <n v="2015"/>
    <s v="Mumbai"/>
    <x v="7"/>
    <d v="2015-04-25T00:00:00"/>
    <s v="League"/>
    <x v="80"/>
    <x v="3"/>
    <s v="Mumbai Indians"/>
    <s v="Sunrisers Hyderabad"/>
    <x v="3"/>
    <x v="1"/>
    <x v="7"/>
    <s v="runs"/>
    <n v="20"/>
    <n v="158"/>
    <n v="20"/>
    <s v="N"/>
    <s v="NA"/>
    <s v="HDPK Dharmasena"/>
    <s v="CB Gaffaney"/>
  </r>
  <r>
    <n v="829753"/>
    <n v="2015"/>
    <s v="Chennai"/>
    <x v="7"/>
    <d v="2015-04-25T00:00:00"/>
    <s v="League"/>
    <x v="0"/>
    <x v="7"/>
    <s v="Chennai Super Kings"/>
    <s v="Kings XI Punjab"/>
    <x v="1"/>
    <x v="1"/>
    <x v="1"/>
    <s v="runs"/>
    <n v="97"/>
    <n v="193"/>
    <n v="20"/>
    <s v="N"/>
    <s v="NA"/>
    <s v="JD Cloete"/>
    <s v="C Shamshuddin"/>
  </r>
  <r>
    <n v="829757"/>
    <n v="2015"/>
    <s v="Delhi"/>
    <x v="7"/>
    <d v="2015-04-26T00:00:00"/>
    <s v="League"/>
    <x v="168"/>
    <x v="2"/>
    <s v="Delhi Daredevils"/>
    <s v="Royal Challengers Bangalore"/>
    <x v="0"/>
    <x v="0"/>
    <x v="3"/>
    <s v="wickets"/>
    <n v="10"/>
    <n v="96"/>
    <n v="20"/>
    <s v="N"/>
    <s v="NA"/>
    <s v="M Erasmus"/>
    <s v="S Ravi"/>
  </r>
  <r>
    <n v="829759"/>
    <n v="2015"/>
    <s v="Chandigarh"/>
    <x v="7"/>
    <d v="2015-04-27T00:00:00"/>
    <s v="League"/>
    <x v="169"/>
    <x v="1"/>
    <s v="Kings XI Punjab"/>
    <s v="Sunrisers Hyderabad"/>
    <x v="5"/>
    <x v="0"/>
    <x v="11"/>
    <s v="runs"/>
    <n v="20"/>
    <n v="151"/>
    <n v="20"/>
    <s v="N"/>
    <s v="NA"/>
    <s v="HDPK Dharmasena"/>
    <s v="CB Gaffaney"/>
  </r>
  <r>
    <n v="829765"/>
    <n v="2015"/>
    <s v="Chennai"/>
    <x v="7"/>
    <d v="2015-04-28T00:00:00"/>
    <s v="League"/>
    <x v="30"/>
    <x v="7"/>
    <s v="Chennai Super Kings"/>
    <s v="Kolkata Knight Riders"/>
    <x v="6"/>
    <x v="0"/>
    <x v="1"/>
    <s v="runs"/>
    <n v="2"/>
    <n v="135"/>
    <n v="20"/>
    <s v="N"/>
    <s v="NA"/>
    <s v="RM Deshpande"/>
    <s v="VA Kulkarni"/>
  </r>
  <r>
    <n v="829763"/>
    <n v="2015"/>
    <s v="Bangalore"/>
    <x v="7"/>
    <d v="2015-04-29T00:00:00"/>
    <s v="League"/>
    <x v="115"/>
    <x v="0"/>
    <s v="Royal Challengers Bangalore"/>
    <s v="Rajasthan Royals"/>
    <x v="2"/>
    <x v="0"/>
    <x v="10"/>
    <s v="no result"/>
    <s v="NA"/>
    <s v="NA"/>
    <s v="NA"/>
    <s v="N"/>
    <s v="NA"/>
    <s v="JD Cloete"/>
    <s v="PG Pathak"/>
  </r>
  <r>
    <n v="829723"/>
    <n v="2015"/>
    <s v="Kolkata"/>
    <x v="7"/>
    <d v="2015-04-30T00:00:00"/>
    <s v="League"/>
    <x v="165"/>
    <x v="4"/>
    <s v="Kolkata Knight Riders"/>
    <s v="Chennai Super Kings"/>
    <x v="6"/>
    <x v="0"/>
    <x v="0"/>
    <s v="wickets"/>
    <n v="7"/>
    <n v="166"/>
    <n v="20"/>
    <s v="N"/>
    <s v="NA"/>
    <s v="AK Chaudhary"/>
    <s v="M Erasmus"/>
  </r>
  <r>
    <n v="829767"/>
    <n v="2015"/>
    <s v="Delhi"/>
    <x v="7"/>
    <d v="2015-05-01T00:00:00"/>
    <s v="League"/>
    <x v="170"/>
    <x v="2"/>
    <s v="Delhi Daredevils"/>
    <s v="Kings XI Punjab"/>
    <x v="7"/>
    <x v="0"/>
    <x v="2"/>
    <s v="wickets"/>
    <n v="9"/>
    <n v="119"/>
    <n v="20"/>
    <s v="N"/>
    <s v="NA"/>
    <s v="RK Illingworth"/>
    <s v="S Ravi"/>
  </r>
  <r>
    <n v="829769"/>
    <n v="2015"/>
    <s v="Mumbai"/>
    <x v="7"/>
    <d v="2015-05-01T00:00:00"/>
    <s v="League"/>
    <x v="83"/>
    <x v="3"/>
    <s v="Mumbai Indians"/>
    <s v="Rajasthan Royals"/>
    <x v="2"/>
    <x v="0"/>
    <x v="7"/>
    <s v="runs"/>
    <n v="8"/>
    <n v="188"/>
    <n v="20"/>
    <s v="N"/>
    <s v="NA"/>
    <s v="HDPK Dharmasena"/>
    <s v="CK Nandan"/>
  </r>
  <r>
    <n v="829771"/>
    <n v="2015"/>
    <s v="Bangalore"/>
    <x v="7"/>
    <d v="2015-05-02T00:00:00"/>
    <s v="League"/>
    <x v="131"/>
    <x v="0"/>
    <s v="Royal Challengers Bangalore"/>
    <s v="Kolkata Knight Riders"/>
    <x v="0"/>
    <x v="0"/>
    <x v="3"/>
    <s v="wickets"/>
    <n v="7"/>
    <n v="112"/>
    <n v="10"/>
    <s v="N"/>
    <s v="NA"/>
    <s v="JD Cloete"/>
    <s v="PG Pathak"/>
  </r>
  <r>
    <n v="829773"/>
    <n v="2015"/>
    <s v="Hyderabad"/>
    <x v="7"/>
    <d v="2015-05-02T00:00:00"/>
    <s v="League"/>
    <x v="79"/>
    <x v="6"/>
    <s v="Sunrisers Hyderabad"/>
    <s v="Chennai Super Kings"/>
    <x v="1"/>
    <x v="0"/>
    <x v="11"/>
    <s v="runs"/>
    <n v="22"/>
    <n v="193"/>
    <n v="20"/>
    <s v="N"/>
    <s v="NA"/>
    <s v="AK Chaudhary"/>
    <s v="K Srinivasan"/>
  </r>
  <r>
    <n v="829775"/>
    <n v="2015"/>
    <s v="Chandigarh"/>
    <x v="7"/>
    <d v="2015-05-03T00:00:00"/>
    <s v="League"/>
    <x v="161"/>
    <x v="1"/>
    <s v="Kings XI Punjab"/>
    <s v="Mumbai Indians"/>
    <x v="3"/>
    <x v="1"/>
    <x v="7"/>
    <s v="runs"/>
    <n v="23"/>
    <n v="173"/>
    <n v="20"/>
    <s v="N"/>
    <s v="NA"/>
    <s v="RK Illingworth"/>
    <s v="VA Kulkarni"/>
  </r>
  <r>
    <n v="829777"/>
    <n v="2015"/>
    <s v="Mumbai"/>
    <x v="7"/>
    <d v="2015-05-03T00:00:00"/>
    <s v="League"/>
    <x v="119"/>
    <x v="17"/>
    <s v="Rajasthan Royals"/>
    <s v="Delhi Daredevils"/>
    <x v="7"/>
    <x v="0"/>
    <x v="4"/>
    <s v="runs"/>
    <n v="14"/>
    <n v="190"/>
    <n v="20"/>
    <s v="N"/>
    <s v="NA"/>
    <s v="HDPK Dharmasena"/>
    <s v="CB Gaffaney"/>
  </r>
  <r>
    <n v="829779"/>
    <n v="2015"/>
    <s v="Chennai"/>
    <x v="7"/>
    <d v="2015-05-04T00:00:00"/>
    <s v="League"/>
    <x v="38"/>
    <x v="7"/>
    <s v="Chennai Super Kings"/>
    <s v="Royal Challengers Bangalore"/>
    <x v="1"/>
    <x v="1"/>
    <x v="1"/>
    <s v="runs"/>
    <n v="24"/>
    <n v="149"/>
    <n v="20"/>
    <s v="N"/>
    <s v="NA"/>
    <s v="C Shamshuddin"/>
    <s v="K Srinath"/>
  </r>
  <r>
    <n v="829781"/>
    <n v="2015"/>
    <s v="Kolkata"/>
    <x v="7"/>
    <d v="2015-05-04T00:00:00"/>
    <s v="League"/>
    <x v="136"/>
    <x v="4"/>
    <s v="Kolkata Knight Riders"/>
    <s v="Sunrisers Hyderabad"/>
    <x v="10"/>
    <x v="0"/>
    <x v="0"/>
    <s v="runs"/>
    <n v="35"/>
    <n v="168"/>
    <n v="20"/>
    <s v="N"/>
    <s v="NA"/>
    <s v="AK Chaudhary"/>
    <s v="M Erasmus"/>
  </r>
  <r>
    <n v="829783"/>
    <n v="2015"/>
    <s v="Mumbai"/>
    <x v="7"/>
    <d v="2015-05-05T00:00:00"/>
    <s v="League"/>
    <x v="62"/>
    <x v="3"/>
    <s v="Mumbai Indians"/>
    <s v="Delhi Daredevils"/>
    <x v="7"/>
    <x v="1"/>
    <x v="7"/>
    <s v="wickets"/>
    <n v="5"/>
    <n v="153"/>
    <n v="20"/>
    <s v="N"/>
    <s v="NA"/>
    <s v="HDPK Dharmasena"/>
    <s v="CB Gaffaney"/>
  </r>
  <r>
    <n v="829785"/>
    <n v="2015"/>
    <s v="Bangalore"/>
    <x v="7"/>
    <d v="2015-05-06T00:00:00"/>
    <s v="League"/>
    <x v="45"/>
    <x v="0"/>
    <s v="Royal Challengers Bangalore"/>
    <s v="Kings XI Punjab"/>
    <x v="5"/>
    <x v="0"/>
    <x v="3"/>
    <s v="runs"/>
    <n v="138"/>
    <n v="227"/>
    <n v="20"/>
    <s v="N"/>
    <s v="NA"/>
    <s v="RK Illingworth"/>
    <s v="VA Kulkarni"/>
  </r>
  <r>
    <n v="829761"/>
    <n v="2015"/>
    <s v="Kolkata"/>
    <x v="7"/>
    <d v="2015-05-07T00:00:00"/>
    <s v="League"/>
    <x v="88"/>
    <x v="4"/>
    <s v="Kolkata Knight Riders"/>
    <s v="Delhi Daredevils"/>
    <x v="6"/>
    <x v="1"/>
    <x v="0"/>
    <s v="runs"/>
    <n v="13"/>
    <n v="172"/>
    <n v="20"/>
    <s v="N"/>
    <s v="NA"/>
    <s v="AK Chaudhary"/>
    <s v="M Erasmus"/>
  </r>
  <r>
    <n v="829787"/>
    <n v="2015"/>
    <s v="Mumbai"/>
    <x v="7"/>
    <d v="2015-05-07T00:00:00"/>
    <s v="League"/>
    <x v="171"/>
    <x v="17"/>
    <s v="Rajasthan Royals"/>
    <s v="Sunrisers Hyderabad"/>
    <x v="2"/>
    <x v="0"/>
    <x v="11"/>
    <s v="runs"/>
    <n v="7"/>
    <n v="202"/>
    <n v="20"/>
    <s v="N"/>
    <s v="NA"/>
    <s v="JD Cloete"/>
    <s v="C Shamshuddin"/>
  </r>
  <r>
    <n v="829789"/>
    <n v="2015"/>
    <s v="Chennai"/>
    <x v="7"/>
    <d v="2015-05-08T00:00:00"/>
    <s v="League"/>
    <x v="172"/>
    <x v="7"/>
    <s v="Chennai Super Kings"/>
    <s v="Mumbai Indians"/>
    <x v="1"/>
    <x v="1"/>
    <x v="7"/>
    <s v="wickets"/>
    <n v="6"/>
    <n v="159"/>
    <n v="20"/>
    <s v="N"/>
    <s v="NA"/>
    <s v="CB Gaffaney"/>
    <s v="CK Nandan"/>
  </r>
  <r>
    <n v="829791"/>
    <n v="2015"/>
    <s v="Kolkata"/>
    <x v="7"/>
    <d v="2015-05-09T00:00:00"/>
    <s v="League"/>
    <x v="165"/>
    <x v="4"/>
    <s v="Kolkata Knight Riders"/>
    <s v="Kings XI Punjab"/>
    <x v="5"/>
    <x v="1"/>
    <x v="0"/>
    <s v="wickets"/>
    <n v="1"/>
    <n v="184"/>
    <n v="20"/>
    <s v="N"/>
    <s v="NA"/>
    <s v="AK Chaudhary"/>
    <s v="HDPK Dharmasena"/>
  </r>
  <r>
    <n v="829793"/>
    <n v="2015"/>
    <s v="Raipur"/>
    <x v="7"/>
    <d v="2015-05-09T00:00:00"/>
    <s v="League"/>
    <x v="173"/>
    <x v="28"/>
    <s v="Delhi Daredevils"/>
    <s v="Sunrisers Hyderabad"/>
    <x v="10"/>
    <x v="1"/>
    <x v="11"/>
    <s v="runs"/>
    <n v="6"/>
    <n v="164"/>
    <n v="20"/>
    <s v="N"/>
    <s v="NA"/>
    <s v="VA Kulkarni"/>
    <s v="S Ravi"/>
  </r>
  <r>
    <n v="829795"/>
    <n v="2015"/>
    <s v="Mumbai"/>
    <x v="7"/>
    <d v="2015-05-10T00:00:00"/>
    <s v="League"/>
    <x v="46"/>
    <x v="3"/>
    <s v="Mumbai Indians"/>
    <s v="Royal Challengers Bangalore"/>
    <x v="0"/>
    <x v="1"/>
    <x v="3"/>
    <s v="runs"/>
    <n v="39"/>
    <n v="236"/>
    <n v="20"/>
    <s v="N"/>
    <s v="NA"/>
    <s v="JD Cloete"/>
    <s v="C Shamshuddin"/>
  </r>
  <r>
    <n v="829797"/>
    <n v="2015"/>
    <s v="Chennai"/>
    <x v="7"/>
    <d v="2015-05-10T00:00:00"/>
    <s v="League"/>
    <x v="120"/>
    <x v="7"/>
    <s v="Chennai Super Kings"/>
    <s v="Rajasthan Royals"/>
    <x v="1"/>
    <x v="1"/>
    <x v="1"/>
    <s v="runs"/>
    <n v="12"/>
    <n v="158"/>
    <n v="20"/>
    <s v="N"/>
    <s v="NA"/>
    <s v="M Erasmus"/>
    <s v="CK Nandan"/>
  </r>
  <r>
    <n v="829799"/>
    <n v="2015"/>
    <s v="Hyderabad"/>
    <x v="7"/>
    <d v="2015-05-11T00:00:00"/>
    <s v="League"/>
    <x v="79"/>
    <x v="6"/>
    <s v="Sunrisers Hyderabad"/>
    <s v="Kings XI Punjab"/>
    <x v="10"/>
    <x v="1"/>
    <x v="11"/>
    <s v="runs"/>
    <n v="5"/>
    <n v="186"/>
    <n v="20"/>
    <s v="N"/>
    <s v="NA"/>
    <s v="AK Chaudhary"/>
    <s v="HDPK Dharmasena"/>
  </r>
  <r>
    <n v="829801"/>
    <n v="2015"/>
    <s v="Raipur"/>
    <x v="7"/>
    <d v="2015-05-12T00:00:00"/>
    <s v="League"/>
    <x v="174"/>
    <x v="28"/>
    <s v="Delhi Daredevils"/>
    <s v="Chennai Super Kings"/>
    <x v="1"/>
    <x v="1"/>
    <x v="2"/>
    <s v="wickets"/>
    <n v="6"/>
    <n v="120"/>
    <n v="20"/>
    <s v="N"/>
    <s v="NA"/>
    <s v="RK Illingworth"/>
    <s v="VA Kulkarni"/>
  </r>
  <r>
    <n v="829803"/>
    <n v="2015"/>
    <s v="Chandigarh"/>
    <x v="7"/>
    <d v="2015-05-13T00:00:00"/>
    <s v="League"/>
    <x v="160"/>
    <x v="1"/>
    <s v="Kings XI Punjab"/>
    <s v="Royal Challengers Bangalore"/>
    <x v="0"/>
    <x v="0"/>
    <x v="5"/>
    <s v="runs"/>
    <n v="22"/>
    <n v="107"/>
    <n v="10"/>
    <s v="N"/>
    <s v="NA"/>
    <s v="JD Cloete"/>
    <s v="C Shamshuddin"/>
  </r>
  <r>
    <n v="829805"/>
    <n v="2015"/>
    <s v="Mumbai"/>
    <x v="7"/>
    <d v="2015-05-14T00:00:00"/>
    <s v="League"/>
    <x v="172"/>
    <x v="3"/>
    <s v="Mumbai Indians"/>
    <s v="Kolkata Knight Riders"/>
    <x v="6"/>
    <x v="0"/>
    <x v="7"/>
    <s v="runs"/>
    <n v="5"/>
    <n v="172"/>
    <n v="20"/>
    <s v="N"/>
    <s v="NA"/>
    <s v="RK Illingworth"/>
    <s v="VA Kulkarni"/>
  </r>
  <r>
    <n v="829807"/>
    <n v="2015"/>
    <s v="Hyderabad"/>
    <x v="7"/>
    <d v="2015-05-15T00:00:00"/>
    <s v="League"/>
    <x v="104"/>
    <x v="6"/>
    <s v="Sunrisers Hyderabad"/>
    <s v="Royal Challengers Bangalore"/>
    <x v="10"/>
    <x v="1"/>
    <x v="3"/>
    <s v="wickets"/>
    <n v="6"/>
    <n v="81"/>
    <n v="6"/>
    <s v="N"/>
    <s v="D/L"/>
    <s v="AK Chaudhary"/>
    <s v="HDPK Dharmasena"/>
  </r>
  <r>
    <n v="829809"/>
    <n v="2015"/>
    <s v="Chandigarh"/>
    <x v="7"/>
    <d v="2015-05-16T00:00:00"/>
    <s v="League"/>
    <x v="132"/>
    <x v="1"/>
    <s v="Kings XI Punjab"/>
    <s v="Chennai Super Kings"/>
    <x v="5"/>
    <x v="1"/>
    <x v="1"/>
    <s v="wickets"/>
    <n v="7"/>
    <n v="131"/>
    <n v="20"/>
    <s v="N"/>
    <s v="NA"/>
    <s v="CK Nandan"/>
    <s v="C Shamshuddin"/>
  </r>
  <r>
    <n v="829811"/>
    <n v="2015"/>
    <s v="Mumbai"/>
    <x v="7"/>
    <d v="2015-05-16T00:00:00"/>
    <s v="League"/>
    <x v="5"/>
    <x v="17"/>
    <s v="Rajasthan Royals"/>
    <s v="Kolkata Knight Riders"/>
    <x v="2"/>
    <x v="1"/>
    <x v="4"/>
    <s v="runs"/>
    <n v="9"/>
    <n v="200"/>
    <n v="20"/>
    <s v="N"/>
    <s v="NA"/>
    <s v="RM Deshpande"/>
    <s v="RK Illingworth"/>
  </r>
  <r>
    <n v="829813"/>
    <n v="2015"/>
    <s v="Bangalore"/>
    <x v="7"/>
    <d v="2015-05-17T00:00:00"/>
    <s v="League"/>
    <x v="115"/>
    <x v="0"/>
    <s v="Royal Challengers Bangalore"/>
    <s v="Delhi Daredevils"/>
    <x v="0"/>
    <x v="0"/>
    <x v="10"/>
    <s v="no result"/>
    <s v="NA"/>
    <n v="188"/>
    <n v="20"/>
    <s v="N"/>
    <s v="NA"/>
    <s v="HDPK Dharmasena"/>
    <s v="K Srinivasan"/>
  </r>
  <r>
    <n v="829815"/>
    <n v="2015"/>
    <s v="Hyderabad"/>
    <x v="7"/>
    <d v="2015-05-17T00:00:00"/>
    <s v="League"/>
    <x v="175"/>
    <x v="6"/>
    <s v="Sunrisers Hyderabad"/>
    <s v="Mumbai Indians"/>
    <x v="10"/>
    <x v="1"/>
    <x v="7"/>
    <s v="wickets"/>
    <n v="9"/>
    <n v="114"/>
    <n v="20"/>
    <s v="N"/>
    <s v="NA"/>
    <s v="CB Gaffaney"/>
    <s v="K Srinath"/>
  </r>
  <r>
    <n v="829817"/>
    <n v="2015"/>
    <s v="Mumbai"/>
    <x v="7"/>
    <d v="2015-05-19T00:00:00"/>
    <s v="Qualifier 1"/>
    <x v="90"/>
    <x v="3"/>
    <s v="Chennai Super Kings"/>
    <s v="Mumbai Indians"/>
    <x v="3"/>
    <x v="1"/>
    <x v="7"/>
    <s v="runs"/>
    <n v="25"/>
    <n v="188"/>
    <n v="20"/>
    <s v="N"/>
    <s v="NA"/>
    <s v="HDPK Dharmasena"/>
    <s v="RK Illingworth"/>
  </r>
  <r>
    <n v="829819"/>
    <n v="2015"/>
    <s v="Pune"/>
    <x v="7"/>
    <d v="2015-05-20T00:00:00"/>
    <s v="Eliminator"/>
    <x v="46"/>
    <x v="27"/>
    <s v="Royal Challengers Bangalore"/>
    <s v="Rajasthan Royals"/>
    <x v="0"/>
    <x v="1"/>
    <x v="3"/>
    <s v="runs"/>
    <n v="71"/>
    <n v="181"/>
    <n v="20"/>
    <s v="N"/>
    <s v="NA"/>
    <s v="AK Chaudhary"/>
    <s v="C Shamshuddin"/>
  </r>
  <r>
    <n v="829821"/>
    <n v="2015"/>
    <s v="Ranchi"/>
    <x v="7"/>
    <d v="2015-05-22T00:00:00"/>
    <s v="Qualifier 2"/>
    <x v="23"/>
    <x v="29"/>
    <s v="Chennai Super Kings"/>
    <s v="Royal Challengers Bangalore"/>
    <x v="1"/>
    <x v="0"/>
    <x v="1"/>
    <s v="wickets"/>
    <n v="3"/>
    <n v="140"/>
    <n v="20"/>
    <s v="N"/>
    <s v="NA"/>
    <s v="AK Chaudhary"/>
    <s v="CB Gaffaney"/>
  </r>
  <r>
    <n v="829823"/>
    <n v="2015"/>
    <s v="Kolkata"/>
    <x v="7"/>
    <d v="2015-05-24T00:00:00"/>
    <s v="Final"/>
    <x v="57"/>
    <x v="4"/>
    <s v="Mumbai Indians"/>
    <s v="Chennai Super Kings"/>
    <x v="1"/>
    <x v="0"/>
    <x v="7"/>
    <s v="runs"/>
    <n v="41"/>
    <n v="203"/>
    <n v="20"/>
    <s v="N"/>
    <s v="NA"/>
    <s v="HDPK Dharmasena"/>
    <s v="RK Illingworth"/>
  </r>
  <r>
    <n v="980901"/>
    <n v="2016"/>
    <s v="Mumbai"/>
    <x v="8"/>
    <d v="2016-04-09T00:00:00"/>
    <s v="League"/>
    <x v="119"/>
    <x v="3"/>
    <s v="Mumbai Indians"/>
    <s v="Rising Pune Supergiants"/>
    <x v="3"/>
    <x v="1"/>
    <x v="12"/>
    <s v="wickets"/>
    <n v="9"/>
    <n v="122"/>
    <n v="20"/>
    <s v="N"/>
    <s v="NA"/>
    <s v="HDPK Dharmasena"/>
    <s v="CK Nandan"/>
  </r>
  <r>
    <n v="980903"/>
    <n v="2016"/>
    <s v="Kolkata"/>
    <x v="8"/>
    <d v="2016-04-10T00:00:00"/>
    <s v="League"/>
    <x v="165"/>
    <x v="4"/>
    <s v="Kolkata Knight Riders"/>
    <s v="Delhi Daredevils"/>
    <x v="6"/>
    <x v="0"/>
    <x v="0"/>
    <s v="wickets"/>
    <n v="9"/>
    <n v="99"/>
    <n v="20"/>
    <s v="N"/>
    <s v="NA"/>
    <s v="S Ravi"/>
    <s v="C Shamshuddin"/>
  </r>
  <r>
    <n v="980905"/>
    <n v="2016"/>
    <s v="Chandigarh"/>
    <x v="8"/>
    <d v="2016-04-11T00:00:00"/>
    <s v="League"/>
    <x v="140"/>
    <x v="33"/>
    <s v="Kings XI Punjab"/>
    <s v="Gujarat Lions"/>
    <x v="11"/>
    <x v="0"/>
    <x v="13"/>
    <s v="wickets"/>
    <n v="5"/>
    <n v="162"/>
    <n v="20"/>
    <s v="N"/>
    <s v="NA"/>
    <s v="AK Chaudhary"/>
    <s v="VA Kulkarni"/>
  </r>
  <r>
    <n v="980907"/>
    <n v="2016"/>
    <s v="Bangalore"/>
    <x v="8"/>
    <d v="2016-04-12T00:00:00"/>
    <s v="League"/>
    <x v="46"/>
    <x v="0"/>
    <s v="Royal Challengers Bangalore"/>
    <s v="Sunrisers Hyderabad"/>
    <x v="10"/>
    <x v="0"/>
    <x v="3"/>
    <s v="runs"/>
    <n v="45"/>
    <n v="228"/>
    <n v="20"/>
    <s v="N"/>
    <s v="NA"/>
    <s v="HDPK Dharmasena"/>
    <s v="VK Sharma"/>
  </r>
  <r>
    <n v="980909"/>
    <n v="2016"/>
    <s v="Kolkata"/>
    <x v="8"/>
    <d v="2016-04-13T00:00:00"/>
    <s v="League"/>
    <x v="57"/>
    <x v="4"/>
    <s v="Kolkata Knight Riders"/>
    <s v="Mumbai Indians"/>
    <x v="3"/>
    <x v="0"/>
    <x v="7"/>
    <s v="wickets"/>
    <n v="6"/>
    <n v="188"/>
    <n v="20"/>
    <s v="N"/>
    <s v="NA"/>
    <s v="Nitin Menon"/>
    <s v="S Ravi"/>
  </r>
  <r>
    <n v="980911"/>
    <n v="2016"/>
    <s v="Rajkot"/>
    <x v="8"/>
    <d v="2016-04-14T00:00:00"/>
    <s v="League"/>
    <x v="140"/>
    <x v="34"/>
    <s v="Gujarat Lions"/>
    <s v="Rising Pune Supergiants"/>
    <x v="12"/>
    <x v="1"/>
    <x v="13"/>
    <s v="wickets"/>
    <n v="7"/>
    <n v="164"/>
    <n v="20"/>
    <s v="N"/>
    <s v="NA"/>
    <s v="VA Kulkarni"/>
    <s v="CK Nandan"/>
  </r>
  <r>
    <n v="980913"/>
    <n v="2016"/>
    <s v="Delhi"/>
    <x v="8"/>
    <d v="2016-04-15T00:00:00"/>
    <s v="League"/>
    <x v="27"/>
    <x v="2"/>
    <s v="Delhi Daredevils"/>
    <s v="Kings XI Punjab"/>
    <x v="7"/>
    <x v="0"/>
    <x v="2"/>
    <s v="wickets"/>
    <n v="8"/>
    <n v="112"/>
    <n v="20"/>
    <s v="N"/>
    <s v="NA"/>
    <s v="S Ravi"/>
    <s v="C Shamshuddin"/>
  </r>
  <r>
    <n v="980915"/>
    <n v="2016"/>
    <s v="Hyderabad"/>
    <x v="8"/>
    <d v="2016-04-16T00:00:00"/>
    <s v="League"/>
    <x v="56"/>
    <x v="6"/>
    <s v="Sunrisers Hyderabad"/>
    <s v="Kolkata Knight Riders"/>
    <x v="10"/>
    <x v="1"/>
    <x v="0"/>
    <s v="wickets"/>
    <n v="8"/>
    <n v="143"/>
    <n v="20"/>
    <s v="N"/>
    <s v="NA"/>
    <s v="AK Chaudhary"/>
    <s v="CK Nandan"/>
  </r>
  <r>
    <n v="980917"/>
    <n v="2016"/>
    <s v="Mumbai"/>
    <x v="8"/>
    <d v="2016-04-16T00:00:00"/>
    <s v="League"/>
    <x v="140"/>
    <x v="3"/>
    <s v="Mumbai Indians"/>
    <s v="Gujarat Lions"/>
    <x v="11"/>
    <x v="0"/>
    <x v="13"/>
    <s v="wickets"/>
    <n v="3"/>
    <n v="144"/>
    <n v="20"/>
    <s v="N"/>
    <s v="NA"/>
    <s v="HDPK Dharmasena"/>
    <s v="VK Sharma"/>
  </r>
  <r>
    <n v="980919"/>
    <n v="2016"/>
    <s v="Chandigarh"/>
    <x v="8"/>
    <d v="2016-04-17T00:00:00"/>
    <s v="League"/>
    <x v="138"/>
    <x v="33"/>
    <s v="Kings XI Punjab"/>
    <s v="Rising Pune Supergiants"/>
    <x v="12"/>
    <x v="1"/>
    <x v="5"/>
    <s v="wickets"/>
    <n v="6"/>
    <n v="153"/>
    <n v="20"/>
    <s v="N"/>
    <s v="NA"/>
    <s v="S Ravi"/>
    <s v="C Shamshuddin"/>
  </r>
  <r>
    <n v="980921"/>
    <n v="2016"/>
    <s v="Bangalore"/>
    <x v="8"/>
    <d v="2016-04-17T00:00:00"/>
    <s v="League"/>
    <x v="176"/>
    <x v="0"/>
    <s v="Royal Challengers Bangalore"/>
    <s v="Delhi Daredevils"/>
    <x v="7"/>
    <x v="0"/>
    <x v="2"/>
    <s v="wickets"/>
    <n v="7"/>
    <n v="192"/>
    <n v="20"/>
    <s v="N"/>
    <s v="NA"/>
    <s v="VA Kulkarni"/>
    <s v="A Nand Kishore"/>
  </r>
  <r>
    <n v="980923"/>
    <n v="2016"/>
    <s v="Hyderabad"/>
    <x v="8"/>
    <d v="2016-04-18T00:00:00"/>
    <s v="League"/>
    <x v="79"/>
    <x v="6"/>
    <s v="Sunrisers Hyderabad"/>
    <s v="Mumbai Indians"/>
    <x v="10"/>
    <x v="0"/>
    <x v="11"/>
    <s v="wickets"/>
    <n v="7"/>
    <n v="143"/>
    <n v="20"/>
    <s v="N"/>
    <s v="NA"/>
    <s v="HDPK Dharmasena"/>
    <s v="VK Sharma"/>
  </r>
  <r>
    <n v="980925"/>
    <n v="2016"/>
    <s v="Chandigarh"/>
    <x v="8"/>
    <d v="2016-04-19T00:00:00"/>
    <s v="League"/>
    <x v="75"/>
    <x v="33"/>
    <s v="Kings XI Punjab"/>
    <s v="Kolkata Knight Riders"/>
    <x v="6"/>
    <x v="0"/>
    <x v="0"/>
    <s v="wickets"/>
    <n v="6"/>
    <n v="139"/>
    <n v="20"/>
    <s v="N"/>
    <s v="NA"/>
    <s v="S Ravi"/>
    <s v="C Shamshuddin"/>
  </r>
  <r>
    <n v="980927"/>
    <n v="2016"/>
    <s v="Mumbai"/>
    <x v="8"/>
    <d v="2016-04-20T00:00:00"/>
    <s v="League"/>
    <x v="57"/>
    <x v="3"/>
    <s v="Mumbai Indians"/>
    <s v="Royal Challengers Bangalore"/>
    <x v="3"/>
    <x v="0"/>
    <x v="7"/>
    <s v="wickets"/>
    <n v="6"/>
    <n v="171"/>
    <n v="20"/>
    <s v="N"/>
    <s v="NA"/>
    <s v="AK Chaudhary"/>
    <s v="CK Nandan"/>
  </r>
  <r>
    <n v="980929"/>
    <n v="2016"/>
    <s v="Rajkot"/>
    <x v="8"/>
    <d v="2016-04-21T00:00:00"/>
    <s v="League"/>
    <x v="157"/>
    <x v="34"/>
    <s v="Gujarat Lions"/>
    <s v="Sunrisers Hyderabad"/>
    <x v="10"/>
    <x v="0"/>
    <x v="11"/>
    <s v="wickets"/>
    <n v="10"/>
    <n v="136"/>
    <n v="20"/>
    <s v="N"/>
    <s v="NA"/>
    <s v="K Bharatan"/>
    <s v="HDPK Dharmasena"/>
  </r>
  <r>
    <n v="980931"/>
    <n v="2016"/>
    <s v="Pune"/>
    <x v="8"/>
    <d v="2016-04-22T00:00:00"/>
    <s v="League"/>
    <x v="46"/>
    <x v="27"/>
    <s v="Rising Pune Supergiants"/>
    <s v="Royal Challengers Bangalore"/>
    <x v="12"/>
    <x v="0"/>
    <x v="3"/>
    <s v="runs"/>
    <n v="13"/>
    <n v="186"/>
    <n v="20"/>
    <s v="N"/>
    <s v="NA"/>
    <s v="CB Gaffaney"/>
    <s v="VK Sharma"/>
  </r>
  <r>
    <n v="980933"/>
    <n v="2016"/>
    <s v="Delhi"/>
    <x v="8"/>
    <d v="2016-04-23T00:00:00"/>
    <s v="League"/>
    <x v="144"/>
    <x v="2"/>
    <s v="Delhi Daredevils"/>
    <s v="Mumbai Indians"/>
    <x v="3"/>
    <x v="0"/>
    <x v="2"/>
    <s v="runs"/>
    <n v="10"/>
    <n v="165"/>
    <n v="20"/>
    <s v="N"/>
    <s v="NA"/>
    <s v="S Ravi"/>
    <s v="C Shamshuddin"/>
  </r>
  <r>
    <n v="980935"/>
    <n v="2016"/>
    <s v="Hyderabad"/>
    <x v="8"/>
    <d v="2016-04-23T00:00:00"/>
    <s v="League"/>
    <x v="177"/>
    <x v="6"/>
    <s v="Sunrisers Hyderabad"/>
    <s v="Kings XI Punjab"/>
    <x v="10"/>
    <x v="0"/>
    <x v="11"/>
    <s v="wickets"/>
    <n v="5"/>
    <n v="144"/>
    <n v="20"/>
    <s v="N"/>
    <s v="NA"/>
    <s v="AK Chaudhary"/>
    <s v="CK Nandan"/>
  </r>
  <r>
    <n v="980937"/>
    <n v="2016"/>
    <s v="Rajkot"/>
    <x v="8"/>
    <d v="2016-04-24T00:00:00"/>
    <s v="League"/>
    <x v="104"/>
    <x v="34"/>
    <s v="Gujarat Lions"/>
    <s v="Royal Challengers Bangalore"/>
    <x v="0"/>
    <x v="1"/>
    <x v="13"/>
    <s v="wickets"/>
    <n v="6"/>
    <n v="181"/>
    <n v="20"/>
    <s v="N"/>
    <s v="NA"/>
    <s v="K Bharatan"/>
    <s v="BNJ Oxenford"/>
  </r>
  <r>
    <n v="980939"/>
    <n v="2016"/>
    <s v="Pune"/>
    <x v="8"/>
    <d v="2016-04-24T00:00:00"/>
    <s v="League"/>
    <x v="178"/>
    <x v="27"/>
    <s v="Rising Pune Supergiants"/>
    <s v="Kolkata Knight Riders"/>
    <x v="6"/>
    <x v="0"/>
    <x v="0"/>
    <s v="wickets"/>
    <n v="2"/>
    <n v="161"/>
    <n v="20"/>
    <s v="N"/>
    <s v="NA"/>
    <s v="CB Gaffaney"/>
    <s v="A Nand Kishore"/>
  </r>
  <r>
    <n v="980941"/>
    <n v="2016"/>
    <s v="Chandigarh"/>
    <x v="8"/>
    <d v="2016-04-25T00:00:00"/>
    <s v="League"/>
    <x v="148"/>
    <x v="33"/>
    <s v="Kings XI Punjab"/>
    <s v="Mumbai Indians"/>
    <x v="5"/>
    <x v="0"/>
    <x v="7"/>
    <s v="runs"/>
    <n v="25"/>
    <n v="190"/>
    <n v="20"/>
    <s v="N"/>
    <s v="NA"/>
    <s v="Nitin Menon"/>
    <s v="RJ Tucker"/>
  </r>
  <r>
    <n v="980943"/>
    <n v="2016"/>
    <s v="Hyderabad"/>
    <x v="8"/>
    <d v="2016-04-26T00:00:00"/>
    <s v="League"/>
    <x v="179"/>
    <x v="6"/>
    <s v="Sunrisers Hyderabad"/>
    <s v="Rising Pune Supergiants"/>
    <x v="12"/>
    <x v="0"/>
    <x v="12"/>
    <s v="runs"/>
    <n v="34"/>
    <n v="61"/>
    <n v="11"/>
    <s v="N"/>
    <s v="D/L"/>
    <s v="AY Dandekar"/>
    <s v="CK Nandan"/>
  </r>
  <r>
    <n v="980945"/>
    <n v="2016"/>
    <s v="Delhi"/>
    <x v="8"/>
    <d v="2016-04-27T00:00:00"/>
    <s v="League"/>
    <x v="180"/>
    <x v="2"/>
    <s v="Delhi Daredevils"/>
    <s v="Gujarat Lions"/>
    <x v="7"/>
    <x v="0"/>
    <x v="13"/>
    <s v="runs"/>
    <n v="1"/>
    <n v="173"/>
    <n v="20"/>
    <s v="N"/>
    <s v="NA"/>
    <s v="M Erasmus"/>
    <s v="S Ravi"/>
  </r>
  <r>
    <n v="980947"/>
    <n v="2016"/>
    <s v="Mumbai"/>
    <x v="8"/>
    <d v="2016-04-28T00:00:00"/>
    <s v="League"/>
    <x v="57"/>
    <x v="3"/>
    <s v="Mumbai Indians"/>
    <s v="Kolkata Knight Riders"/>
    <x v="3"/>
    <x v="0"/>
    <x v="7"/>
    <s v="wickets"/>
    <n v="6"/>
    <n v="175"/>
    <n v="20"/>
    <s v="N"/>
    <s v="NA"/>
    <s v="Nitin Menon"/>
    <s v="RJ Tucker"/>
  </r>
  <r>
    <n v="980949"/>
    <n v="2016"/>
    <s v="Pune"/>
    <x v="8"/>
    <d v="2016-04-29T00:00:00"/>
    <s v="League"/>
    <x v="60"/>
    <x v="27"/>
    <s v="Rising Pune Supergiants"/>
    <s v="Gujarat Lions"/>
    <x v="11"/>
    <x v="0"/>
    <x v="13"/>
    <s v="wickets"/>
    <n v="3"/>
    <n v="196"/>
    <n v="20"/>
    <s v="N"/>
    <s v="NA"/>
    <s v="CB Gaffaney"/>
    <s v="BNJ Oxenford"/>
  </r>
  <r>
    <n v="980951"/>
    <n v="2016"/>
    <s v="Delhi"/>
    <x v="8"/>
    <d v="2016-04-30T00:00:00"/>
    <s v="League"/>
    <x v="181"/>
    <x v="2"/>
    <s v="Delhi Daredevils"/>
    <s v="Kolkata Knight Riders"/>
    <x v="6"/>
    <x v="0"/>
    <x v="2"/>
    <s v="runs"/>
    <n v="27"/>
    <n v="187"/>
    <n v="20"/>
    <s v="N"/>
    <s v="NA"/>
    <s v="KN Ananthapadmanabhan"/>
    <s v="M Erasmus"/>
  </r>
  <r>
    <n v="980953"/>
    <n v="2016"/>
    <s v="Hyderabad"/>
    <x v="8"/>
    <d v="2016-04-30T00:00:00"/>
    <s v="League"/>
    <x v="79"/>
    <x v="6"/>
    <s v="Sunrisers Hyderabad"/>
    <s v="Royal Challengers Bangalore"/>
    <x v="0"/>
    <x v="0"/>
    <x v="11"/>
    <s v="runs"/>
    <n v="15"/>
    <n v="195"/>
    <n v="20"/>
    <s v="N"/>
    <s v="NA"/>
    <s v="AK Chaudhary"/>
    <s v="HDPK Dharmasena"/>
  </r>
  <r>
    <n v="980955"/>
    <n v="2016"/>
    <s v="Rajkot"/>
    <x v="8"/>
    <d v="2016-05-01T00:00:00"/>
    <s v="League"/>
    <x v="160"/>
    <x v="34"/>
    <s v="Gujarat Lions"/>
    <s v="Kings XI Punjab"/>
    <x v="11"/>
    <x v="0"/>
    <x v="5"/>
    <s v="runs"/>
    <n v="23"/>
    <n v="155"/>
    <n v="20"/>
    <s v="N"/>
    <s v="NA"/>
    <s v="BNJ Oxenford"/>
    <s v="VK Sharma"/>
  </r>
  <r>
    <n v="980957"/>
    <n v="2016"/>
    <s v="Pune"/>
    <x v="8"/>
    <d v="2016-05-01T00:00:00"/>
    <s v="League"/>
    <x v="57"/>
    <x v="27"/>
    <s v="Rising Pune Supergiants"/>
    <s v="Mumbai Indians"/>
    <x v="3"/>
    <x v="0"/>
    <x v="7"/>
    <s v="wickets"/>
    <n v="8"/>
    <n v="160"/>
    <n v="20"/>
    <s v="N"/>
    <s v="NA"/>
    <s v="AY Dandekar"/>
    <s v="RJ Tucker"/>
  </r>
  <r>
    <n v="980959"/>
    <n v="2016"/>
    <s v="Bangalore"/>
    <x v="8"/>
    <d v="2016-05-02T00:00:00"/>
    <s v="League"/>
    <x v="165"/>
    <x v="0"/>
    <s v="Royal Challengers Bangalore"/>
    <s v="Kolkata Knight Riders"/>
    <x v="6"/>
    <x v="0"/>
    <x v="0"/>
    <s v="wickets"/>
    <n v="5"/>
    <n v="186"/>
    <n v="20"/>
    <s v="N"/>
    <s v="NA"/>
    <s v="M Erasmus"/>
    <s v="S Ravi"/>
  </r>
  <r>
    <n v="980961"/>
    <n v="2016"/>
    <s v="Rajkot"/>
    <x v="8"/>
    <d v="2016-05-03T00:00:00"/>
    <s v="League"/>
    <x v="182"/>
    <x v="34"/>
    <s v="Gujarat Lions"/>
    <s v="Delhi Daredevils"/>
    <x v="7"/>
    <x v="0"/>
    <x v="2"/>
    <s v="wickets"/>
    <n v="8"/>
    <n v="150"/>
    <n v="20"/>
    <s v="N"/>
    <s v="NA"/>
    <s v="CB Gaffaney"/>
    <s v="BNJ Oxenford"/>
  </r>
  <r>
    <n v="980963"/>
    <n v="2016"/>
    <s v="Kolkata"/>
    <x v="8"/>
    <d v="2016-05-04T00:00:00"/>
    <s v="League"/>
    <x v="165"/>
    <x v="4"/>
    <s v="Kolkata Knight Riders"/>
    <s v="Kings XI Punjab"/>
    <x v="5"/>
    <x v="0"/>
    <x v="0"/>
    <s v="runs"/>
    <n v="7"/>
    <n v="165"/>
    <n v="20"/>
    <s v="N"/>
    <s v="NA"/>
    <s v="AK Chaudhary"/>
    <s v="HDPK Dharmasena"/>
  </r>
  <r>
    <n v="980965"/>
    <n v="2016"/>
    <s v="Delhi"/>
    <x v="8"/>
    <d v="2016-05-05T00:00:00"/>
    <s v="League"/>
    <x v="119"/>
    <x v="2"/>
    <s v="Delhi Daredevils"/>
    <s v="Rising Pune Supergiants"/>
    <x v="12"/>
    <x v="0"/>
    <x v="12"/>
    <s v="wickets"/>
    <n v="7"/>
    <n v="163"/>
    <n v="20"/>
    <s v="N"/>
    <s v="NA"/>
    <s v="C Shamshuddin"/>
    <s v="RJ Tucker"/>
  </r>
  <r>
    <n v="980967"/>
    <n v="2016"/>
    <s v="Hyderabad"/>
    <x v="8"/>
    <d v="2016-05-06T00:00:00"/>
    <s v="League"/>
    <x v="157"/>
    <x v="6"/>
    <s v="Sunrisers Hyderabad"/>
    <s v="Gujarat Lions"/>
    <x v="10"/>
    <x v="0"/>
    <x v="11"/>
    <s v="wickets"/>
    <n v="5"/>
    <n v="127"/>
    <n v="20"/>
    <s v="N"/>
    <s v="NA"/>
    <s v="M Erasmus"/>
    <s v="S Ravi"/>
  </r>
  <r>
    <n v="980969"/>
    <n v="2016"/>
    <s v="Bangalore"/>
    <x v="8"/>
    <d v="2016-05-07T00:00:00"/>
    <s v="League"/>
    <x v="104"/>
    <x v="0"/>
    <s v="Royal Challengers Bangalore"/>
    <s v="Rising Pune Supergiants"/>
    <x v="0"/>
    <x v="0"/>
    <x v="3"/>
    <s v="wickets"/>
    <n v="7"/>
    <n v="192"/>
    <n v="20"/>
    <s v="N"/>
    <s v="NA"/>
    <s v="CB Gaffaney"/>
    <s v="BNJ Oxenford"/>
  </r>
  <r>
    <n v="980971"/>
    <n v="2016"/>
    <s v="Chandigarh"/>
    <x v="8"/>
    <d v="2016-05-07T00:00:00"/>
    <s v="League"/>
    <x v="183"/>
    <x v="33"/>
    <s v="Kings XI Punjab"/>
    <s v="Delhi Daredevils"/>
    <x v="7"/>
    <x v="0"/>
    <x v="5"/>
    <s v="runs"/>
    <n v="9"/>
    <n v="182"/>
    <n v="20"/>
    <s v="N"/>
    <s v="NA"/>
    <s v="HDPK Dharmasena"/>
    <s v="CK Nandan"/>
  </r>
  <r>
    <n v="980973"/>
    <n v="2016"/>
    <s v="Visakhapatnam"/>
    <x v="8"/>
    <d v="2016-05-08T00:00:00"/>
    <s v="League"/>
    <x v="23"/>
    <x v="25"/>
    <s v="Mumbai Indians"/>
    <s v="Sunrisers Hyderabad"/>
    <x v="3"/>
    <x v="0"/>
    <x v="11"/>
    <s v="runs"/>
    <n v="85"/>
    <n v="178"/>
    <n v="20"/>
    <s v="N"/>
    <s v="NA"/>
    <s v="S Ravi"/>
    <s v="C Shamshuddin"/>
  </r>
  <r>
    <n v="980975"/>
    <n v="2016"/>
    <s v="Kolkata"/>
    <x v="8"/>
    <d v="2016-05-08T00:00:00"/>
    <s v="League"/>
    <x v="19"/>
    <x v="4"/>
    <s v="Kolkata Knight Riders"/>
    <s v="Gujarat Lions"/>
    <x v="11"/>
    <x v="0"/>
    <x v="13"/>
    <s v="wickets"/>
    <n v="5"/>
    <n v="159"/>
    <n v="20"/>
    <s v="N"/>
    <s v="NA"/>
    <s v="M Erasmus"/>
    <s v="RJ Tucker"/>
  </r>
  <r>
    <n v="980977"/>
    <n v="2016"/>
    <s v="Chandigarh"/>
    <x v="8"/>
    <d v="2016-05-09T00:00:00"/>
    <s v="League"/>
    <x v="5"/>
    <x v="33"/>
    <s v="Kings XI Punjab"/>
    <s v="Royal Challengers Bangalore"/>
    <x v="5"/>
    <x v="0"/>
    <x v="3"/>
    <s v="runs"/>
    <n v="1"/>
    <n v="176"/>
    <n v="20"/>
    <s v="N"/>
    <s v="NA"/>
    <s v="AK Chaudhary"/>
    <s v="HDPK Dharmasena"/>
  </r>
  <r>
    <n v="980979"/>
    <n v="2016"/>
    <s v="Visakhapatnam"/>
    <x v="8"/>
    <d v="2016-05-10T00:00:00"/>
    <s v="League"/>
    <x v="184"/>
    <x v="25"/>
    <s v="Rising Pune Supergiants"/>
    <s v="Sunrisers Hyderabad"/>
    <x v="10"/>
    <x v="1"/>
    <x v="11"/>
    <s v="runs"/>
    <n v="4"/>
    <n v="138"/>
    <n v="20"/>
    <s v="N"/>
    <s v="NA"/>
    <s v="CB Gaffaney"/>
    <s v="VK Sharma"/>
  </r>
  <r>
    <n v="980981"/>
    <n v="2016"/>
    <s v="Bangalore"/>
    <x v="8"/>
    <d v="2016-05-11T00:00:00"/>
    <s v="League"/>
    <x v="185"/>
    <x v="0"/>
    <s v="Royal Challengers Bangalore"/>
    <s v="Mumbai Indians"/>
    <x v="3"/>
    <x v="0"/>
    <x v="7"/>
    <s v="wickets"/>
    <n v="6"/>
    <n v="152"/>
    <n v="20"/>
    <s v="N"/>
    <s v="NA"/>
    <s v="AY Dandekar"/>
    <s v="C Shamshuddin"/>
  </r>
  <r>
    <n v="980983"/>
    <n v="2016"/>
    <s v="Hyderabad"/>
    <x v="8"/>
    <d v="2016-05-12T00:00:00"/>
    <s v="League"/>
    <x v="180"/>
    <x v="6"/>
    <s v="Sunrisers Hyderabad"/>
    <s v="Delhi Daredevils"/>
    <x v="7"/>
    <x v="0"/>
    <x v="2"/>
    <s v="wickets"/>
    <n v="7"/>
    <n v="147"/>
    <n v="20"/>
    <s v="N"/>
    <s v="NA"/>
    <s v="K Bharatan"/>
    <s v="M Erasmus"/>
  </r>
  <r>
    <n v="980985"/>
    <n v="2016"/>
    <s v="Visakhapatnam"/>
    <x v="8"/>
    <d v="2016-05-13T00:00:00"/>
    <s v="League"/>
    <x v="183"/>
    <x v="25"/>
    <s v="Mumbai Indians"/>
    <s v="Kings XI Punjab"/>
    <x v="3"/>
    <x v="1"/>
    <x v="5"/>
    <s v="wickets"/>
    <n v="7"/>
    <n v="125"/>
    <n v="20"/>
    <s v="N"/>
    <s v="NA"/>
    <s v="HDPK Dharmasena"/>
    <s v="CK Nandan"/>
  </r>
  <r>
    <n v="980987"/>
    <n v="2016"/>
    <s v="Bangalore"/>
    <x v="8"/>
    <d v="2016-05-14T00:00:00"/>
    <s v="League"/>
    <x v="46"/>
    <x v="0"/>
    <s v="Royal Challengers Bangalore"/>
    <s v="Gujarat Lions"/>
    <x v="11"/>
    <x v="0"/>
    <x v="3"/>
    <s v="runs"/>
    <n v="144"/>
    <n v="249"/>
    <n v="20"/>
    <s v="N"/>
    <s v="NA"/>
    <s v="AY Dandekar"/>
    <s v="VK Sharma"/>
  </r>
  <r>
    <n v="980989"/>
    <n v="2016"/>
    <s v="Kolkata"/>
    <x v="8"/>
    <d v="2016-05-14T00:00:00"/>
    <s v="League"/>
    <x v="8"/>
    <x v="4"/>
    <s v="Kolkata Knight Riders"/>
    <s v="Rising Pune Supergiants"/>
    <x v="12"/>
    <x v="1"/>
    <x v="0"/>
    <s v="wickets"/>
    <n v="8"/>
    <n v="66"/>
    <n v="9"/>
    <s v="N"/>
    <s v="D/L"/>
    <s v="A Nand Kishore"/>
    <s v="BNJ Oxenford"/>
  </r>
  <r>
    <n v="980991"/>
    <n v="2016"/>
    <s v="Chandigarh"/>
    <x v="8"/>
    <d v="2016-05-15T00:00:00"/>
    <s v="League"/>
    <x v="186"/>
    <x v="33"/>
    <s v="Kings XI Punjab"/>
    <s v="Sunrisers Hyderabad"/>
    <x v="5"/>
    <x v="1"/>
    <x v="11"/>
    <s v="wickets"/>
    <n v="7"/>
    <n v="180"/>
    <n v="20"/>
    <s v="N"/>
    <s v="NA"/>
    <s v="KN Ananthapadmanabhan"/>
    <s v="M Erasmus"/>
  </r>
  <r>
    <n v="980993"/>
    <n v="2016"/>
    <s v="Visakhapatnam"/>
    <x v="8"/>
    <d v="2016-05-15T00:00:00"/>
    <s v="League"/>
    <x v="185"/>
    <x v="25"/>
    <s v="Mumbai Indians"/>
    <s v="Delhi Daredevils"/>
    <x v="7"/>
    <x v="0"/>
    <x v="7"/>
    <s v="runs"/>
    <n v="80"/>
    <n v="207"/>
    <n v="20"/>
    <s v="N"/>
    <s v="NA"/>
    <s v="Nitin Menon"/>
    <s v="CK Nandan"/>
  </r>
  <r>
    <n v="980995"/>
    <n v="2016"/>
    <s v="Kolkata"/>
    <x v="8"/>
    <d v="2016-05-16T00:00:00"/>
    <s v="League"/>
    <x v="104"/>
    <x v="4"/>
    <s v="Kolkata Knight Riders"/>
    <s v="Royal Challengers Bangalore"/>
    <x v="0"/>
    <x v="0"/>
    <x v="3"/>
    <s v="wickets"/>
    <n v="9"/>
    <n v="184"/>
    <n v="20"/>
    <s v="N"/>
    <s v="NA"/>
    <s v="CB Gaffaney"/>
    <s v="A Nand Kishore"/>
  </r>
  <r>
    <n v="980997"/>
    <n v="2016"/>
    <s v="Visakhapatnam"/>
    <x v="8"/>
    <d v="2016-05-17T00:00:00"/>
    <s v="League"/>
    <x v="179"/>
    <x v="25"/>
    <s v="Rising Pune Supergiants"/>
    <s v="Delhi Daredevils"/>
    <x v="12"/>
    <x v="0"/>
    <x v="12"/>
    <s v="runs"/>
    <n v="19"/>
    <n v="58"/>
    <n v="11"/>
    <s v="N"/>
    <s v="D/L"/>
    <s v="Nitin Menon"/>
    <s v="C Shamshuddin"/>
  </r>
  <r>
    <n v="980999"/>
    <n v="2016"/>
    <s v="Bangalore"/>
    <x v="8"/>
    <d v="2016-05-18T00:00:00"/>
    <s v="League"/>
    <x v="104"/>
    <x v="0"/>
    <s v="Royal Challengers Bangalore"/>
    <s v="Kings XI Punjab"/>
    <x v="5"/>
    <x v="0"/>
    <x v="3"/>
    <s v="runs"/>
    <n v="82"/>
    <n v="203"/>
    <n v="14"/>
    <s v="N"/>
    <s v="D/L"/>
    <s v="KN Ananthapadmanabhan"/>
    <s v="M Erasmus"/>
  </r>
  <r>
    <n v="981001"/>
    <n v="2016"/>
    <s v="Kanpur"/>
    <x v="8"/>
    <d v="2016-05-19T00:00:00"/>
    <s v="League"/>
    <x v="60"/>
    <x v="35"/>
    <s v="Gujarat Lions"/>
    <s v="Kolkata Knight Riders"/>
    <x v="11"/>
    <x v="0"/>
    <x v="13"/>
    <s v="wickets"/>
    <n v="6"/>
    <n v="125"/>
    <n v="20"/>
    <s v="N"/>
    <s v="NA"/>
    <s v="AK Chaudhary"/>
    <s v="CK Nandan"/>
  </r>
  <r>
    <n v="981003"/>
    <n v="2016"/>
    <s v="Raipur"/>
    <x v="8"/>
    <d v="2016-05-20T00:00:00"/>
    <s v="League"/>
    <x v="159"/>
    <x v="28"/>
    <s v="Delhi Daredevils"/>
    <s v="Sunrisers Hyderabad"/>
    <x v="7"/>
    <x v="0"/>
    <x v="2"/>
    <s v="wickets"/>
    <n v="6"/>
    <n v="159"/>
    <n v="20"/>
    <s v="N"/>
    <s v="NA"/>
    <s v="A Nand Kishore"/>
    <s v="BNJ Oxenford"/>
  </r>
  <r>
    <n v="981005"/>
    <n v="2016"/>
    <s v="Visakhapatnam"/>
    <x v="8"/>
    <d v="2016-05-21T00:00:00"/>
    <s v="League"/>
    <x v="13"/>
    <x v="25"/>
    <s v="Rising Pune Supergiants"/>
    <s v="Kings XI Punjab"/>
    <x v="5"/>
    <x v="1"/>
    <x v="12"/>
    <s v="wickets"/>
    <n v="4"/>
    <n v="173"/>
    <n v="20"/>
    <s v="N"/>
    <s v="NA"/>
    <s v="HDPK Dharmasena"/>
    <s v="Nitin Menon"/>
  </r>
  <r>
    <n v="981007"/>
    <n v="2016"/>
    <s v="Kanpur"/>
    <x v="8"/>
    <d v="2016-05-21T00:00:00"/>
    <s v="League"/>
    <x v="38"/>
    <x v="35"/>
    <s v="Gujarat Lions"/>
    <s v="Mumbai Indians"/>
    <x v="11"/>
    <x v="0"/>
    <x v="13"/>
    <s v="wickets"/>
    <n v="6"/>
    <n v="173"/>
    <n v="20"/>
    <s v="N"/>
    <s v="NA"/>
    <s v="AK Chaudhary"/>
    <s v="CK Nandan"/>
  </r>
  <r>
    <n v="981009"/>
    <n v="2016"/>
    <s v="Kolkata"/>
    <x v="8"/>
    <d v="2016-05-22T00:00:00"/>
    <s v="League"/>
    <x v="8"/>
    <x v="4"/>
    <s v="Kolkata Knight Riders"/>
    <s v="Sunrisers Hyderabad"/>
    <x v="10"/>
    <x v="0"/>
    <x v="0"/>
    <s v="runs"/>
    <n v="22"/>
    <n v="172"/>
    <n v="20"/>
    <s v="N"/>
    <s v="NA"/>
    <s v="KN Ananthapadmanabhan"/>
    <s v="M Erasmus"/>
  </r>
  <r>
    <n v="981011"/>
    <n v="2016"/>
    <s v="Raipur"/>
    <x v="8"/>
    <d v="2016-05-22T00:00:00"/>
    <s v="League"/>
    <x v="104"/>
    <x v="28"/>
    <s v="Delhi Daredevils"/>
    <s v="Royal Challengers Bangalore"/>
    <x v="0"/>
    <x v="0"/>
    <x v="3"/>
    <s v="wickets"/>
    <n v="6"/>
    <n v="139"/>
    <n v="20"/>
    <s v="N"/>
    <s v="NA"/>
    <s v="A Nand Kishore"/>
    <s v="BNJ Oxenford"/>
  </r>
  <r>
    <n v="981013"/>
    <n v="2016"/>
    <s v="Bangalore"/>
    <x v="8"/>
    <d v="2016-05-24T00:00:00"/>
    <s v="Qualifier 1"/>
    <x v="46"/>
    <x v="0"/>
    <s v="Gujarat Lions"/>
    <s v="Royal Challengers Bangalore"/>
    <x v="0"/>
    <x v="0"/>
    <x v="3"/>
    <s v="wickets"/>
    <n v="4"/>
    <n v="159"/>
    <n v="20"/>
    <s v="N"/>
    <s v="NA"/>
    <s v="AK Chaudhary"/>
    <s v="HDPK Dharmasena"/>
  </r>
  <r>
    <n v="981015"/>
    <n v="2016"/>
    <s v="Delhi"/>
    <x v="8"/>
    <d v="2016-05-25T00:00:00"/>
    <s v="Elimination Final"/>
    <x v="173"/>
    <x v="2"/>
    <s v="Sunrisers Hyderabad"/>
    <s v="Kolkata Knight Riders"/>
    <x v="6"/>
    <x v="0"/>
    <x v="11"/>
    <s v="runs"/>
    <n v="22"/>
    <n v="163"/>
    <n v="20"/>
    <s v="N"/>
    <s v="NA"/>
    <s v="M Erasmus"/>
    <s v="C Shamshuddin"/>
  </r>
  <r>
    <n v="981017"/>
    <n v="2016"/>
    <s v="Delhi"/>
    <x v="8"/>
    <d v="2016-05-27T00:00:00"/>
    <s v="Qualifier 2"/>
    <x v="79"/>
    <x v="2"/>
    <s v="Gujarat Lions"/>
    <s v="Sunrisers Hyderabad"/>
    <x v="10"/>
    <x v="0"/>
    <x v="11"/>
    <s v="wickets"/>
    <n v="4"/>
    <n v="163"/>
    <n v="20"/>
    <s v="N"/>
    <s v="NA"/>
    <s v="M Erasmus"/>
    <s v="CK Nandan"/>
  </r>
  <r>
    <n v="981019"/>
    <n v="2016"/>
    <s v="Bangalore"/>
    <x v="8"/>
    <d v="2016-05-29T00:00:00"/>
    <s v="Final"/>
    <x v="187"/>
    <x v="0"/>
    <s v="Royal Challengers Bangalore"/>
    <s v="Sunrisers Hyderabad"/>
    <x v="10"/>
    <x v="1"/>
    <x v="11"/>
    <s v="runs"/>
    <n v="8"/>
    <n v="209"/>
    <n v="20"/>
    <s v="N"/>
    <s v="NA"/>
    <s v="HDPK Dharmasena"/>
    <s v="BNJ Oxenford"/>
  </r>
  <r>
    <n v="1082591"/>
    <n v="2017"/>
    <s v="Hyderabad"/>
    <x v="9"/>
    <d v="2017-04-05T00:00:00"/>
    <s v="League"/>
    <x v="53"/>
    <x v="6"/>
    <s v="Sunrisers Hyderabad"/>
    <s v="Royal Challengers Bangalore"/>
    <x v="0"/>
    <x v="0"/>
    <x v="11"/>
    <s v="runs"/>
    <n v="35"/>
    <n v="208"/>
    <n v="20"/>
    <s v="N"/>
    <s v="NA"/>
    <s v="AY Dandekar"/>
    <s v="NJ Llong"/>
  </r>
  <r>
    <n v="1082592"/>
    <n v="2017"/>
    <s v="Pune"/>
    <x v="9"/>
    <d v="2017-04-06T00:00:00"/>
    <s v="League"/>
    <x v="118"/>
    <x v="27"/>
    <s v="Rising Pune Supergiant"/>
    <s v="Mumbai Indians"/>
    <x v="13"/>
    <x v="0"/>
    <x v="14"/>
    <s v="wickets"/>
    <n v="7"/>
    <n v="185"/>
    <n v="20"/>
    <s v="N"/>
    <s v="NA"/>
    <s v="A Nand Kishore"/>
    <s v="S Ravi"/>
  </r>
  <r>
    <n v="1082593"/>
    <n v="2017"/>
    <s v="Rajkot"/>
    <x v="9"/>
    <d v="2017-04-07T00:00:00"/>
    <s v="League"/>
    <x v="153"/>
    <x v="34"/>
    <s v="Gujarat Lions"/>
    <s v="Kolkata Knight Riders"/>
    <x v="6"/>
    <x v="0"/>
    <x v="0"/>
    <s v="wickets"/>
    <n v="10"/>
    <n v="184"/>
    <n v="20"/>
    <s v="N"/>
    <s v="NA"/>
    <s v="Nitin Menon"/>
    <s v="CK Nandan"/>
  </r>
  <r>
    <n v="1082594"/>
    <n v="2017"/>
    <s v="Indore"/>
    <x v="9"/>
    <d v="2017-04-08T00:00:00"/>
    <s v="League"/>
    <x v="152"/>
    <x v="24"/>
    <s v="Kings XI Punjab"/>
    <s v="Rising Pune Supergiant"/>
    <x v="5"/>
    <x v="0"/>
    <x v="5"/>
    <s v="wickets"/>
    <n v="6"/>
    <n v="164"/>
    <n v="20"/>
    <s v="N"/>
    <s v="NA"/>
    <s v="AK Chaudhary"/>
    <s v="C Shamshuddin"/>
  </r>
  <r>
    <n v="1082595"/>
    <n v="2017"/>
    <s v="Bengaluru"/>
    <x v="9"/>
    <d v="2017-04-08T00:00:00"/>
    <s v="League"/>
    <x v="77"/>
    <x v="36"/>
    <s v="Royal Challengers Bangalore"/>
    <s v="Delhi Daredevils"/>
    <x v="0"/>
    <x v="1"/>
    <x v="3"/>
    <s v="runs"/>
    <n v="15"/>
    <n v="158"/>
    <n v="20"/>
    <s v="N"/>
    <s v="NA"/>
    <s v="S Ravi"/>
    <s v="VK Sharma"/>
  </r>
  <r>
    <n v="1082596"/>
    <n v="2017"/>
    <s v="Hyderabad"/>
    <x v="9"/>
    <d v="2017-04-09T00:00:00"/>
    <s v="League"/>
    <x v="188"/>
    <x v="6"/>
    <s v="Sunrisers Hyderabad"/>
    <s v="Gujarat Lions"/>
    <x v="10"/>
    <x v="0"/>
    <x v="11"/>
    <s v="wickets"/>
    <n v="9"/>
    <n v="136"/>
    <n v="20"/>
    <s v="N"/>
    <s v="NA"/>
    <s v="A Deshmukh"/>
    <s v="NJ Llong"/>
  </r>
  <r>
    <n v="1082597"/>
    <n v="2017"/>
    <s v="Mumbai"/>
    <x v="9"/>
    <d v="2017-04-09T00:00:00"/>
    <s v="League"/>
    <x v="189"/>
    <x v="3"/>
    <s v="Mumbai Indians"/>
    <s v="Kolkata Knight Riders"/>
    <x v="3"/>
    <x v="0"/>
    <x v="7"/>
    <s v="wickets"/>
    <n v="4"/>
    <n v="179"/>
    <n v="20"/>
    <s v="N"/>
    <s v="NA"/>
    <s v="Nitin Menon"/>
    <s v="CK Nandan"/>
  </r>
  <r>
    <n v="1082598"/>
    <n v="2017"/>
    <s v="Indore"/>
    <x v="9"/>
    <d v="2017-04-10T00:00:00"/>
    <s v="League"/>
    <x v="160"/>
    <x v="24"/>
    <s v="Kings XI Punjab"/>
    <s v="Royal Challengers Bangalore"/>
    <x v="0"/>
    <x v="1"/>
    <x v="5"/>
    <s v="wickets"/>
    <n v="8"/>
    <n v="149"/>
    <n v="20"/>
    <s v="N"/>
    <s v="NA"/>
    <s v="AK Chaudhary"/>
    <s v="C Shamshuddin"/>
  </r>
  <r>
    <n v="1082599"/>
    <n v="2017"/>
    <s v="Pune"/>
    <x v="9"/>
    <d v="2017-04-11T00:00:00"/>
    <s v="League"/>
    <x v="144"/>
    <x v="27"/>
    <s v="Rising Pune Supergiant"/>
    <s v="Delhi Daredevils"/>
    <x v="13"/>
    <x v="0"/>
    <x v="2"/>
    <s v="runs"/>
    <n v="97"/>
    <n v="206"/>
    <n v="20"/>
    <s v="N"/>
    <s v="NA"/>
    <s v="AY Dandekar"/>
    <s v="S Ravi"/>
  </r>
  <r>
    <n v="1082600"/>
    <n v="2017"/>
    <s v="Mumbai"/>
    <x v="9"/>
    <d v="2017-04-12T00:00:00"/>
    <s v="League"/>
    <x v="190"/>
    <x v="3"/>
    <s v="Mumbai Indians"/>
    <s v="Sunrisers Hyderabad"/>
    <x v="3"/>
    <x v="0"/>
    <x v="7"/>
    <s v="wickets"/>
    <n v="4"/>
    <n v="159"/>
    <n v="20"/>
    <s v="N"/>
    <s v="NA"/>
    <s v="Nitin Menon"/>
    <s v="CK Nandan"/>
  </r>
  <r>
    <n v="1082601"/>
    <n v="2017"/>
    <s v="Kolkata"/>
    <x v="9"/>
    <d v="2017-04-13T00:00:00"/>
    <s v="League"/>
    <x v="127"/>
    <x v="4"/>
    <s v="Kolkata Knight Riders"/>
    <s v="Kings XI Punjab"/>
    <x v="6"/>
    <x v="0"/>
    <x v="0"/>
    <s v="wickets"/>
    <n v="8"/>
    <n v="171"/>
    <n v="20"/>
    <s v="N"/>
    <s v="NA"/>
    <s v="A Deshmukh"/>
    <s v="NJ Llong"/>
  </r>
  <r>
    <n v="1082602"/>
    <n v="2017"/>
    <s v="Bangalore"/>
    <x v="9"/>
    <d v="2017-04-14T00:00:00"/>
    <s v="League"/>
    <x v="90"/>
    <x v="0"/>
    <s v="Royal Challengers Bangalore"/>
    <s v="Mumbai Indians"/>
    <x v="3"/>
    <x v="0"/>
    <x v="7"/>
    <s v="wickets"/>
    <n v="4"/>
    <n v="143"/>
    <n v="20"/>
    <s v="N"/>
    <s v="NA"/>
    <s v="KN Ananthapadmanabhan"/>
    <s v="AK Chaudhary"/>
  </r>
  <r>
    <n v="1082603"/>
    <n v="2017"/>
    <s v="Rajkot"/>
    <x v="9"/>
    <d v="2017-04-14T00:00:00"/>
    <s v="League"/>
    <x v="191"/>
    <x v="34"/>
    <s v="Gujarat Lions"/>
    <s v="Rising Pune Supergiant"/>
    <x v="11"/>
    <x v="0"/>
    <x v="13"/>
    <s v="wickets"/>
    <n v="7"/>
    <n v="172"/>
    <n v="20"/>
    <s v="N"/>
    <s v="NA"/>
    <s v="A Nand Kishore"/>
    <s v="S Ravi"/>
  </r>
  <r>
    <n v="1082604"/>
    <n v="2017"/>
    <s v="Kolkata"/>
    <x v="9"/>
    <d v="2017-04-15T00:00:00"/>
    <s v="League"/>
    <x v="75"/>
    <x v="4"/>
    <s v="Kolkata Knight Riders"/>
    <s v="Sunrisers Hyderabad"/>
    <x v="10"/>
    <x v="0"/>
    <x v="0"/>
    <s v="runs"/>
    <n v="17"/>
    <n v="173"/>
    <n v="20"/>
    <s v="N"/>
    <s v="NA"/>
    <s v="AY Dandekar"/>
    <s v="NJ Llong"/>
  </r>
  <r>
    <n v="1082605"/>
    <n v="2017"/>
    <s v="Delhi"/>
    <x v="9"/>
    <d v="2017-04-15T00:00:00"/>
    <s v="League"/>
    <x v="158"/>
    <x v="2"/>
    <s v="Delhi Daredevils"/>
    <s v="Kings XI Punjab"/>
    <x v="7"/>
    <x v="1"/>
    <x v="2"/>
    <s v="runs"/>
    <n v="51"/>
    <n v="189"/>
    <n v="20"/>
    <s v="N"/>
    <s v="NA"/>
    <s v="YC Barde"/>
    <s v="Nitin Menon"/>
  </r>
  <r>
    <n v="1082606"/>
    <n v="2017"/>
    <s v="Mumbai"/>
    <x v="9"/>
    <d v="2017-04-16T00:00:00"/>
    <s v="League"/>
    <x v="189"/>
    <x v="3"/>
    <s v="Mumbai Indians"/>
    <s v="Gujarat Lions"/>
    <x v="3"/>
    <x v="0"/>
    <x v="7"/>
    <s v="wickets"/>
    <n v="6"/>
    <n v="177"/>
    <n v="20"/>
    <s v="N"/>
    <s v="NA"/>
    <s v="A Nand Kishore"/>
    <s v="S Ravi"/>
  </r>
  <r>
    <n v="1082607"/>
    <n v="2017"/>
    <s v="Bangalore"/>
    <x v="9"/>
    <d v="2017-04-16T00:00:00"/>
    <s v="League"/>
    <x v="192"/>
    <x v="0"/>
    <s v="Royal Challengers Bangalore"/>
    <s v="Rising Pune Supergiant"/>
    <x v="0"/>
    <x v="0"/>
    <x v="14"/>
    <s v="runs"/>
    <n v="27"/>
    <n v="162"/>
    <n v="20"/>
    <s v="N"/>
    <s v="NA"/>
    <s v="KN Ananthapadmanabhan"/>
    <s v="C Shamshuddin"/>
  </r>
  <r>
    <n v="1082608"/>
    <n v="2017"/>
    <s v="Delhi"/>
    <x v="9"/>
    <d v="2017-04-17T00:00:00"/>
    <s v="League"/>
    <x v="170"/>
    <x v="2"/>
    <s v="Delhi Daredevils"/>
    <s v="Kolkata Knight Riders"/>
    <x v="7"/>
    <x v="1"/>
    <x v="0"/>
    <s v="wickets"/>
    <n v="4"/>
    <n v="169"/>
    <n v="20"/>
    <s v="N"/>
    <s v="NA"/>
    <s v="Nitin Menon"/>
    <s v="CK Nandan"/>
  </r>
  <r>
    <n v="1082609"/>
    <n v="2017"/>
    <s v="Hyderabad"/>
    <x v="9"/>
    <d v="2017-04-17T00:00:00"/>
    <s v="League"/>
    <x v="157"/>
    <x v="6"/>
    <s v="Sunrisers Hyderabad"/>
    <s v="Kings XI Punjab"/>
    <x v="5"/>
    <x v="0"/>
    <x v="11"/>
    <s v="runs"/>
    <n v="5"/>
    <n v="160"/>
    <n v="20"/>
    <s v="N"/>
    <s v="NA"/>
    <s v="AY Dandekar"/>
    <s v="A Deshmukh"/>
  </r>
  <r>
    <n v="1082610"/>
    <n v="2017"/>
    <s v="Rajkot"/>
    <x v="9"/>
    <d v="2017-04-18T00:00:00"/>
    <s v="League"/>
    <x v="45"/>
    <x v="34"/>
    <s v="Gujarat Lions"/>
    <s v="Royal Challengers Bangalore"/>
    <x v="11"/>
    <x v="0"/>
    <x v="3"/>
    <s v="runs"/>
    <n v="21"/>
    <n v="214"/>
    <n v="20"/>
    <s v="N"/>
    <s v="NA"/>
    <s v="S Ravi"/>
    <s v="VK Sharma"/>
  </r>
  <r>
    <n v="1082611"/>
    <n v="2017"/>
    <s v="Hyderabad"/>
    <x v="9"/>
    <d v="2017-04-19T00:00:00"/>
    <s v="League"/>
    <x v="193"/>
    <x v="6"/>
    <s v="Sunrisers Hyderabad"/>
    <s v="Delhi Daredevils"/>
    <x v="10"/>
    <x v="1"/>
    <x v="11"/>
    <s v="runs"/>
    <n v="15"/>
    <n v="192"/>
    <n v="20"/>
    <s v="N"/>
    <s v="NA"/>
    <s v="CB Gaffaney"/>
    <s v="NJ Llong"/>
  </r>
  <r>
    <n v="1082612"/>
    <n v="2017"/>
    <s v="Indore"/>
    <x v="9"/>
    <d v="2017-04-20T00:00:00"/>
    <s v="League"/>
    <x v="194"/>
    <x v="24"/>
    <s v="Kings XI Punjab"/>
    <s v="Mumbai Indians"/>
    <x v="3"/>
    <x v="0"/>
    <x v="7"/>
    <s v="wickets"/>
    <n v="8"/>
    <n v="199"/>
    <n v="20"/>
    <s v="N"/>
    <s v="NA"/>
    <s v="M Erasmus"/>
    <s v="C Shamshuddin"/>
  </r>
  <r>
    <n v="1082613"/>
    <n v="2017"/>
    <s v="Kolkata"/>
    <x v="9"/>
    <d v="2017-04-21T00:00:00"/>
    <s v="League"/>
    <x v="38"/>
    <x v="4"/>
    <s v="Kolkata Knight Riders"/>
    <s v="Gujarat Lions"/>
    <x v="11"/>
    <x v="0"/>
    <x v="13"/>
    <s v="wickets"/>
    <n v="4"/>
    <n v="188"/>
    <n v="20"/>
    <s v="N"/>
    <s v="NA"/>
    <s v="CB Gaffaney"/>
    <s v="Nitin Menon"/>
  </r>
  <r>
    <n v="1082614"/>
    <n v="2017"/>
    <s v="Mumbai"/>
    <x v="9"/>
    <d v="2017-04-22T00:00:00"/>
    <s v="League"/>
    <x v="175"/>
    <x v="3"/>
    <s v="Mumbai Indians"/>
    <s v="Delhi Daredevils"/>
    <x v="7"/>
    <x v="0"/>
    <x v="7"/>
    <s v="runs"/>
    <n v="14"/>
    <n v="143"/>
    <n v="20"/>
    <s v="N"/>
    <s v="NA"/>
    <s v="A Nand Kishore"/>
    <s v="S Ravi"/>
  </r>
  <r>
    <n v="1082615"/>
    <n v="2017"/>
    <s v="Pune"/>
    <x v="9"/>
    <d v="2017-04-22T00:00:00"/>
    <s v="League"/>
    <x v="13"/>
    <x v="27"/>
    <s v="Rising Pune Supergiant"/>
    <s v="Sunrisers Hyderabad"/>
    <x v="13"/>
    <x v="0"/>
    <x v="14"/>
    <s v="wickets"/>
    <n v="6"/>
    <n v="177"/>
    <n v="20"/>
    <s v="N"/>
    <s v="NA"/>
    <s v="AY Dandekar"/>
    <s v="A Deshmukh"/>
  </r>
  <r>
    <n v="1082616"/>
    <n v="2017"/>
    <s v="Rajkot"/>
    <x v="9"/>
    <d v="2017-04-23T00:00:00"/>
    <s v="League"/>
    <x v="186"/>
    <x v="34"/>
    <s v="Gujarat Lions"/>
    <s v="Kings XI Punjab"/>
    <x v="11"/>
    <x v="0"/>
    <x v="5"/>
    <s v="runs"/>
    <n v="26"/>
    <n v="189"/>
    <n v="20"/>
    <s v="N"/>
    <s v="NA"/>
    <s v="AK Chaudhary"/>
    <s v="M Erasmus"/>
  </r>
  <r>
    <n v="1082617"/>
    <n v="2017"/>
    <s v="Kolkata"/>
    <x v="9"/>
    <d v="2017-04-23T00:00:00"/>
    <s v="League"/>
    <x v="170"/>
    <x v="4"/>
    <s v="Kolkata Knight Riders"/>
    <s v="Royal Challengers Bangalore"/>
    <x v="0"/>
    <x v="0"/>
    <x v="0"/>
    <s v="runs"/>
    <n v="82"/>
    <n v="132"/>
    <n v="20"/>
    <s v="N"/>
    <s v="NA"/>
    <s v="CB Gaffaney"/>
    <s v="CK Nandan"/>
  </r>
  <r>
    <n v="1082618"/>
    <n v="2017"/>
    <s v="Mumbai"/>
    <x v="9"/>
    <d v="2017-04-24T00:00:00"/>
    <s v="League"/>
    <x v="192"/>
    <x v="3"/>
    <s v="Mumbai Indians"/>
    <s v="Rising Pune Supergiant"/>
    <x v="3"/>
    <x v="0"/>
    <x v="14"/>
    <s v="runs"/>
    <n v="3"/>
    <n v="161"/>
    <n v="20"/>
    <s v="N"/>
    <s v="NA"/>
    <s v="A Nand Kishore"/>
    <s v="S Ravi"/>
  </r>
  <r>
    <n v="1082620"/>
    <n v="2017"/>
    <s v="Pune"/>
    <x v="9"/>
    <d v="2017-04-26T00:00:00"/>
    <s v="League"/>
    <x v="75"/>
    <x v="27"/>
    <s v="Rising Pune Supergiant"/>
    <s v="Kolkata Knight Riders"/>
    <x v="6"/>
    <x v="0"/>
    <x v="0"/>
    <s v="wickets"/>
    <n v="7"/>
    <n v="183"/>
    <n v="20"/>
    <s v="N"/>
    <s v="NA"/>
    <s v="AY Dandekar"/>
    <s v="NJ Llong"/>
  </r>
  <r>
    <n v="1082621"/>
    <n v="2017"/>
    <s v="Bangalore"/>
    <x v="9"/>
    <d v="2017-04-27T00:00:00"/>
    <s v="League"/>
    <x v="191"/>
    <x v="0"/>
    <s v="Royal Challengers Bangalore"/>
    <s v="Gujarat Lions"/>
    <x v="11"/>
    <x v="0"/>
    <x v="13"/>
    <s v="wickets"/>
    <n v="7"/>
    <n v="135"/>
    <n v="20"/>
    <s v="N"/>
    <s v="NA"/>
    <s v="AK Chaudhary"/>
    <s v="C Shamshuddin"/>
  </r>
  <r>
    <n v="1082622"/>
    <n v="2017"/>
    <s v="Kolkata"/>
    <x v="9"/>
    <d v="2017-04-28T00:00:00"/>
    <s v="League"/>
    <x v="56"/>
    <x v="4"/>
    <s v="Kolkata Knight Riders"/>
    <s v="Delhi Daredevils"/>
    <x v="6"/>
    <x v="0"/>
    <x v="0"/>
    <s v="wickets"/>
    <n v="7"/>
    <n v="161"/>
    <n v="20"/>
    <s v="N"/>
    <s v="NA"/>
    <s v="NJ Llong"/>
    <s v="S Ravi"/>
  </r>
  <r>
    <n v="1082623"/>
    <n v="2017"/>
    <s v="Chandigarh"/>
    <x v="9"/>
    <d v="2017-04-28T00:00:00"/>
    <s v="League"/>
    <x v="188"/>
    <x v="33"/>
    <s v="Kings XI Punjab"/>
    <s v="Sunrisers Hyderabad"/>
    <x v="5"/>
    <x v="0"/>
    <x v="11"/>
    <s v="runs"/>
    <n v="26"/>
    <n v="208"/>
    <n v="20"/>
    <s v="N"/>
    <s v="NA"/>
    <s v="Nitin Menon"/>
    <s v="CK Nandan"/>
  </r>
  <r>
    <n v="1082624"/>
    <n v="2017"/>
    <s v="Pune"/>
    <x v="9"/>
    <d v="2017-04-29T00:00:00"/>
    <s v="League"/>
    <x v="195"/>
    <x v="27"/>
    <s v="Rising Pune Supergiant"/>
    <s v="Royal Challengers Bangalore"/>
    <x v="0"/>
    <x v="0"/>
    <x v="14"/>
    <s v="runs"/>
    <n v="61"/>
    <n v="158"/>
    <n v="20"/>
    <s v="N"/>
    <s v="NA"/>
    <s v="KN Ananthapadmanabhan"/>
    <s v="M Erasmus"/>
  </r>
  <r>
    <n v="1082625"/>
    <n v="2017"/>
    <s v="Rajkot"/>
    <x v="9"/>
    <d v="2017-04-29T00:00:00"/>
    <s v="League"/>
    <x v="185"/>
    <x v="34"/>
    <s v="Gujarat Lions"/>
    <s v="Mumbai Indians"/>
    <x v="11"/>
    <x v="1"/>
    <x v="7"/>
    <s v="tie"/>
    <s v="NA"/>
    <n v="154"/>
    <n v="20"/>
    <s v="Y"/>
    <s v="NA"/>
    <s v="AK Chaudhary"/>
    <s v="CB Gaffaney"/>
  </r>
  <r>
    <n v="1082626"/>
    <n v="2017"/>
    <s v="Chandigarh"/>
    <x v="9"/>
    <d v="2017-04-30T00:00:00"/>
    <s v="League"/>
    <x v="156"/>
    <x v="33"/>
    <s v="Kings XI Punjab"/>
    <s v="Delhi Daredevils"/>
    <x v="5"/>
    <x v="0"/>
    <x v="5"/>
    <s v="wickets"/>
    <n v="10"/>
    <n v="68"/>
    <n v="20"/>
    <s v="N"/>
    <s v="NA"/>
    <s v="YC Barde"/>
    <s v="CK Nandan"/>
  </r>
  <r>
    <n v="1082627"/>
    <n v="2017"/>
    <s v="Hyderabad"/>
    <x v="9"/>
    <d v="2017-04-30T00:00:00"/>
    <s v="League"/>
    <x v="79"/>
    <x v="6"/>
    <s v="Sunrisers Hyderabad"/>
    <s v="Kolkata Knight Riders"/>
    <x v="6"/>
    <x v="0"/>
    <x v="11"/>
    <s v="runs"/>
    <n v="48"/>
    <n v="210"/>
    <n v="20"/>
    <s v="N"/>
    <s v="NA"/>
    <s v="AY Dandekar"/>
    <s v="S Ravi"/>
  </r>
  <r>
    <n v="1082628"/>
    <n v="2017"/>
    <s v="Mumbai"/>
    <x v="9"/>
    <d v="2017-05-01T00:00:00"/>
    <s v="League"/>
    <x v="57"/>
    <x v="3"/>
    <s v="Mumbai Indians"/>
    <s v="Royal Challengers Bangalore"/>
    <x v="0"/>
    <x v="1"/>
    <x v="7"/>
    <s v="wickets"/>
    <n v="5"/>
    <n v="163"/>
    <n v="20"/>
    <s v="N"/>
    <s v="NA"/>
    <s v="AK Chaudhary"/>
    <s v="CB Gaffaney"/>
  </r>
  <r>
    <n v="1082629"/>
    <n v="2017"/>
    <s v="Pune"/>
    <x v="9"/>
    <d v="2017-05-01T00:00:00"/>
    <s v="League"/>
    <x v="192"/>
    <x v="27"/>
    <s v="Rising Pune Supergiant"/>
    <s v="Gujarat Lions"/>
    <x v="13"/>
    <x v="0"/>
    <x v="14"/>
    <s v="wickets"/>
    <n v="5"/>
    <n v="162"/>
    <n v="20"/>
    <s v="N"/>
    <s v="NA"/>
    <s v="M Erasmus"/>
    <s v="C Shamshuddin"/>
  </r>
  <r>
    <n v="1082630"/>
    <n v="2017"/>
    <s v="Delhi"/>
    <x v="9"/>
    <d v="2017-05-02T00:00:00"/>
    <s v="League"/>
    <x v="196"/>
    <x v="2"/>
    <s v="Delhi Daredevils"/>
    <s v="Sunrisers Hyderabad"/>
    <x v="7"/>
    <x v="0"/>
    <x v="2"/>
    <s v="wickets"/>
    <n v="6"/>
    <n v="186"/>
    <n v="20"/>
    <s v="N"/>
    <s v="NA"/>
    <s v="YC Barde"/>
    <s v="Nitin Menon"/>
  </r>
  <r>
    <n v="1082631"/>
    <n v="2017"/>
    <s v="Kolkata"/>
    <x v="9"/>
    <d v="2017-05-03T00:00:00"/>
    <s v="League"/>
    <x v="197"/>
    <x v="4"/>
    <s v="Kolkata Knight Riders"/>
    <s v="Rising Pune Supergiant"/>
    <x v="13"/>
    <x v="0"/>
    <x v="14"/>
    <s v="wickets"/>
    <n v="4"/>
    <n v="156"/>
    <n v="20"/>
    <s v="N"/>
    <s v="NA"/>
    <s v="KN Ananthapadmanabhan"/>
    <s v="A Nand Kishore"/>
  </r>
  <r>
    <n v="1082632"/>
    <n v="2017"/>
    <s v="Delhi"/>
    <x v="9"/>
    <d v="2017-05-04T00:00:00"/>
    <s v="League"/>
    <x v="182"/>
    <x v="2"/>
    <s v="Delhi Daredevils"/>
    <s v="Gujarat Lions"/>
    <x v="7"/>
    <x v="0"/>
    <x v="2"/>
    <s v="wickets"/>
    <n v="7"/>
    <n v="209"/>
    <n v="20"/>
    <s v="N"/>
    <s v="NA"/>
    <s v="M Erasmus"/>
    <s v="Nitin Menon"/>
  </r>
  <r>
    <n v="1082633"/>
    <n v="2017"/>
    <s v="Bangalore"/>
    <x v="9"/>
    <d v="2017-05-05T00:00:00"/>
    <s v="League"/>
    <x v="156"/>
    <x v="0"/>
    <s v="Royal Challengers Bangalore"/>
    <s v="Kings XI Punjab"/>
    <x v="0"/>
    <x v="0"/>
    <x v="5"/>
    <s v="runs"/>
    <n v="19"/>
    <n v="139"/>
    <n v="20"/>
    <s v="N"/>
    <s v="NA"/>
    <s v="CB Gaffaney"/>
    <s v="C Shamshuddin"/>
  </r>
  <r>
    <n v="1082634"/>
    <n v="2017"/>
    <s v="Hyderabad"/>
    <x v="9"/>
    <d v="2017-05-06T00:00:00"/>
    <s v="League"/>
    <x v="93"/>
    <x v="6"/>
    <s v="Sunrisers Hyderabad"/>
    <s v="Rising Pune Supergiant"/>
    <x v="10"/>
    <x v="0"/>
    <x v="14"/>
    <s v="runs"/>
    <n v="12"/>
    <n v="149"/>
    <n v="20"/>
    <s v="N"/>
    <s v="NA"/>
    <s v="KN Ananthapadmanabhan"/>
    <s v="AK Chaudhary"/>
  </r>
  <r>
    <n v="1082635"/>
    <n v="2017"/>
    <s v="Delhi"/>
    <x v="9"/>
    <d v="2017-05-06T00:00:00"/>
    <s v="League"/>
    <x v="161"/>
    <x v="2"/>
    <s v="Delhi Daredevils"/>
    <s v="Mumbai Indians"/>
    <x v="7"/>
    <x v="0"/>
    <x v="7"/>
    <s v="runs"/>
    <n v="146"/>
    <n v="213"/>
    <n v="20"/>
    <s v="N"/>
    <s v="NA"/>
    <s v="Nitin Menon"/>
    <s v="CK Nandan"/>
  </r>
  <r>
    <n v="1082636"/>
    <n v="2017"/>
    <s v="Bangalore"/>
    <x v="9"/>
    <d v="2017-05-07T00:00:00"/>
    <s v="League"/>
    <x v="127"/>
    <x v="0"/>
    <s v="Royal Challengers Bangalore"/>
    <s v="Kolkata Knight Riders"/>
    <x v="6"/>
    <x v="0"/>
    <x v="0"/>
    <s v="wickets"/>
    <n v="6"/>
    <n v="159"/>
    <n v="20"/>
    <s v="N"/>
    <s v="NA"/>
    <s v="AY Dandekar"/>
    <s v="C Shamshuddin"/>
  </r>
  <r>
    <n v="1082637"/>
    <n v="2017"/>
    <s v="Chandigarh"/>
    <x v="9"/>
    <d v="2017-05-07T00:00:00"/>
    <s v="League"/>
    <x v="60"/>
    <x v="33"/>
    <s v="Kings XI Punjab"/>
    <s v="Gujarat Lions"/>
    <x v="11"/>
    <x v="0"/>
    <x v="13"/>
    <s v="wickets"/>
    <n v="6"/>
    <n v="190"/>
    <n v="20"/>
    <s v="N"/>
    <s v="NA"/>
    <s v="A Nand Kishore"/>
    <s v="VK Sharma"/>
  </r>
  <r>
    <n v="1082638"/>
    <n v="2017"/>
    <s v="Hyderabad"/>
    <x v="9"/>
    <d v="2017-05-08T00:00:00"/>
    <s v="League"/>
    <x v="114"/>
    <x v="6"/>
    <s v="Sunrisers Hyderabad"/>
    <s v="Mumbai Indians"/>
    <x v="3"/>
    <x v="1"/>
    <x v="11"/>
    <s v="wickets"/>
    <n v="7"/>
    <n v="139"/>
    <n v="20"/>
    <s v="N"/>
    <s v="NA"/>
    <s v="KN Ananthapadmanabhan"/>
    <s v="M Erasmus"/>
  </r>
  <r>
    <n v="1082639"/>
    <n v="2017"/>
    <s v="Chandigarh"/>
    <x v="9"/>
    <d v="2017-05-09T00:00:00"/>
    <s v="League"/>
    <x v="154"/>
    <x v="33"/>
    <s v="Kings XI Punjab"/>
    <s v="Kolkata Knight Riders"/>
    <x v="6"/>
    <x v="0"/>
    <x v="5"/>
    <s v="runs"/>
    <n v="14"/>
    <n v="168"/>
    <n v="20"/>
    <s v="N"/>
    <s v="NA"/>
    <s v="A Nand Kishore"/>
    <s v="S Ravi"/>
  </r>
  <r>
    <n v="1082640"/>
    <n v="2017"/>
    <s v="Kanpur"/>
    <x v="9"/>
    <d v="2017-05-10T00:00:00"/>
    <s v="League"/>
    <x v="166"/>
    <x v="35"/>
    <s v="Gujarat Lions"/>
    <s v="Delhi Daredevils"/>
    <x v="7"/>
    <x v="0"/>
    <x v="2"/>
    <s v="wickets"/>
    <n v="2"/>
    <n v="196"/>
    <n v="20"/>
    <s v="N"/>
    <s v="NA"/>
    <s v="YC Barde"/>
    <s v="AK Chaudhary"/>
  </r>
  <r>
    <n v="1082641"/>
    <n v="2017"/>
    <s v="Mumbai"/>
    <x v="9"/>
    <d v="2017-05-11T00:00:00"/>
    <s v="League"/>
    <x v="113"/>
    <x v="3"/>
    <s v="Mumbai Indians"/>
    <s v="Kings XI Punjab"/>
    <x v="3"/>
    <x v="0"/>
    <x v="5"/>
    <s v="runs"/>
    <n v="7"/>
    <n v="231"/>
    <n v="20"/>
    <s v="N"/>
    <s v="NA"/>
    <s v="A Deshmukh"/>
    <s v="A Nand Kishore"/>
  </r>
  <r>
    <n v="1082642"/>
    <n v="2017"/>
    <s v="Delhi"/>
    <x v="9"/>
    <d v="2017-05-12T00:00:00"/>
    <s v="League"/>
    <x v="159"/>
    <x v="2"/>
    <s v="Delhi Daredevils"/>
    <s v="Rising Pune Supergiant"/>
    <x v="7"/>
    <x v="1"/>
    <x v="2"/>
    <s v="runs"/>
    <n v="7"/>
    <n v="169"/>
    <n v="20"/>
    <s v="N"/>
    <s v="NA"/>
    <s v="KN Ananthapadmanabhan"/>
    <s v="CK Nandan"/>
  </r>
  <r>
    <n v="1082643"/>
    <n v="2017"/>
    <s v="Kanpur"/>
    <x v="9"/>
    <d v="2017-05-13T00:00:00"/>
    <s v="League"/>
    <x v="198"/>
    <x v="35"/>
    <s v="Gujarat Lions"/>
    <s v="Sunrisers Hyderabad"/>
    <x v="10"/>
    <x v="0"/>
    <x v="11"/>
    <s v="wickets"/>
    <n v="8"/>
    <n v="155"/>
    <n v="20"/>
    <s v="N"/>
    <s v="NA"/>
    <s v="AK Chaudhary"/>
    <s v="Nitin Menon"/>
  </r>
  <r>
    <n v="1082644"/>
    <n v="2017"/>
    <s v="Kolkata"/>
    <x v="9"/>
    <d v="2017-05-13T00:00:00"/>
    <s v="League"/>
    <x v="83"/>
    <x v="4"/>
    <s v="Kolkata Knight Riders"/>
    <s v="Mumbai Indians"/>
    <x v="6"/>
    <x v="0"/>
    <x v="7"/>
    <s v="runs"/>
    <n v="9"/>
    <n v="174"/>
    <n v="20"/>
    <s v="N"/>
    <s v="NA"/>
    <s v="A Nand Kishore"/>
    <s v="S Ravi"/>
  </r>
  <r>
    <n v="1082645"/>
    <n v="2017"/>
    <s v="Pune"/>
    <x v="9"/>
    <d v="2017-05-14T00:00:00"/>
    <s v="League"/>
    <x v="93"/>
    <x v="27"/>
    <s v="Rising Pune Supergiant"/>
    <s v="Kings XI Punjab"/>
    <x v="13"/>
    <x v="0"/>
    <x v="14"/>
    <s v="wickets"/>
    <n v="9"/>
    <n v="74"/>
    <n v="20"/>
    <s v="N"/>
    <s v="NA"/>
    <s v="AY Dandekar"/>
    <s v="A Deshmukh"/>
  </r>
  <r>
    <n v="1082646"/>
    <n v="2017"/>
    <s v="Delhi"/>
    <x v="9"/>
    <d v="2017-05-14T00:00:00"/>
    <s v="League"/>
    <x v="199"/>
    <x v="2"/>
    <s v="Delhi Daredevils"/>
    <s v="Royal Challengers Bangalore"/>
    <x v="0"/>
    <x v="1"/>
    <x v="3"/>
    <s v="runs"/>
    <n v="10"/>
    <n v="162"/>
    <n v="20"/>
    <s v="N"/>
    <s v="NA"/>
    <s v="CK Nandan"/>
    <s v="C Shamshuddin"/>
  </r>
  <r>
    <n v="1082647"/>
    <n v="2017"/>
    <s v="Mumbai"/>
    <x v="9"/>
    <d v="2017-05-16T00:00:00"/>
    <s v="Qualifier 1"/>
    <x v="200"/>
    <x v="3"/>
    <s v="Mumbai Indians"/>
    <s v="Rising Pune Supergiant"/>
    <x v="3"/>
    <x v="0"/>
    <x v="14"/>
    <s v="runs"/>
    <n v="20"/>
    <n v="163"/>
    <n v="20"/>
    <s v="N"/>
    <s v="NA"/>
    <s v="S Ravi"/>
    <s v="C Shamshuddin"/>
  </r>
  <r>
    <n v="1082648"/>
    <n v="2017"/>
    <s v="Bangalore"/>
    <x v="9"/>
    <d v="2017-05-17T00:00:00"/>
    <s v="Eliminator"/>
    <x v="170"/>
    <x v="0"/>
    <s v="Sunrisers Hyderabad"/>
    <s v="Kolkata Knight Riders"/>
    <x v="6"/>
    <x v="0"/>
    <x v="0"/>
    <s v="wickets"/>
    <n v="7"/>
    <n v="48"/>
    <n v="6"/>
    <s v="N"/>
    <s v="D/L"/>
    <s v="AK Chaudhary"/>
    <s v="Nitin Menon"/>
  </r>
  <r>
    <n v="1082649"/>
    <n v="2017"/>
    <s v="Bangalore"/>
    <x v="9"/>
    <d v="2017-05-19T00:00:00"/>
    <s v="Qualifier 2"/>
    <x v="201"/>
    <x v="0"/>
    <s v="Mumbai Indians"/>
    <s v="Kolkata Knight Riders"/>
    <x v="3"/>
    <x v="0"/>
    <x v="7"/>
    <s v="wickets"/>
    <n v="6"/>
    <n v="108"/>
    <n v="20"/>
    <s v="N"/>
    <s v="NA"/>
    <s v="NJ Llong"/>
    <s v="Nitin Menon"/>
  </r>
  <r>
    <n v="1082650"/>
    <n v="2017"/>
    <s v="Hyderabad"/>
    <x v="9"/>
    <d v="2017-05-21T00:00:00"/>
    <s v="Final"/>
    <x v="185"/>
    <x v="6"/>
    <s v="Mumbai Indians"/>
    <s v="Rising Pune Supergiant"/>
    <x v="3"/>
    <x v="1"/>
    <x v="7"/>
    <s v="runs"/>
    <n v="1"/>
    <n v="130"/>
    <n v="20"/>
    <s v="N"/>
    <s v="NA"/>
    <s v="NJ Llong"/>
    <s v="S Ravi"/>
  </r>
  <r>
    <n v="1136561"/>
    <n v="2018"/>
    <s v="Mumbai"/>
    <x v="10"/>
    <d v="2018-04-07T00:00:00"/>
    <s v="League"/>
    <x v="30"/>
    <x v="3"/>
    <s v="Mumbai Indians"/>
    <s v="Chennai Super Kings"/>
    <x v="1"/>
    <x v="0"/>
    <x v="1"/>
    <s v="wickets"/>
    <n v="1"/>
    <n v="166"/>
    <n v="20"/>
    <s v="N"/>
    <s v="NA"/>
    <s v="CB Gaffaney"/>
    <s v="A Nand Kishore"/>
  </r>
  <r>
    <n v="1136562"/>
    <n v="2018"/>
    <s v="Chandigarh"/>
    <x v="10"/>
    <d v="2018-04-08T00:00:00"/>
    <s v="League"/>
    <x v="202"/>
    <x v="37"/>
    <s v="Delhi Daredevils"/>
    <s v="Kings XI Punjab"/>
    <x v="5"/>
    <x v="0"/>
    <x v="5"/>
    <s v="wickets"/>
    <n v="6"/>
    <n v="167"/>
    <n v="20"/>
    <s v="N"/>
    <s v="NA"/>
    <s v="KN Ananthapadmanabhan"/>
    <s v="RJ Tucker"/>
  </r>
  <r>
    <n v="1136563"/>
    <n v="2018"/>
    <s v="Kolkata"/>
    <x v="10"/>
    <d v="2018-04-08T00:00:00"/>
    <s v="League"/>
    <x v="127"/>
    <x v="4"/>
    <s v="Royal Challengers Bangalore"/>
    <s v="Kolkata Knight Riders"/>
    <x v="6"/>
    <x v="0"/>
    <x v="0"/>
    <s v="wickets"/>
    <n v="4"/>
    <n v="177"/>
    <n v="20"/>
    <s v="N"/>
    <s v="NA"/>
    <s v="A Deshmukh"/>
    <s v="C Shamshuddin"/>
  </r>
  <r>
    <n v="1136564"/>
    <n v="2018"/>
    <s v="Hyderabad"/>
    <x v="10"/>
    <d v="2018-04-09T00:00:00"/>
    <s v="League"/>
    <x v="114"/>
    <x v="38"/>
    <s v="Rajasthan Royals"/>
    <s v="Sunrisers Hyderabad"/>
    <x v="10"/>
    <x v="0"/>
    <x v="11"/>
    <s v="wickets"/>
    <n v="9"/>
    <n v="126"/>
    <n v="20"/>
    <s v="N"/>
    <s v="NA"/>
    <s v="NJ Llong"/>
    <s v="VA Kulkarni"/>
  </r>
  <r>
    <n v="1136565"/>
    <n v="2018"/>
    <s v="Chennai"/>
    <x v="10"/>
    <d v="2018-04-10T00:00:00"/>
    <s v="League"/>
    <x v="203"/>
    <x v="39"/>
    <s v="Kolkata Knight Riders"/>
    <s v="Chennai Super Kings"/>
    <x v="1"/>
    <x v="0"/>
    <x v="1"/>
    <s v="wickets"/>
    <n v="5"/>
    <n v="203"/>
    <n v="20"/>
    <s v="N"/>
    <s v="NA"/>
    <s v="AK Chaudhary"/>
    <s v="CB Gaffaney"/>
  </r>
  <r>
    <n v="1136566"/>
    <n v="2018"/>
    <s v="Jaipur"/>
    <x v="10"/>
    <d v="2018-04-11T00:00:00"/>
    <s v="League"/>
    <x v="144"/>
    <x v="5"/>
    <s v="Rajasthan Royals"/>
    <s v="Delhi Daredevils"/>
    <x v="7"/>
    <x v="0"/>
    <x v="4"/>
    <s v="runs"/>
    <n v="10"/>
    <n v="71"/>
    <n v="6"/>
    <s v="N"/>
    <s v="D/L"/>
    <s v="KN Ananthapadmanabhan"/>
    <s v="Nitin Menon"/>
  </r>
  <r>
    <n v="1136567"/>
    <n v="2018"/>
    <s v="Hyderabad"/>
    <x v="10"/>
    <d v="2018-04-12T00:00:00"/>
    <s v="League"/>
    <x v="188"/>
    <x v="38"/>
    <s v="Mumbai Indians"/>
    <s v="Sunrisers Hyderabad"/>
    <x v="10"/>
    <x v="0"/>
    <x v="11"/>
    <s v="wickets"/>
    <n v="1"/>
    <n v="148"/>
    <n v="20"/>
    <s v="N"/>
    <s v="NA"/>
    <s v="CK Nandan"/>
    <s v="NJ Llong"/>
  </r>
  <r>
    <n v="1136568"/>
    <n v="2018"/>
    <s v="Bengaluru"/>
    <x v="10"/>
    <d v="2018-04-13T00:00:00"/>
    <s v="League"/>
    <x v="136"/>
    <x v="36"/>
    <s v="Kings XI Punjab"/>
    <s v="Royal Challengers Bangalore"/>
    <x v="0"/>
    <x v="0"/>
    <x v="3"/>
    <s v="wickets"/>
    <n v="4"/>
    <n v="156"/>
    <n v="20"/>
    <s v="N"/>
    <s v="NA"/>
    <s v="A Deshmukh"/>
    <s v="S Ravi"/>
  </r>
  <r>
    <n v="1136569"/>
    <n v="2018"/>
    <s v="Mumbai"/>
    <x v="10"/>
    <d v="2018-04-14T00:00:00"/>
    <s v="League"/>
    <x v="204"/>
    <x v="3"/>
    <s v="Mumbai Indians"/>
    <s v="Delhi Daredevils"/>
    <x v="7"/>
    <x v="0"/>
    <x v="2"/>
    <s v="wickets"/>
    <n v="7"/>
    <n v="195"/>
    <n v="20"/>
    <s v="N"/>
    <s v="NA"/>
    <s v="KN Ananthapadmanabhan"/>
    <s v="Nitin Menon"/>
  </r>
  <r>
    <n v="1136570"/>
    <n v="2018"/>
    <s v="Kolkata"/>
    <x v="10"/>
    <d v="2018-04-14T00:00:00"/>
    <s v="League"/>
    <x v="205"/>
    <x v="4"/>
    <s v="Kolkata Knight Riders"/>
    <s v="Sunrisers Hyderabad"/>
    <x v="10"/>
    <x v="0"/>
    <x v="11"/>
    <s v="wickets"/>
    <n v="5"/>
    <n v="139"/>
    <n v="20"/>
    <s v="N"/>
    <s v="NA"/>
    <s v="AK Chaudhary"/>
    <s v="A Nand Kishore"/>
  </r>
  <r>
    <n v="1136571"/>
    <n v="2018"/>
    <s v="Bengaluru"/>
    <x v="10"/>
    <d v="2018-04-15T00:00:00"/>
    <s v="League"/>
    <x v="144"/>
    <x v="36"/>
    <s v="Rajasthan Royals"/>
    <s v="Royal Challengers Bangalore"/>
    <x v="0"/>
    <x v="0"/>
    <x v="4"/>
    <s v="runs"/>
    <n v="19"/>
    <n v="218"/>
    <n v="20"/>
    <s v="N"/>
    <s v="NA"/>
    <s v="C Shamshuddin"/>
    <s v="S Ravi"/>
  </r>
  <r>
    <n v="1136572"/>
    <n v="2018"/>
    <s v="Chandigarh"/>
    <x v="10"/>
    <d v="2018-04-15T00:00:00"/>
    <s v="League"/>
    <x v="45"/>
    <x v="37"/>
    <s v="Kings XI Punjab"/>
    <s v="Chennai Super Kings"/>
    <x v="1"/>
    <x v="0"/>
    <x v="5"/>
    <s v="runs"/>
    <n v="4"/>
    <n v="198"/>
    <n v="20"/>
    <s v="N"/>
    <s v="NA"/>
    <s v="CK Nandan"/>
    <s v="VA Kulkarni"/>
  </r>
  <r>
    <n v="1136573"/>
    <n v="2018"/>
    <s v="Kolkata"/>
    <x v="10"/>
    <d v="2018-04-16T00:00:00"/>
    <s v="League"/>
    <x v="189"/>
    <x v="4"/>
    <s v="Kolkata Knight Riders"/>
    <s v="Delhi Daredevils"/>
    <x v="7"/>
    <x v="0"/>
    <x v="0"/>
    <s v="runs"/>
    <n v="71"/>
    <n v="201"/>
    <n v="20"/>
    <s v="N"/>
    <s v="NA"/>
    <s v="AK Chaudhary"/>
    <s v="A Nand Kishore"/>
  </r>
  <r>
    <n v="1136574"/>
    <n v="2018"/>
    <s v="Mumbai"/>
    <x v="10"/>
    <d v="2018-04-17T00:00:00"/>
    <s v="League"/>
    <x v="57"/>
    <x v="3"/>
    <s v="Mumbai Indians"/>
    <s v="Royal Challengers Bangalore"/>
    <x v="0"/>
    <x v="0"/>
    <x v="7"/>
    <s v="runs"/>
    <n v="46"/>
    <n v="214"/>
    <n v="20"/>
    <s v="N"/>
    <s v="NA"/>
    <s v="Nitin Menon"/>
    <s v="RJ Tucker"/>
  </r>
  <r>
    <n v="1136575"/>
    <n v="2018"/>
    <s v="Jaipur"/>
    <x v="10"/>
    <d v="2018-04-18T00:00:00"/>
    <s v="League"/>
    <x v="189"/>
    <x v="5"/>
    <s v="Rajasthan Royals"/>
    <s v="Kolkata Knight Riders"/>
    <x v="6"/>
    <x v="0"/>
    <x v="0"/>
    <s v="wickets"/>
    <n v="7"/>
    <n v="161"/>
    <n v="20"/>
    <s v="N"/>
    <s v="NA"/>
    <s v="A Deshmukh"/>
    <s v="S Ravi"/>
  </r>
  <r>
    <n v="1136576"/>
    <n v="2018"/>
    <s v="Chandigarh"/>
    <x v="10"/>
    <d v="2018-04-19T00:00:00"/>
    <s v="League"/>
    <x v="45"/>
    <x v="37"/>
    <s v="Kings XI Punjab"/>
    <s v="Sunrisers Hyderabad"/>
    <x v="5"/>
    <x v="1"/>
    <x v="5"/>
    <s v="runs"/>
    <n v="15"/>
    <n v="194"/>
    <n v="20"/>
    <s v="N"/>
    <s v="NA"/>
    <s v="AK Chaudhary"/>
    <s v="NJ Llong"/>
  </r>
  <r>
    <n v="1136577"/>
    <n v="2018"/>
    <s v="Pune"/>
    <x v="10"/>
    <d v="2018-04-20T00:00:00"/>
    <s v="League"/>
    <x v="5"/>
    <x v="27"/>
    <s v="Chennai Super Kings"/>
    <s v="Rajasthan Royals"/>
    <x v="2"/>
    <x v="0"/>
    <x v="1"/>
    <s v="runs"/>
    <n v="64"/>
    <n v="205"/>
    <n v="20"/>
    <s v="N"/>
    <s v="NA"/>
    <s v="KN Ananthapadmanabhan"/>
    <s v="Nitin Menon"/>
  </r>
  <r>
    <n v="1136578"/>
    <n v="2018"/>
    <s v="Kolkata"/>
    <x v="10"/>
    <d v="2018-04-21T00:00:00"/>
    <s v="League"/>
    <x v="202"/>
    <x v="4"/>
    <s v="Kolkata Knight Riders"/>
    <s v="Kings XI Punjab"/>
    <x v="5"/>
    <x v="0"/>
    <x v="5"/>
    <s v="wickets"/>
    <n v="9"/>
    <n v="125"/>
    <n v="13"/>
    <s v="N"/>
    <s v="D/L"/>
    <s v="A Deshmukh"/>
    <s v="C Shamshuddin"/>
  </r>
  <r>
    <n v="1136579"/>
    <n v="2018"/>
    <s v="Bengaluru"/>
    <x v="10"/>
    <d v="2018-04-21T00:00:00"/>
    <s v="League"/>
    <x v="46"/>
    <x v="36"/>
    <s v="Delhi Daredevils"/>
    <s v="Royal Challengers Bangalore"/>
    <x v="0"/>
    <x v="0"/>
    <x v="3"/>
    <s v="wickets"/>
    <n v="6"/>
    <n v="175"/>
    <n v="20"/>
    <s v="N"/>
    <s v="NA"/>
    <s v="CB Gaffaney"/>
    <s v="CK Nandan"/>
  </r>
  <r>
    <n v="1136580"/>
    <n v="2018"/>
    <s v="Hyderabad"/>
    <x v="10"/>
    <d v="2018-04-22T00:00:00"/>
    <s v="League"/>
    <x v="83"/>
    <x v="38"/>
    <s v="Chennai Super Kings"/>
    <s v="Sunrisers Hyderabad"/>
    <x v="10"/>
    <x v="0"/>
    <x v="1"/>
    <s v="runs"/>
    <n v="4"/>
    <n v="183"/>
    <n v="20"/>
    <s v="N"/>
    <s v="NA"/>
    <s v="AK Chaudhary"/>
    <s v="VA Kulkarni"/>
  </r>
  <r>
    <n v="1136581"/>
    <n v="2018"/>
    <s v="Jaipur"/>
    <x v="10"/>
    <d v="2018-04-22T00:00:00"/>
    <s v="League"/>
    <x v="206"/>
    <x v="5"/>
    <s v="Mumbai Indians"/>
    <s v="Rajasthan Royals"/>
    <x v="3"/>
    <x v="1"/>
    <x v="4"/>
    <s v="wickets"/>
    <n v="3"/>
    <n v="168"/>
    <n v="20"/>
    <s v="N"/>
    <s v="NA"/>
    <s v="KN Ananthapadmanabhan"/>
    <s v="RJ Tucker"/>
  </r>
  <r>
    <n v="1136582"/>
    <n v="2018"/>
    <s v="Delhi"/>
    <x v="10"/>
    <d v="2018-04-23T00:00:00"/>
    <s v="League"/>
    <x v="207"/>
    <x v="40"/>
    <s v="Kings XI Punjab"/>
    <s v="Delhi Daredevils"/>
    <x v="7"/>
    <x v="0"/>
    <x v="5"/>
    <s v="runs"/>
    <n v="4"/>
    <n v="144"/>
    <n v="20"/>
    <s v="N"/>
    <s v="NA"/>
    <s v="A Nand Kishore"/>
    <s v="CK Nandan"/>
  </r>
  <r>
    <n v="1136583"/>
    <n v="2018"/>
    <s v="Mumbai"/>
    <x v="10"/>
    <d v="2018-04-24T00:00:00"/>
    <s v="League"/>
    <x v="188"/>
    <x v="3"/>
    <s v="Sunrisers Hyderabad"/>
    <s v="Mumbai Indians"/>
    <x v="3"/>
    <x v="0"/>
    <x v="11"/>
    <s v="runs"/>
    <n v="31"/>
    <n v="119"/>
    <n v="20"/>
    <s v="N"/>
    <s v="NA"/>
    <s v="C Shamshuddin"/>
    <s v="S Ravi"/>
  </r>
  <r>
    <n v="1136584"/>
    <n v="2018"/>
    <s v="Bengaluru"/>
    <x v="10"/>
    <d v="2018-04-25T00:00:00"/>
    <s v="League"/>
    <x v="13"/>
    <x v="36"/>
    <s v="Royal Challengers Bangalore"/>
    <s v="Chennai Super Kings"/>
    <x v="1"/>
    <x v="0"/>
    <x v="1"/>
    <s v="wickets"/>
    <n v="5"/>
    <n v="206"/>
    <n v="20"/>
    <s v="N"/>
    <s v="NA"/>
    <s v="NJ Llong"/>
    <s v="VK Sharma"/>
  </r>
  <r>
    <n v="1136585"/>
    <n v="2018"/>
    <s v="Hyderabad"/>
    <x v="10"/>
    <d v="2018-04-26T00:00:00"/>
    <s v="League"/>
    <x v="207"/>
    <x v="38"/>
    <s v="Sunrisers Hyderabad"/>
    <s v="Kings XI Punjab"/>
    <x v="5"/>
    <x v="0"/>
    <x v="11"/>
    <s v="runs"/>
    <n v="13"/>
    <n v="133"/>
    <n v="20"/>
    <s v="N"/>
    <s v="NA"/>
    <s v="CK Nandan"/>
    <s v="YC Barde"/>
  </r>
  <r>
    <n v="1136586"/>
    <n v="2018"/>
    <s v="Delhi"/>
    <x v="10"/>
    <d v="2018-04-27T00:00:00"/>
    <s v="League"/>
    <x v="166"/>
    <x v="40"/>
    <s v="Delhi Daredevils"/>
    <s v="Kolkata Knight Riders"/>
    <x v="6"/>
    <x v="0"/>
    <x v="2"/>
    <s v="runs"/>
    <n v="55"/>
    <n v="220"/>
    <n v="20"/>
    <s v="N"/>
    <s v="NA"/>
    <s v="C Shamshuddin"/>
    <s v="S Ravi"/>
  </r>
  <r>
    <n v="1136587"/>
    <n v="2018"/>
    <s v="Pune"/>
    <x v="10"/>
    <d v="2018-04-28T00:00:00"/>
    <s v="League"/>
    <x v="57"/>
    <x v="27"/>
    <s v="Chennai Super Kings"/>
    <s v="Mumbai Indians"/>
    <x v="3"/>
    <x v="0"/>
    <x v="7"/>
    <s v="wickets"/>
    <n v="8"/>
    <n v="170"/>
    <n v="20"/>
    <s v="N"/>
    <s v="NA"/>
    <s v="CB Gaffaney"/>
    <s v="Nitin Menon"/>
  </r>
  <r>
    <n v="1136588"/>
    <n v="2018"/>
    <s v="Jaipur"/>
    <x v="10"/>
    <d v="2018-04-29T00:00:00"/>
    <s v="League"/>
    <x v="193"/>
    <x v="5"/>
    <s v="Sunrisers Hyderabad"/>
    <s v="Rajasthan Royals"/>
    <x v="10"/>
    <x v="1"/>
    <x v="11"/>
    <s v="runs"/>
    <n v="11"/>
    <n v="152"/>
    <n v="20"/>
    <s v="N"/>
    <s v="NA"/>
    <s v="BNJ Oxenford"/>
    <s v="A Nand Kishore"/>
  </r>
  <r>
    <n v="1136589"/>
    <n v="2018"/>
    <s v="Bengaluru"/>
    <x v="10"/>
    <d v="2018-04-29T00:00:00"/>
    <s v="League"/>
    <x v="153"/>
    <x v="36"/>
    <s v="Royal Challengers Bangalore"/>
    <s v="Kolkata Knight Riders"/>
    <x v="6"/>
    <x v="0"/>
    <x v="0"/>
    <s v="wickets"/>
    <n v="6"/>
    <n v="176"/>
    <n v="20"/>
    <s v="N"/>
    <s v="NA"/>
    <s v="AK Chaudhary"/>
    <s v="NJ Llong"/>
  </r>
  <r>
    <n v="1136590"/>
    <n v="2018"/>
    <s v="Pune"/>
    <x v="10"/>
    <d v="2018-04-30T00:00:00"/>
    <s v="League"/>
    <x v="5"/>
    <x v="27"/>
    <s v="Chennai Super Kings"/>
    <s v="Delhi Daredevils"/>
    <x v="7"/>
    <x v="0"/>
    <x v="1"/>
    <s v="runs"/>
    <n v="13"/>
    <n v="212"/>
    <n v="20"/>
    <s v="N"/>
    <s v="NA"/>
    <s v="AY Dandekar"/>
    <s v="C Shamshuddin"/>
  </r>
  <r>
    <n v="1136591"/>
    <n v="2018"/>
    <s v="Bengaluru"/>
    <x v="10"/>
    <d v="2018-05-01T00:00:00"/>
    <s v="League"/>
    <x v="208"/>
    <x v="36"/>
    <s v="Royal Challengers Bangalore"/>
    <s v="Mumbai Indians"/>
    <x v="3"/>
    <x v="0"/>
    <x v="3"/>
    <s v="runs"/>
    <n v="14"/>
    <n v="168"/>
    <n v="20"/>
    <s v="N"/>
    <s v="NA"/>
    <s v="M Erasmus"/>
    <s v="Nitin Menon"/>
  </r>
  <r>
    <n v="1136592"/>
    <n v="2018"/>
    <s v="Delhi"/>
    <x v="10"/>
    <d v="2018-05-02T00:00:00"/>
    <s v="League"/>
    <x v="182"/>
    <x v="40"/>
    <s v="Delhi Daredevils"/>
    <s v="Rajasthan Royals"/>
    <x v="2"/>
    <x v="0"/>
    <x v="2"/>
    <s v="runs"/>
    <n v="4"/>
    <n v="151"/>
    <n v="12"/>
    <s v="N"/>
    <s v="D/L"/>
    <s v="CK Nandan"/>
    <s v="VK Sharma"/>
  </r>
  <r>
    <n v="1136593"/>
    <n v="2018"/>
    <s v="Kolkata"/>
    <x v="10"/>
    <d v="2018-05-03T00:00:00"/>
    <s v="League"/>
    <x v="127"/>
    <x v="4"/>
    <s v="Chennai Super Kings"/>
    <s v="Kolkata Knight Riders"/>
    <x v="6"/>
    <x v="0"/>
    <x v="0"/>
    <s v="wickets"/>
    <n v="6"/>
    <n v="178"/>
    <n v="20"/>
    <s v="N"/>
    <s v="NA"/>
    <s v="A Deshmukh"/>
    <s v="HDPK Dharmasena"/>
  </r>
  <r>
    <n v="1136594"/>
    <n v="2018"/>
    <s v="Indore"/>
    <x v="10"/>
    <d v="2018-05-04T00:00:00"/>
    <s v="League"/>
    <x v="178"/>
    <x v="24"/>
    <s v="Kings XI Punjab"/>
    <s v="Mumbai Indians"/>
    <x v="3"/>
    <x v="0"/>
    <x v="7"/>
    <s v="wickets"/>
    <n v="6"/>
    <n v="175"/>
    <n v="20"/>
    <s v="N"/>
    <s v="NA"/>
    <s v="AY Dandekar"/>
    <s v="S Ravi"/>
  </r>
  <r>
    <n v="1136595"/>
    <n v="2018"/>
    <s v="Pune"/>
    <x v="10"/>
    <d v="2018-05-05T00:00:00"/>
    <s v="League"/>
    <x v="120"/>
    <x v="27"/>
    <s v="Royal Challengers Bangalore"/>
    <s v="Chennai Super Kings"/>
    <x v="1"/>
    <x v="0"/>
    <x v="1"/>
    <s v="wickets"/>
    <n v="6"/>
    <n v="128"/>
    <n v="20"/>
    <s v="N"/>
    <s v="NA"/>
    <s v="Nitin Menon"/>
    <s v="YC Barde"/>
  </r>
  <r>
    <n v="1136596"/>
    <n v="2018"/>
    <s v="Hyderabad"/>
    <x v="10"/>
    <d v="2018-05-05T00:00:00"/>
    <s v="League"/>
    <x v="188"/>
    <x v="38"/>
    <s v="Delhi Daredevils"/>
    <s v="Sunrisers Hyderabad"/>
    <x v="7"/>
    <x v="1"/>
    <x v="11"/>
    <s v="wickets"/>
    <n v="7"/>
    <n v="164"/>
    <n v="20"/>
    <s v="N"/>
    <s v="NA"/>
    <s v="BNJ Oxenford"/>
    <s v="CK Nandan"/>
  </r>
  <r>
    <n v="1136597"/>
    <n v="2018"/>
    <s v="Mumbai"/>
    <x v="10"/>
    <d v="2018-05-06T00:00:00"/>
    <s v="League"/>
    <x v="172"/>
    <x v="3"/>
    <s v="Mumbai Indians"/>
    <s v="Kolkata Knight Riders"/>
    <x v="6"/>
    <x v="0"/>
    <x v="7"/>
    <s v="runs"/>
    <n v="13"/>
    <n v="182"/>
    <n v="20"/>
    <s v="N"/>
    <s v="NA"/>
    <s v="A Deshmukh"/>
    <s v="HDPK Dharmasena"/>
  </r>
  <r>
    <n v="1136598"/>
    <n v="2018"/>
    <s v="Indore"/>
    <x v="10"/>
    <d v="2018-05-06T00:00:00"/>
    <s v="League"/>
    <x v="209"/>
    <x v="24"/>
    <s v="Rajasthan Royals"/>
    <s v="Kings XI Punjab"/>
    <x v="5"/>
    <x v="0"/>
    <x v="5"/>
    <s v="wickets"/>
    <n v="6"/>
    <n v="153"/>
    <n v="20"/>
    <s v="N"/>
    <s v="NA"/>
    <s v="C Shamshuddin"/>
    <s v="S Ravi"/>
  </r>
  <r>
    <n v="1136599"/>
    <n v="2018"/>
    <s v="Hyderabad"/>
    <x v="10"/>
    <d v="2018-05-07T00:00:00"/>
    <s v="League"/>
    <x v="193"/>
    <x v="38"/>
    <s v="Sunrisers Hyderabad"/>
    <s v="Royal Challengers Bangalore"/>
    <x v="0"/>
    <x v="0"/>
    <x v="11"/>
    <s v="runs"/>
    <n v="5"/>
    <n v="147"/>
    <n v="20"/>
    <s v="N"/>
    <s v="NA"/>
    <s v="BNJ Oxenford"/>
    <s v="VK Sharma"/>
  </r>
  <r>
    <n v="1136600"/>
    <n v="2018"/>
    <s v="Jaipur"/>
    <x v="10"/>
    <d v="2018-05-08T00:00:00"/>
    <s v="League"/>
    <x v="194"/>
    <x v="5"/>
    <s v="Rajasthan Royals"/>
    <s v="Kings XI Punjab"/>
    <x v="2"/>
    <x v="1"/>
    <x v="4"/>
    <s v="runs"/>
    <n v="15"/>
    <n v="159"/>
    <n v="20"/>
    <s v="N"/>
    <s v="NA"/>
    <s v="M Erasmus"/>
    <s v="Nitin Menon"/>
  </r>
  <r>
    <n v="1136601"/>
    <n v="2018"/>
    <s v="Kolkata"/>
    <x v="10"/>
    <d v="2018-05-09T00:00:00"/>
    <s v="League"/>
    <x v="210"/>
    <x v="4"/>
    <s v="Mumbai Indians"/>
    <s v="Kolkata Knight Riders"/>
    <x v="6"/>
    <x v="0"/>
    <x v="7"/>
    <s v="runs"/>
    <n v="102"/>
    <n v="211"/>
    <n v="20"/>
    <s v="N"/>
    <s v="NA"/>
    <s v="KN Ananthapadmanabhan"/>
    <s v="AK Chaudhary"/>
  </r>
  <r>
    <n v="1136602"/>
    <n v="2018"/>
    <s v="Delhi"/>
    <x v="10"/>
    <d v="2018-05-10T00:00:00"/>
    <s v="League"/>
    <x v="114"/>
    <x v="40"/>
    <s v="Delhi Daredevils"/>
    <s v="Sunrisers Hyderabad"/>
    <x v="7"/>
    <x v="1"/>
    <x v="11"/>
    <s v="wickets"/>
    <n v="9"/>
    <n v="188"/>
    <n v="20"/>
    <s v="N"/>
    <s v="NA"/>
    <s v="AY Dandekar"/>
    <s v="C Shamshuddin"/>
  </r>
  <r>
    <n v="1136603"/>
    <n v="2018"/>
    <s v="Jaipur"/>
    <x v="10"/>
    <d v="2018-05-11T00:00:00"/>
    <s v="League"/>
    <x v="194"/>
    <x v="5"/>
    <s v="Chennai Super Kings"/>
    <s v="Rajasthan Royals"/>
    <x v="1"/>
    <x v="1"/>
    <x v="4"/>
    <s v="wickets"/>
    <n v="4"/>
    <n v="177"/>
    <n v="20"/>
    <s v="N"/>
    <s v="NA"/>
    <s v="M Erasmus"/>
    <s v="YC Barde"/>
  </r>
  <r>
    <n v="1136604"/>
    <n v="2018"/>
    <s v="Indore"/>
    <x v="10"/>
    <d v="2018-05-12T00:00:00"/>
    <s v="League"/>
    <x v="127"/>
    <x v="24"/>
    <s v="Kolkata Knight Riders"/>
    <s v="Kings XI Punjab"/>
    <x v="5"/>
    <x v="0"/>
    <x v="0"/>
    <s v="runs"/>
    <n v="31"/>
    <n v="246"/>
    <n v="20"/>
    <s v="N"/>
    <s v="NA"/>
    <s v="CK Nandan"/>
    <s v="VK Sharma"/>
  </r>
  <r>
    <n v="1136605"/>
    <n v="2018"/>
    <s v="Delhi"/>
    <x v="10"/>
    <d v="2018-05-12T00:00:00"/>
    <s v="League"/>
    <x v="46"/>
    <x v="40"/>
    <s v="Delhi Daredevils"/>
    <s v="Royal Challengers Bangalore"/>
    <x v="0"/>
    <x v="0"/>
    <x v="3"/>
    <s v="wickets"/>
    <n v="5"/>
    <n v="182"/>
    <n v="20"/>
    <s v="N"/>
    <s v="NA"/>
    <s v="KN Ananthapadmanabhan"/>
    <s v="HDPK Dharmasena"/>
  </r>
  <r>
    <n v="1136606"/>
    <n v="2018"/>
    <s v="Pune"/>
    <x v="10"/>
    <d v="2018-05-13T00:00:00"/>
    <s v="League"/>
    <x v="83"/>
    <x v="27"/>
    <s v="Sunrisers Hyderabad"/>
    <s v="Chennai Super Kings"/>
    <x v="1"/>
    <x v="0"/>
    <x v="1"/>
    <s v="wickets"/>
    <n v="8"/>
    <n v="180"/>
    <n v="20"/>
    <s v="N"/>
    <s v="NA"/>
    <s v="M Erasmus"/>
    <s v="YC Barde"/>
  </r>
  <r>
    <n v="1136607"/>
    <n v="2018"/>
    <s v="Mumbai"/>
    <x v="10"/>
    <d v="2018-05-13T00:00:00"/>
    <s v="League"/>
    <x v="194"/>
    <x v="3"/>
    <s v="Mumbai Indians"/>
    <s v="Rajasthan Royals"/>
    <x v="2"/>
    <x v="0"/>
    <x v="4"/>
    <s v="wickets"/>
    <n v="7"/>
    <n v="169"/>
    <n v="20"/>
    <s v="N"/>
    <s v="NA"/>
    <s v="Nitin Menon"/>
    <s v="S Ravi"/>
  </r>
  <r>
    <n v="1136608"/>
    <n v="2018"/>
    <s v="Indore"/>
    <x v="10"/>
    <d v="2018-05-14T00:00:00"/>
    <s v="League"/>
    <x v="136"/>
    <x v="24"/>
    <s v="Kings XI Punjab"/>
    <s v="Royal Challengers Bangalore"/>
    <x v="0"/>
    <x v="0"/>
    <x v="3"/>
    <s v="wickets"/>
    <n v="10"/>
    <n v="89"/>
    <n v="20"/>
    <s v="N"/>
    <s v="NA"/>
    <s v="BNJ Oxenford"/>
    <s v="VK Sharma"/>
  </r>
  <r>
    <n v="1136609"/>
    <n v="2018"/>
    <s v="Kolkata"/>
    <x v="10"/>
    <d v="2018-05-15T00:00:00"/>
    <s v="League"/>
    <x v="211"/>
    <x v="4"/>
    <s v="Rajasthan Royals"/>
    <s v="Kolkata Knight Riders"/>
    <x v="6"/>
    <x v="0"/>
    <x v="0"/>
    <s v="wickets"/>
    <n v="6"/>
    <n v="143"/>
    <n v="20"/>
    <s v="N"/>
    <s v="NA"/>
    <s v="AK Chaudhary"/>
    <s v="HDPK Dharmasena"/>
  </r>
  <r>
    <n v="1136610"/>
    <n v="2018"/>
    <s v="Mumbai"/>
    <x v="10"/>
    <d v="2018-05-16T00:00:00"/>
    <s v="League"/>
    <x v="190"/>
    <x v="3"/>
    <s v="Mumbai Indians"/>
    <s v="Kings XI Punjab"/>
    <x v="5"/>
    <x v="0"/>
    <x v="7"/>
    <s v="runs"/>
    <n v="3"/>
    <n v="187"/>
    <n v="20"/>
    <s v="N"/>
    <s v="NA"/>
    <s v="M Erasmus"/>
    <s v="Nitin Menon"/>
  </r>
  <r>
    <n v="1136611"/>
    <n v="2018"/>
    <s v="Bengaluru"/>
    <x v="10"/>
    <d v="2018-05-17T00:00:00"/>
    <s v="League"/>
    <x v="46"/>
    <x v="36"/>
    <s v="Royal Challengers Bangalore"/>
    <s v="Sunrisers Hyderabad"/>
    <x v="10"/>
    <x v="0"/>
    <x v="3"/>
    <s v="runs"/>
    <n v="14"/>
    <n v="219"/>
    <n v="20"/>
    <s v="N"/>
    <s v="NA"/>
    <s v="AY Dandekar"/>
    <s v="S Ravi"/>
  </r>
  <r>
    <n v="1136612"/>
    <n v="2018"/>
    <s v="Delhi"/>
    <x v="10"/>
    <d v="2018-05-18T00:00:00"/>
    <s v="League"/>
    <x v="199"/>
    <x v="40"/>
    <s v="Delhi Daredevils"/>
    <s v="Chennai Super Kings"/>
    <x v="1"/>
    <x v="0"/>
    <x v="2"/>
    <s v="runs"/>
    <n v="34"/>
    <n v="163"/>
    <n v="20"/>
    <s v="N"/>
    <s v="NA"/>
    <s v="HDPK Dharmasena"/>
    <s v="VA Kulkarni"/>
  </r>
  <r>
    <n v="1136613"/>
    <n v="2018"/>
    <s v="Jaipur"/>
    <x v="10"/>
    <d v="2018-05-19T00:00:00"/>
    <s v="League"/>
    <x v="212"/>
    <x v="5"/>
    <s v="Rajasthan Royals"/>
    <s v="Royal Challengers Bangalore"/>
    <x v="2"/>
    <x v="1"/>
    <x v="4"/>
    <s v="runs"/>
    <n v="30"/>
    <n v="165"/>
    <n v="20"/>
    <s v="N"/>
    <s v="NA"/>
    <s v="BNJ Oxenford"/>
    <s v="VK Sharma"/>
  </r>
  <r>
    <n v="1136614"/>
    <n v="2018"/>
    <s v="Hyderabad"/>
    <x v="10"/>
    <d v="2018-05-19T00:00:00"/>
    <s v="League"/>
    <x v="153"/>
    <x v="38"/>
    <s v="Sunrisers Hyderabad"/>
    <s v="Kolkata Knight Riders"/>
    <x v="10"/>
    <x v="1"/>
    <x v="0"/>
    <s v="wickets"/>
    <n v="5"/>
    <n v="173"/>
    <n v="20"/>
    <s v="N"/>
    <s v="NA"/>
    <s v="AK Chaudhary"/>
    <s v="S Ravi"/>
  </r>
  <r>
    <n v="1136615"/>
    <n v="2018"/>
    <s v="Delhi"/>
    <x v="10"/>
    <d v="2018-05-20T00:00:00"/>
    <s v="League"/>
    <x v="27"/>
    <x v="40"/>
    <s v="Delhi Daredevils"/>
    <s v="Mumbai Indians"/>
    <x v="7"/>
    <x v="1"/>
    <x v="2"/>
    <s v="runs"/>
    <n v="11"/>
    <n v="175"/>
    <n v="20"/>
    <s v="N"/>
    <s v="NA"/>
    <s v="HDPK Dharmasena"/>
    <s v="CK Nandan"/>
  </r>
  <r>
    <n v="1136616"/>
    <n v="2018"/>
    <s v="Pune"/>
    <x v="10"/>
    <d v="2018-05-20T00:00:00"/>
    <s v="League"/>
    <x v="213"/>
    <x v="27"/>
    <s v="Kings XI Punjab"/>
    <s v="Chennai Super Kings"/>
    <x v="1"/>
    <x v="0"/>
    <x v="1"/>
    <s v="wickets"/>
    <n v="5"/>
    <n v="154"/>
    <n v="20"/>
    <s v="N"/>
    <s v="NA"/>
    <s v="Nitin Menon"/>
    <s v="YC Barde"/>
  </r>
  <r>
    <n v="1136617"/>
    <n v="2018"/>
    <s v="Mumbai"/>
    <x v="10"/>
    <d v="2018-05-22T00:00:00"/>
    <s v="Qualifier 1"/>
    <x v="123"/>
    <x v="3"/>
    <s v="Sunrisers Hyderabad"/>
    <s v="Chennai Super Kings"/>
    <x v="1"/>
    <x v="0"/>
    <x v="1"/>
    <s v="wickets"/>
    <n v="2"/>
    <n v="140"/>
    <n v="20"/>
    <s v="N"/>
    <s v="NA"/>
    <s v="C Shamshuddin"/>
    <s v="M Erasmus"/>
  </r>
  <r>
    <n v="1136618"/>
    <n v="2018"/>
    <s v="Kolkata"/>
    <x v="10"/>
    <d v="2018-05-23T00:00:00"/>
    <s v="Eliminator"/>
    <x v="165"/>
    <x v="4"/>
    <s v="Kolkata Knight Riders"/>
    <s v="Rajasthan Royals"/>
    <x v="2"/>
    <x v="0"/>
    <x v="0"/>
    <s v="runs"/>
    <n v="25"/>
    <n v="170"/>
    <n v="20"/>
    <s v="N"/>
    <s v="NA"/>
    <s v="AK Chaudhary"/>
    <s v="Nitin Menon"/>
  </r>
  <r>
    <n v="1136619"/>
    <n v="2018"/>
    <s v="Kolkata"/>
    <x v="10"/>
    <d v="2018-05-25T00:00:00"/>
    <s v="Qualifier 2"/>
    <x v="188"/>
    <x v="4"/>
    <s v="Sunrisers Hyderabad"/>
    <s v="Kolkata Knight Riders"/>
    <x v="6"/>
    <x v="0"/>
    <x v="11"/>
    <s v="runs"/>
    <n v="14"/>
    <n v="175"/>
    <n v="20"/>
    <s v="N"/>
    <s v="NA"/>
    <s v="HDPK Dharmasena"/>
    <s v="Nitin Menon"/>
  </r>
  <r>
    <n v="1136620"/>
    <n v="2018"/>
    <s v="Mumbai"/>
    <x v="10"/>
    <d v="2018-05-27T00:00:00"/>
    <s v="Final"/>
    <x v="5"/>
    <x v="3"/>
    <s v="Sunrisers Hyderabad"/>
    <s v="Chennai Super Kings"/>
    <x v="1"/>
    <x v="0"/>
    <x v="1"/>
    <s v="wickets"/>
    <n v="8"/>
    <n v="179"/>
    <n v="20"/>
    <s v="N"/>
    <s v="NA"/>
    <s v="M Erasmus"/>
    <s v="S Ravi"/>
  </r>
  <r>
    <n v="1175356"/>
    <n v="2019"/>
    <s v="Chennai"/>
    <x v="11"/>
    <d v="2019-03-23T00:00:00"/>
    <s v="League"/>
    <x v="62"/>
    <x v="39"/>
    <s v="Royal Challengers Bangalore"/>
    <s v="Chennai Super Kings"/>
    <x v="1"/>
    <x v="0"/>
    <x v="1"/>
    <s v="wickets"/>
    <n v="7"/>
    <n v="71"/>
    <n v="20"/>
    <s v="N"/>
    <s v="NA"/>
    <s v="AY Dandekar"/>
    <s v="BNJ Oxenford"/>
  </r>
  <r>
    <n v="1175357"/>
    <n v="2019"/>
    <s v="Kolkata"/>
    <x v="11"/>
    <d v="2019-03-24T00:00:00"/>
    <s v="League"/>
    <x v="165"/>
    <x v="4"/>
    <s v="Sunrisers Hyderabad"/>
    <s v="Kolkata Knight Riders"/>
    <x v="6"/>
    <x v="0"/>
    <x v="0"/>
    <s v="wickets"/>
    <n v="6"/>
    <n v="182"/>
    <n v="20"/>
    <s v="N"/>
    <s v="NA"/>
    <s v="AK Chaudhary"/>
    <s v="CB Gaffaney"/>
  </r>
  <r>
    <n v="1175358"/>
    <n v="2019"/>
    <s v="Mumbai"/>
    <x v="11"/>
    <d v="2019-03-24T00:00:00"/>
    <s v="League"/>
    <x v="182"/>
    <x v="3"/>
    <s v="Delhi Capitals"/>
    <s v="Mumbai Indians"/>
    <x v="3"/>
    <x v="0"/>
    <x v="15"/>
    <s v="runs"/>
    <n v="37"/>
    <n v="214"/>
    <n v="20"/>
    <s v="N"/>
    <s v="NA"/>
    <s v="S Ravi"/>
    <s v="YC Barde"/>
  </r>
  <r>
    <n v="1175359"/>
    <n v="2019"/>
    <s v="Jaipur"/>
    <x v="11"/>
    <d v="2019-03-25T00:00:00"/>
    <s v="League"/>
    <x v="45"/>
    <x v="5"/>
    <s v="Kings XI Punjab"/>
    <s v="Rajasthan Royals"/>
    <x v="2"/>
    <x v="0"/>
    <x v="5"/>
    <s v="runs"/>
    <n v="14"/>
    <n v="185"/>
    <n v="20"/>
    <s v="N"/>
    <s v="NA"/>
    <s v="C Shamshuddin"/>
    <s v="KN Ananthapadmanabhan"/>
  </r>
  <r>
    <n v="1175360"/>
    <n v="2019"/>
    <s v="Delhi"/>
    <x v="11"/>
    <d v="2019-03-26T00:00:00"/>
    <s v="League"/>
    <x v="5"/>
    <x v="40"/>
    <s v="Delhi Capitals"/>
    <s v="Chennai Super Kings"/>
    <x v="14"/>
    <x v="1"/>
    <x v="1"/>
    <s v="wickets"/>
    <n v="6"/>
    <n v="148"/>
    <n v="20"/>
    <s v="N"/>
    <s v="NA"/>
    <s v="M Erasmus"/>
    <s v="Nitin Menon"/>
  </r>
  <r>
    <n v="1175361"/>
    <n v="2019"/>
    <s v="Kolkata"/>
    <x v="11"/>
    <d v="2019-03-27T00:00:00"/>
    <s v="League"/>
    <x v="165"/>
    <x v="4"/>
    <s v="Kolkata Knight Riders"/>
    <s v="Kings XI Punjab"/>
    <x v="5"/>
    <x v="0"/>
    <x v="0"/>
    <s v="runs"/>
    <n v="28"/>
    <n v="219"/>
    <n v="20"/>
    <s v="N"/>
    <s v="NA"/>
    <s v="AK Chaudhary"/>
    <s v="VA Kulkarni"/>
  </r>
  <r>
    <n v="1175362"/>
    <n v="2019"/>
    <s v="Bengaluru"/>
    <x v="11"/>
    <d v="2019-03-28T00:00:00"/>
    <s v="League"/>
    <x v="190"/>
    <x v="36"/>
    <s v="Mumbai Indians"/>
    <s v="Royal Challengers Bangalore"/>
    <x v="0"/>
    <x v="0"/>
    <x v="7"/>
    <s v="runs"/>
    <n v="6"/>
    <n v="188"/>
    <n v="20"/>
    <s v="N"/>
    <s v="NA"/>
    <s v="CK Nandan"/>
    <s v="S Ravi"/>
  </r>
  <r>
    <n v="1175363"/>
    <n v="2019"/>
    <s v="Hyderabad"/>
    <x v="11"/>
    <d v="2019-03-29T00:00:00"/>
    <s v="League"/>
    <x v="188"/>
    <x v="38"/>
    <s v="Rajasthan Royals"/>
    <s v="Sunrisers Hyderabad"/>
    <x v="2"/>
    <x v="1"/>
    <x v="11"/>
    <s v="wickets"/>
    <n v="5"/>
    <n v="199"/>
    <n v="20"/>
    <s v="N"/>
    <s v="NA"/>
    <s v="BNJ Oxenford"/>
    <s v="C Shamshuddin"/>
  </r>
  <r>
    <n v="1175364"/>
    <n v="2019"/>
    <s v="Chandigarh"/>
    <x v="11"/>
    <d v="2019-03-30T00:00:00"/>
    <s v="League"/>
    <x v="164"/>
    <x v="37"/>
    <s v="Mumbai Indians"/>
    <s v="Kings XI Punjab"/>
    <x v="5"/>
    <x v="0"/>
    <x v="5"/>
    <s v="wickets"/>
    <n v="8"/>
    <n v="177"/>
    <n v="20"/>
    <s v="N"/>
    <s v="NA"/>
    <s v="CB Gaffaney"/>
    <s v="VA Kulkarni"/>
  </r>
  <r>
    <n v="1175365"/>
    <n v="2019"/>
    <s v="Delhi"/>
    <x v="11"/>
    <d v="2019-03-30T00:00:00"/>
    <s v="League"/>
    <x v="214"/>
    <x v="40"/>
    <s v="Kolkata Knight Riders"/>
    <s v="Delhi Capitals"/>
    <x v="14"/>
    <x v="0"/>
    <x v="15"/>
    <s v="tie"/>
    <s v="NA"/>
    <n v="186"/>
    <n v="20"/>
    <s v="Y"/>
    <s v="NA"/>
    <s v="AY Dandekar"/>
    <s v="Nitin Menon"/>
  </r>
  <r>
    <n v="1175366"/>
    <n v="2019"/>
    <s v="Hyderabad"/>
    <x v="11"/>
    <d v="2019-03-31T00:00:00"/>
    <s v="League"/>
    <x v="215"/>
    <x v="38"/>
    <s v="Sunrisers Hyderabad"/>
    <s v="Royal Challengers Bangalore"/>
    <x v="0"/>
    <x v="0"/>
    <x v="11"/>
    <s v="runs"/>
    <n v="118"/>
    <n v="232"/>
    <n v="20"/>
    <s v="N"/>
    <s v="NA"/>
    <s v="KN Ananthapadmanabhan"/>
    <s v="S Ravi"/>
  </r>
  <r>
    <n v="1175367"/>
    <n v="2019"/>
    <s v="Chennai"/>
    <x v="11"/>
    <d v="2019-03-31T00:00:00"/>
    <s v="League"/>
    <x v="13"/>
    <x v="39"/>
    <s v="Chennai Super Kings"/>
    <s v="Rajasthan Royals"/>
    <x v="2"/>
    <x v="0"/>
    <x v="1"/>
    <s v="runs"/>
    <n v="8"/>
    <n v="176"/>
    <n v="20"/>
    <s v="N"/>
    <s v="NA"/>
    <s v="CK Nandan"/>
    <s v="YC Barde"/>
  </r>
  <r>
    <n v="1175368"/>
    <n v="2019"/>
    <s v="Chandigarh"/>
    <x v="11"/>
    <d v="2019-04-01T00:00:00"/>
    <s v="League"/>
    <x v="216"/>
    <x v="37"/>
    <s v="Kings XI Punjab"/>
    <s v="Delhi Capitals"/>
    <x v="14"/>
    <x v="0"/>
    <x v="5"/>
    <s v="runs"/>
    <n v="14"/>
    <n v="167"/>
    <n v="20"/>
    <s v="N"/>
    <s v="NA"/>
    <s v="AK Chaudhary"/>
    <s v="CB Gaffaney"/>
  </r>
  <r>
    <n v="1175369"/>
    <n v="2019"/>
    <s v="Jaipur"/>
    <x v="11"/>
    <d v="2019-04-02T00:00:00"/>
    <s v="League"/>
    <x v="212"/>
    <x v="5"/>
    <s v="Royal Challengers Bangalore"/>
    <s v="Rajasthan Royals"/>
    <x v="2"/>
    <x v="0"/>
    <x v="4"/>
    <s v="wickets"/>
    <n v="7"/>
    <n v="159"/>
    <n v="20"/>
    <s v="N"/>
    <s v="NA"/>
    <s v="AY Dandekar"/>
    <s v="M Erasmus"/>
  </r>
  <r>
    <n v="1175370"/>
    <n v="2019"/>
    <s v="Mumbai"/>
    <x v="11"/>
    <d v="2019-04-03T00:00:00"/>
    <s v="League"/>
    <x v="172"/>
    <x v="3"/>
    <s v="Mumbai Indians"/>
    <s v="Chennai Super Kings"/>
    <x v="1"/>
    <x v="0"/>
    <x v="7"/>
    <s v="runs"/>
    <n v="37"/>
    <n v="171"/>
    <n v="20"/>
    <s v="N"/>
    <s v="NA"/>
    <s v="BNJ Oxenford"/>
    <s v="RJ Tucker"/>
  </r>
  <r>
    <n v="1175371"/>
    <n v="2019"/>
    <s v="Delhi"/>
    <x v="11"/>
    <d v="2019-04-04T00:00:00"/>
    <s v="League"/>
    <x v="215"/>
    <x v="40"/>
    <s v="Delhi Capitals"/>
    <s v="Sunrisers Hyderabad"/>
    <x v="10"/>
    <x v="0"/>
    <x v="11"/>
    <s v="wickets"/>
    <n v="5"/>
    <n v="130"/>
    <n v="20"/>
    <s v="N"/>
    <s v="NA"/>
    <s v="C Shamshuddin"/>
    <s v="KN Ananthapadmanabhan"/>
  </r>
  <r>
    <n v="1175372"/>
    <n v="2019"/>
    <s v="Bengaluru"/>
    <x v="11"/>
    <d v="2019-04-05T00:00:00"/>
    <s v="League"/>
    <x v="165"/>
    <x v="36"/>
    <s v="Royal Challengers Bangalore"/>
    <s v="Kolkata Knight Riders"/>
    <x v="6"/>
    <x v="0"/>
    <x v="0"/>
    <s v="wickets"/>
    <n v="5"/>
    <n v="206"/>
    <n v="20"/>
    <s v="N"/>
    <s v="NA"/>
    <s v="AK Chaudhary"/>
    <s v="CB Gaffaney"/>
  </r>
  <r>
    <n v="1178393"/>
    <n v="2019"/>
    <s v="Chennai"/>
    <x v="11"/>
    <d v="2019-04-06T00:00:00"/>
    <s v="League"/>
    <x v="62"/>
    <x v="39"/>
    <s v="Chennai Super Kings"/>
    <s v="Kings XI Punjab"/>
    <x v="1"/>
    <x v="1"/>
    <x v="1"/>
    <s v="runs"/>
    <n v="22"/>
    <n v="161"/>
    <n v="20"/>
    <s v="N"/>
    <s v="NA"/>
    <s v="KN Ananthapadmanabhan"/>
    <s v="RJ Tucker"/>
  </r>
  <r>
    <n v="1178394"/>
    <n v="2019"/>
    <s v="Hyderabad"/>
    <x v="11"/>
    <d v="2019-04-06T00:00:00"/>
    <s v="League"/>
    <x v="217"/>
    <x v="38"/>
    <s v="Mumbai Indians"/>
    <s v="Sunrisers Hyderabad"/>
    <x v="10"/>
    <x v="0"/>
    <x v="7"/>
    <s v="runs"/>
    <n v="40"/>
    <n v="137"/>
    <n v="20"/>
    <s v="N"/>
    <s v="NA"/>
    <s v="AY Dandekar"/>
    <s v="Nitin Menon"/>
  </r>
  <r>
    <n v="1178395"/>
    <n v="2019"/>
    <s v="Bengaluru"/>
    <x v="11"/>
    <d v="2019-04-07T00:00:00"/>
    <s v="League"/>
    <x v="218"/>
    <x v="36"/>
    <s v="Royal Challengers Bangalore"/>
    <s v="Delhi Capitals"/>
    <x v="14"/>
    <x v="0"/>
    <x v="15"/>
    <s v="wickets"/>
    <n v="4"/>
    <n v="150"/>
    <n v="20"/>
    <s v="N"/>
    <s v="NA"/>
    <s v="S Ravi"/>
    <s v="YC Barde"/>
  </r>
  <r>
    <n v="1178396"/>
    <n v="2019"/>
    <s v="Jaipur"/>
    <x v="11"/>
    <d v="2019-04-07T00:00:00"/>
    <s v="League"/>
    <x v="219"/>
    <x v="5"/>
    <s v="Rajasthan Royals"/>
    <s v="Kolkata Knight Riders"/>
    <x v="6"/>
    <x v="0"/>
    <x v="0"/>
    <s v="wickets"/>
    <n v="8"/>
    <n v="140"/>
    <n v="20"/>
    <s v="N"/>
    <s v="NA"/>
    <s v="AK Chaudhary"/>
    <s v="CB Gaffaney"/>
  </r>
  <r>
    <n v="1178397"/>
    <n v="2019"/>
    <s v="Chandigarh"/>
    <x v="11"/>
    <d v="2019-04-08T00:00:00"/>
    <s v="League"/>
    <x v="202"/>
    <x v="37"/>
    <s v="Sunrisers Hyderabad"/>
    <s v="Kings XI Punjab"/>
    <x v="5"/>
    <x v="0"/>
    <x v="5"/>
    <s v="wickets"/>
    <n v="6"/>
    <n v="151"/>
    <n v="20"/>
    <s v="N"/>
    <s v="NA"/>
    <s v="AY Dandekar"/>
    <s v="M Erasmus"/>
  </r>
  <r>
    <n v="1178398"/>
    <n v="2019"/>
    <s v="Chennai"/>
    <x v="11"/>
    <d v="2019-04-09T00:00:00"/>
    <s v="League"/>
    <x v="220"/>
    <x v="39"/>
    <s v="Kolkata Knight Riders"/>
    <s v="Chennai Super Kings"/>
    <x v="1"/>
    <x v="0"/>
    <x v="1"/>
    <s v="wickets"/>
    <n v="7"/>
    <n v="109"/>
    <n v="20"/>
    <s v="N"/>
    <s v="NA"/>
    <s v="C Shamshuddin"/>
    <s v="RJ Tucker"/>
  </r>
  <r>
    <n v="1178399"/>
    <n v="2019"/>
    <s v="Mumbai"/>
    <x v="11"/>
    <d v="2019-04-10T00:00:00"/>
    <s v="League"/>
    <x v="90"/>
    <x v="3"/>
    <s v="Kings XI Punjab"/>
    <s v="Mumbai Indians"/>
    <x v="3"/>
    <x v="0"/>
    <x v="7"/>
    <s v="wickets"/>
    <n v="3"/>
    <n v="198"/>
    <n v="20"/>
    <s v="N"/>
    <s v="NA"/>
    <s v="S Ravi"/>
    <s v="YC Barde"/>
  </r>
  <r>
    <n v="1178400"/>
    <n v="2019"/>
    <s v="Jaipur"/>
    <x v="11"/>
    <d v="2019-04-11T00:00:00"/>
    <s v="League"/>
    <x v="13"/>
    <x v="5"/>
    <s v="Rajasthan Royals"/>
    <s v="Chennai Super Kings"/>
    <x v="1"/>
    <x v="0"/>
    <x v="1"/>
    <s v="wickets"/>
    <n v="4"/>
    <n v="152"/>
    <n v="20"/>
    <s v="N"/>
    <s v="NA"/>
    <s v="BNJ Oxenford"/>
    <s v="UV Gandhe"/>
  </r>
  <r>
    <n v="1178401"/>
    <n v="2019"/>
    <s v="Kolkata"/>
    <x v="11"/>
    <d v="2019-04-12T00:00:00"/>
    <s v="League"/>
    <x v="114"/>
    <x v="4"/>
    <s v="Kolkata Knight Riders"/>
    <s v="Delhi Capitals"/>
    <x v="14"/>
    <x v="0"/>
    <x v="15"/>
    <s v="wickets"/>
    <n v="7"/>
    <n v="179"/>
    <n v="20"/>
    <s v="N"/>
    <s v="NA"/>
    <s v="CK Nandan"/>
    <s v="YC Barde"/>
  </r>
  <r>
    <n v="1178402"/>
    <n v="2019"/>
    <s v="Mumbai"/>
    <x v="11"/>
    <d v="2019-04-13T00:00:00"/>
    <s v="League"/>
    <x v="194"/>
    <x v="3"/>
    <s v="Mumbai Indians"/>
    <s v="Rajasthan Royals"/>
    <x v="2"/>
    <x v="0"/>
    <x v="4"/>
    <s v="wickets"/>
    <n v="4"/>
    <n v="188"/>
    <n v="20"/>
    <s v="N"/>
    <s v="NA"/>
    <s v="A Nand Kishore"/>
    <s v="Nitin Menon"/>
  </r>
  <r>
    <n v="1178403"/>
    <n v="2019"/>
    <s v="Chandigarh"/>
    <x v="11"/>
    <d v="2019-04-13T00:00:00"/>
    <s v="League"/>
    <x v="46"/>
    <x v="37"/>
    <s v="Kings XI Punjab"/>
    <s v="Royal Challengers Bangalore"/>
    <x v="0"/>
    <x v="0"/>
    <x v="3"/>
    <s v="wickets"/>
    <n v="8"/>
    <n v="174"/>
    <n v="20"/>
    <s v="N"/>
    <s v="NA"/>
    <s v="S Ravi"/>
    <s v="UV Gandhe"/>
  </r>
  <r>
    <n v="1178404"/>
    <n v="2019"/>
    <s v="Kolkata"/>
    <x v="11"/>
    <d v="2019-04-14T00:00:00"/>
    <s v="League"/>
    <x v="221"/>
    <x v="4"/>
    <s v="Kolkata Knight Riders"/>
    <s v="Chennai Super Kings"/>
    <x v="1"/>
    <x v="0"/>
    <x v="1"/>
    <s v="wickets"/>
    <n v="5"/>
    <n v="162"/>
    <n v="20"/>
    <s v="N"/>
    <s v="NA"/>
    <s v="CK Nandan"/>
    <s v="RJ Tucker"/>
  </r>
  <r>
    <n v="1178405"/>
    <n v="2019"/>
    <s v="Hyderabad"/>
    <x v="11"/>
    <d v="2019-04-14T00:00:00"/>
    <s v="League"/>
    <x v="222"/>
    <x v="38"/>
    <s v="Delhi Capitals"/>
    <s v="Sunrisers Hyderabad"/>
    <x v="10"/>
    <x v="0"/>
    <x v="15"/>
    <s v="runs"/>
    <n v="39"/>
    <n v="156"/>
    <n v="20"/>
    <s v="N"/>
    <s v="NA"/>
    <s v="AK Chaudhary"/>
    <s v="BNJ Oxenford"/>
  </r>
  <r>
    <n v="1178406"/>
    <n v="2019"/>
    <s v="Mumbai"/>
    <x v="11"/>
    <d v="2019-04-15T00:00:00"/>
    <s v="League"/>
    <x v="80"/>
    <x v="3"/>
    <s v="Royal Challengers Bangalore"/>
    <s v="Mumbai Indians"/>
    <x v="3"/>
    <x v="0"/>
    <x v="7"/>
    <s v="wickets"/>
    <n v="5"/>
    <n v="172"/>
    <n v="20"/>
    <s v="N"/>
    <s v="NA"/>
    <s v="M Erasmus"/>
    <s v="Nitin Menon"/>
  </r>
  <r>
    <n v="1178407"/>
    <n v="2019"/>
    <s v="Chandigarh"/>
    <x v="11"/>
    <d v="2019-04-16T00:00:00"/>
    <s v="League"/>
    <x v="91"/>
    <x v="37"/>
    <s v="Kings XI Punjab"/>
    <s v="Rajasthan Royals"/>
    <x v="2"/>
    <x v="0"/>
    <x v="5"/>
    <s v="runs"/>
    <n v="12"/>
    <n v="183"/>
    <n v="20"/>
    <s v="N"/>
    <s v="NA"/>
    <s v="AK Chaudhary"/>
    <s v="VA Kulkarni"/>
  </r>
  <r>
    <n v="1178408"/>
    <n v="2019"/>
    <s v="Hyderabad"/>
    <x v="11"/>
    <d v="2019-04-17T00:00:00"/>
    <s v="League"/>
    <x v="79"/>
    <x v="38"/>
    <s v="Chennai Super Kings"/>
    <s v="Sunrisers Hyderabad"/>
    <x v="1"/>
    <x v="1"/>
    <x v="11"/>
    <s v="wickets"/>
    <n v="6"/>
    <n v="133"/>
    <n v="20"/>
    <s v="N"/>
    <s v="NA"/>
    <s v="IJ Gould"/>
    <s v="UV Gandhe"/>
  </r>
  <r>
    <n v="1178409"/>
    <n v="2019"/>
    <s v="Delhi"/>
    <x v="11"/>
    <d v="2019-04-18T00:00:00"/>
    <s v="League"/>
    <x v="172"/>
    <x v="40"/>
    <s v="Mumbai Indians"/>
    <s v="Delhi Capitals"/>
    <x v="3"/>
    <x v="1"/>
    <x v="7"/>
    <s v="runs"/>
    <n v="40"/>
    <n v="169"/>
    <n v="20"/>
    <s v="N"/>
    <s v="NA"/>
    <s v="BNJ Oxenford"/>
    <s v="NJ Llong"/>
  </r>
  <r>
    <n v="1178410"/>
    <n v="2019"/>
    <s v="Kolkata"/>
    <x v="11"/>
    <d v="2019-04-19T00:00:00"/>
    <s v="League"/>
    <x v="104"/>
    <x v="4"/>
    <s v="Royal Challengers Bangalore"/>
    <s v="Kolkata Knight Riders"/>
    <x v="6"/>
    <x v="0"/>
    <x v="3"/>
    <s v="runs"/>
    <n v="10"/>
    <n v="214"/>
    <n v="20"/>
    <s v="N"/>
    <s v="NA"/>
    <s v="IJ Gould"/>
    <s v="Nitin Menon"/>
  </r>
  <r>
    <n v="1178411"/>
    <n v="2019"/>
    <s v="Jaipur"/>
    <x v="11"/>
    <d v="2019-04-20T00:00:00"/>
    <s v="League"/>
    <x v="118"/>
    <x v="5"/>
    <s v="Mumbai Indians"/>
    <s v="Rajasthan Royals"/>
    <x v="2"/>
    <x v="0"/>
    <x v="4"/>
    <s v="wickets"/>
    <n v="5"/>
    <n v="162"/>
    <n v="20"/>
    <s v="N"/>
    <s v="NA"/>
    <s v="S Ravi"/>
    <s v="YC Barde"/>
  </r>
  <r>
    <n v="1178412"/>
    <n v="2019"/>
    <s v="Delhi"/>
    <x v="11"/>
    <d v="2019-04-20T00:00:00"/>
    <s v="League"/>
    <x v="166"/>
    <x v="40"/>
    <s v="Kings XI Punjab"/>
    <s v="Delhi Capitals"/>
    <x v="14"/>
    <x v="0"/>
    <x v="15"/>
    <s v="wickets"/>
    <n v="5"/>
    <n v="164"/>
    <n v="20"/>
    <s v="N"/>
    <s v="NA"/>
    <s v="C Shamshuddin"/>
    <s v="UV Gandhe"/>
  </r>
  <r>
    <n v="1178413"/>
    <n v="2019"/>
    <s v="Hyderabad"/>
    <x v="11"/>
    <d v="2019-04-21T00:00:00"/>
    <s v="League"/>
    <x v="223"/>
    <x v="38"/>
    <s v="Kolkata Knight Riders"/>
    <s v="Sunrisers Hyderabad"/>
    <x v="10"/>
    <x v="0"/>
    <x v="11"/>
    <s v="wickets"/>
    <n v="9"/>
    <n v="160"/>
    <n v="20"/>
    <s v="N"/>
    <s v="NA"/>
    <s v="NJ Llong"/>
    <s v="Nitin Menon"/>
  </r>
  <r>
    <n v="1178414"/>
    <n v="2019"/>
    <s v="Bengaluru"/>
    <x v="11"/>
    <d v="2019-04-21T00:00:00"/>
    <s v="League"/>
    <x v="148"/>
    <x v="36"/>
    <s v="Royal Challengers Bangalore"/>
    <s v="Chennai Super Kings"/>
    <x v="1"/>
    <x v="0"/>
    <x v="3"/>
    <s v="runs"/>
    <n v="1"/>
    <n v="162"/>
    <n v="20"/>
    <s v="N"/>
    <s v="NA"/>
    <s v="RJ Tucker"/>
    <s v="VA Kulkarni"/>
  </r>
  <r>
    <n v="1178415"/>
    <n v="2019"/>
    <s v="Jaipur"/>
    <x v="11"/>
    <d v="2019-04-22T00:00:00"/>
    <s v="League"/>
    <x v="182"/>
    <x v="5"/>
    <s v="Rajasthan Royals"/>
    <s v="Delhi Capitals"/>
    <x v="14"/>
    <x v="0"/>
    <x v="15"/>
    <s v="wickets"/>
    <n v="6"/>
    <n v="192"/>
    <n v="20"/>
    <s v="N"/>
    <s v="NA"/>
    <s v="A Nand Kishore"/>
    <s v="S Ravi"/>
  </r>
  <r>
    <n v="1178416"/>
    <n v="2019"/>
    <s v="Chennai"/>
    <x v="11"/>
    <d v="2019-04-23T00:00:00"/>
    <s v="League"/>
    <x v="5"/>
    <x v="39"/>
    <s v="Sunrisers Hyderabad"/>
    <s v="Chennai Super Kings"/>
    <x v="1"/>
    <x v="0"/>
    <x v="1"/>
    <s v="wickets"/>
    <n v="6"/>
    <n v="176"/>
    <n v="20"/>
    <s v="N"/>
    <s v="NA"/>
    <s v="AK Chaudhary"/>
    <s v="NJ Llong"/>
  </r>
  <r>
    <n v="1178417"/>
    <n v="2019"/>
    <s v="Bengaluru"/>
    <x v="11"/>
    <d v="2019-04-24T00:00:00"/>
    <s v="League"/>
    <x v="46"/>
    <x v="36"/>
    <s v="Royal Challengers Bangalore"/>
    <s v="Kings XI Punjab"/>
    <x v="5"/>
    <x v="0"/>
    <x v="3"/>
    <s v="runs"/>
    <n v="17"/>
    <n v="203"/>
    <n v="20"/>
    <s v="N"/>
    <s v="NA"/>
    <s v="BNJ Oxenford"/>
    <s v="C Shamshuddin"/>
  </r>
  <r>
    <n v="1178418"/>
    <n v="2019"/>
    <s v="Kolkata"/>
    <x v="11"/>
    <d v="2019-04-25T00:00:00"/>
    <s v="League"/>
    <x v="168"/>
    <x v="4"/>
    <s v="Kolkata Knight Riders"/>
    <s v="Rajasthan Royals"/>
    <x v="2"/>
    <x v="0"/>
    <x v="4"/>
    <s v="wickets"/>
    <n v="3"/>
    <n v="176"/>
    <n v="20"/>
    <s v="N"/>
    <s v="NA"/>
    <s v="AY Dandekar"/>
    <s v="IJ Gould"/>
  </r>
  <r>
    <n v="1178419"/>
    <n v="2019"/>
    <s v="Chennai"/>
    <x v="11"/>
    <d v="2019-04-26T00:00:00"/>
    <s v="League"/>
    <x v="57"/>
    <x v="39"/>
    <s v="Mumbai Indians"/>
    <s v="Chennai Super Kings"/>
    <x v="1"/>
    <x v="0"/>
    <x v="7"/>
    <s v="runs"/>
    <n v="46"/>
    <n v="156"/>
    <n v="20"/>
    <s v="N"/>
    <s v="NA"/>
    <s v="AK Chaudhary"/>
    <s v="NJ Llong"/>
  </r>
  <r>
    <n v="1178420"/>
    <n v="2019"/>
    <s v="Jaipur"/>
    <x v="11"/>
    <d v="2019-04-27T00:00:00"/>
    <s v="League"/>
    <x v="93"/>
    <x v="5"/>
    <s v="Sunrisers Hyderabad"/>
    <s v="Rajasthan Royals"/>
    <x v="2"/>
    <x v="0"/>
    <x v="4"/>
    <s v="wickets"/>
    <n v="7"/>
    <n v="161"/>
    <n v="20"/>
    <s v="N"/>
    <s v="NA"/>
    <s v="A Nand Kishore"/>
    <s v="YC Barde"/>
  </r>
  <r>
    <n v="1178421"/>
    <n v="2019"/>
    <s v="Delhi"/>
    <x v="11"/>
    <d v="2019-04-28T00:00:00"/>
    <s v="League"/>
    <x v="114"/>
    <x v="40"/>
    <s v="Delhi Capitals"/>
    <s v="Royal Challengers Bangalore"/>
    <x v="14"/>
    <x v="1"/>
    <x v="15"/>
    <s v="runs"/>
    <n v="16"/>
    <n v="188"/>
    <n v="20"/>
    <s v="N"/>
    <s v="NA"/>
    <s v="BNJ Oxenford"/>
    <s v="KN Ananthapadmanabhan"/>
  </r>
  <r>
    <n v="1178422"/>
    <n v="2019"/>
    <s v="Kolkata"/>
    <x v="11"/>
    <d v="2019-04-28T00:00:00"/>
    <s v="League"/>
    <x v="165"/>
    <x v="4"/>
    <s v="Kolkata Knight Riders"/>
    <s v="Mumbai Indians"/>
    <x v="3"/>
    <x v="0"/>
    <x v="0"/>
    <s v="runs"/>
    <n v="34"/>
    <n v="233"/>
    <n v="20"/>
    <s v="N"/>
    <s v="NA"/>
    <s v="IJ Gould"/>
    <s v="Nitin Menon"/>
  </r>
  <r>
    <n v="1178423"/>
    <n v="2019"/>
    <s v="Hyderabad"/>
    <x v="11"/>
    <d v="2019-04-29T00:00:00"/>
    <s v="League"/>
    <x v="79"/>
    <x v="38"/>
    <s v="Sunrisers Hyderabad"/>
    <s v="Kings XI Punjab"/>
    <x v="5"/>
    <x v="0"/>
    <x v="11"/>
    <s v="runs"/>
    <n v="45"/>
    <n v="213"/>
    <n v="20"/>
    <s v="N"/>
    <s v="NA"/>
    <s v="CK Nandan"/>
    <s v="S Ravi"/>
  </r>
  <r>
    <n v="1178424"/>
    <n v="2019"/>
    <s v="Bengaluru"/>
    <x v="11"/>
    <d v="2019-04-30T00:00:00"/>
    <s v="League"/>
    <x v="115"/>
    <x v="36"/>
    <s v="Royal Challengers Bangalore"/>
    <s v="Rajasthan Royals"/>
    <x v="2"/>
    <x v="0"/>
    <x v="10"/>
    <s v="no result"/>
    <s v="NA"/>
    <n v="63"/>
    <n v="5"/>
    <s v="N"/>
    <s v="NA"/>
    <s v="NJ Llong"/>
    <s v="UV Gandhe"/>
  </r>
  <r>
    <n v="1178425"/>
    <n v="2019"/>
    <s v="Chennai"/>
    <x v="11"/>
    <d v="2019-05-01T00:00:00"/>
    <s v="League"/>
    <x v="13"/>
    <x v="39"/>
    <s v="Chennai Super Kings"/>
    <s v="Delhi Capitals"/>
    <x v="14"/>
    <x v="0"/>
    <x v="1"/>
    <s v="runs"/>
    <n v="80"/>
    <n v="180"/>
    <n v="20"/>
    <s v="N"/>
    <s v="NA"/>
    <s v="AY Dandekar"/>
    <s v="Nitin Menon"/>
  </r>
  <r>
    <n v="1178426"/>
    <n v="2019"/>
    <s v="Mumbai"/>
    <x v="11"/>
    <d v="2019-05-02T00:00:00"/>
    <s v="League"/>
    <x v="190"/>
    <x v="3"/>
    <s v="Mumbai Indians"/>
    <s v="Sunrisers Hyderabad"/>
    <x v="3"/>
    <x v="1"/>
    <x v="7"/>
    <s v="tie"/>
    <s v="NA"/>
    <n v="163"/>
    <n v="20"/>
    <s v="Y"/>
    <s v="NA"/>
    <s v="CK Nandan"/>
    <s v="S Ravi"/>
  </r>
  <r>
    <n v="1178427"/>
    <n v="2019"/>
    <s v="Chandigarh"/>
    <x v="11"/>
    <d v="2019-05-03T00:00:00"/>
    <s v="League"/>
    <x v="224"/>
    <x v="37"/>
    <s v="Kings XI Punjab"/>
    <s v="Kolkata Knight Riders"/>
    <x v="6"/>
    <x v="0"/>
    <x v="0"/>
    <s v="wickets"/>
    <n v="7"/>
    <n v="184"/>
    <n v="20"/>
    <s v="N"/>
    <s v="NA"/>
    <s v="BNJ Oxenford"/>
    <s v="C Shamshuddin"/>
  </r>
  <r>
    <n v="1178428"/>
    <n v="2019"/>
    <s v="Delhi"/>
    <x v="11"/>
    <d v="2019-05-04T00:00:00"/>
    <s v="League"/>
    <x v="27"/>
    <x v="40"/>
    <s v="Rajasthan Royals"/>
    <s v="Delhi Capitals"/>
    <x v="2"/>
    <x v="1"/>
    <x v="15"/>
    <s v="wickets"/>
    <n v="5"/>
    <n v="116"/>
    <n v="20"/>
    <s v="N"/>
    <s v="NA"/>
    <s v="AY Dandekar"/>
    <s v="IJ Gould"/>
  </r>
  <r>
    <n v="1178429"/>
    <n v="2019"/>
    <s v="Bengaluru"/>
    <x v="11"/>
    <d v="2019-05-04T00:00:00"/>
    <s v="League"/>
    <x v="225"/>
    <x v="36"/>
    <s v="Sunrisers Hyderabad"/>
    <s v="Royal Challengers Bangalore"/>
    <x v="0"/>
    <x v="0"/>
    <x v="3"/>
    <s v="wickets"/>
    <n v="4"/>
    <n v="176"/>
    <n v="20"/>
    <s v="N"/>
    <s v="NA"/>
    <s v="AK Chaudhary"/>
    <s v="NJ Llong"/>
  </r>
  <r>
    <n v="1178430"/>
    <n v="2019"/>
    <s v="Chandigarh"/>
    <x v="11"/>
    <d v="2019-05-05T00:00:00"/>
    <s v="League"/>
    <x v="202"/>
    <x v="37"/>
    <s v="Chennai Super Kings"/>
    <s v="Kings XI Punjab"/>
    <x v="5"/>
    <x v="0"/>
    <x v="5"/>
    <s v="wickets"/>
    <n v="6"/>
    <n v="171"/>
    <n v="20"/>
    <s v="N"/>
    <s v="NA"/>
    <s v="C Shamshuddin"/>
    <s v="KN Ananthapadmanabhan"/>
  </r>
  <r>
    <n v="1178431"/>
    <n v="2019"/>
    <s v="Mumbai"/>
    <x v="11"/>
    <d v="2019-05-05T00:00:00"/>
    <s v="League"/>
    <x v="172"/>
    <x v="3"/>
    <s v="Kolkata Knight Riders"/>
    <s v="Mumbai Indians"/>
    <x v="3"/>
    <x v="0"/>
    <x v="7"/>
    <s v="wickets"/>
    <n v="9"/>
    <n v="134"/>
    <n v="20"/>
    <s v="N"/>
    <s v="NA"/>
    <s v="A Nand Kishore"/>
    <s v="CK Nandan"/>
  </r>
  <r>
    <n v="1181764"/>
    <n v="2019"/>
    <s v="Chennai"/>
    <x v="11"/>
    <d v="2019-05-07T00:00:00"/>
    <s v="Qualifier 1"/>
    <x v="178"/>
    <x v="39"/>
    <s v="Chennai Super Kings"/>
    <s v="Mumbai Indians"/>
    <x v="1"/>
    <x v="1"/>
    <x v="7"/>
    <s v="wickets"/>
    <n v="6"/>
    <n v="132"/>
    <n v="20"/>
    <s v="N"/>
    <s v="NA"/>
    <s v="NJ Llong"/>
    <s v="Nitin Menon"/>
  </r>
  <r>
    <n v="1181766"/>
    <n v="2019"/>
    <s v="Visakhapatnam"/>
    <x v="11"/>
    <d v="2019-05-08T00:00:00"/>
    <s v="Eliminator"/>
    <x v="182"/>
    <x v="25"/>
    <s v="Sunrisers Hyderabad"/>
    <s v="Delhi Capitals"/>
    <x v="14"/>
    <x v="0"/>
    <x v="15"/>
    <s v="wickets"/>
    <n v="2"/>
    <n v="163"/>
    <n v="20"/>
    <s v="N"/>
    <s v="NA"/>
    <s v="BNJ Oxenford"/>
    <s v="S Ravi"/>
  </r>
  <r>
    <n v="1181767"/>
    <n v="2019"/>
    <s v="Visakhapatnam"/>
    <x v="11"/>
    <d v="2019-05-10T00:00:00"/>
    <s v="Qualifier 2"/>
    <x v="123"/>
    <x v="25"/>
    <s v="Delhi Capitals"/>
    <s v="Chennai Super Kings"/>
    <x v="1"/>
    <x v="0"/>
    <x v="1"/>
    <s v="wickets"/>
    <n v="6"/>
    <n v="148"/>
    <n v="20"/>
    <s v="N"/>
    <s v="NA"/>
    <s v="BNJ Oxenford"/>
    <s v="S Ravi"/>
  </r>
  <r>
    <n v="1181768"/>
    <n v="2019"/>
    <s v="Hyderabad"/>
    <x v="11"/>
    <d v="2019-05-12T00:00:00"/>
    <s v="Final"/>
    <x v="190"/>
    <x v="38"/>
    <s v="Mumbai Indians"/>
    <s v="Chennai Super Kings"/>
    <x v="3"/>
    <x v="1"/>
    <x v="7"/>
    <s v="runs"/>
    <n v="1"/>
    <n v="150"/>
    <n v="20"/>
    <s v="N"/>
    <s v="NA"/>
    <s v="IJ Gould"/>
    <s v="Nitin Menon"/>
  </r>
  <r>
    <n v="1216492"/>
    <s v="2020/21"/>
    <s v="Abu Dhabi"/>
    <x v="12"/>
    <d v="2020-09-19T00:00:00"/>
    <s v="League"/>
    <x v="83"/>
    <x v="30"/>
    <s v="Mumbai Indians"/>
    <s v="Chennai Super Kings"/>
    <x v="1"/>
    <x v="0"/>
    <x v="1"/>
    <s v="wickets"/>
    <n v="5"/>
    <n v="163"/>
    <n v="20"/>
    <s v="N"/>
    <s v="NA"/>
    <s v="CB Gaffaney"/>
    <s v="VK Sharma"/>
  </r>
  <r>
    <n v="1216493"/>
    <s v="2020/21"/>
    <s v="NA"/>
    <x v="12"/>
    <d v="2020-09-20T00:00:00"/>
    <s v="League"/>
    <x v="183"/>
    <x v="32"/>
    <s v="Delhi Capitals"/>
    <s v="Kings XI Punjab"/>
    <x v="5"/>
    <x v="0"/>
    <x v="15"/>
    <s v="tie"/>
    <s v="NA"/>
    <n v="158"/>
    <n v="20"/>
    <s v="Y"/>
    <s v="NA"/>
    <s v="AK Chaudhary"/>
    <s v="Nitin Menon"/>
  </r>
  <r>
    <n v="1216534"/>
    <s v="2020/21"/>
    <s v="NA"/>
    <x v="12"/>
    <d v="2020-09-21T00:00:00"/>
    <s v="League"/>
    <x v="151"/>
    <x v="32"/>
    <s v="Royal Challengers Bangalore"/>
    <s v="Sunrisers Hyderabad"/>
    <x v="10"/>
    <x v="0"/>
    <x v="3"/>
    <s v="runs"/>
    <n v="10"/>
    <n v="164"/>
    <n v="20"/>
    <s v="N"/>
    <s v="NA"/>
    <s v="AY Dandekar"/>
    <s v="Nitin Menon"/>
  </r>
  <r>
    <n v="1216496"/>
    <s v="2020/21"/>
    <s v="NA"/>
    <x v="12"/>
    <d v="2020-09-22T00:00:00"/>
    <s v="League"/>
    <x v="144"/>
    <x v="31"/>
    <s v="Rajasthan Royals"/>
    <s v="Chennai Super Kings"/>
    <x v="1"/>
    <x v="0"/>
    <x v="4"/>
    <s v="runs"/>
    <n v="16"/>
    <n v="217"/>
    <n v="20"/>
    <s v="N"/>
    <s v="NA"/>
    <s v="C Shamshuddin"/>
    <s v="VA Kulkarni"/>
  </r>
  <r>
    <n v="1216508"/>
    <s v="2020/21"/>
    <s v="Abu Dhabi"/>
    <x v="12"/>
    <d v="2020-09-23T00:00:00"/>
    <s v="League"/>
    <x v="57"/>
    <x v="30"/>
    <s v="Mumbai Indians"/>
    <s v="Kolkata Knight Riders"/>
    <x v="6"/>
    <x v="0"/>
    <x v="7"/>
    <s v="runs"/>
    <n v="49"/>
    <n v="196"/>
    <n v="20"/>
    <s v="N"/>
    <s v="NA"/>
    <s v="CB Gaffaney"/>
    <s v="S Ravi"/>
  </r>
  <r>
    <n v="1216510"/>
    <s v="2020/21"/>
    <s v="NA"/>
    <x v="12"/>
    <d v="2020-09-24T00:00:00"/>
    <s v="League"/>
    <x v="202"/>
    <x v="32"/>
    <s v="Kings XI Punjab"/>
    <s v="Royal Challengers Bangalore"/>
    <x v="0"/>
    <x v="0"/>
    <x v="5"/>
    <s v="runs"/>
    <n v="97"/>
    <n v="207"/>
    <n v="20"/>
    <s v="N"/>
    <s v="NA"/>
    <s v="AK Chaudhary"/>
    <s v="PR Reiffel"/>
  </r>
  <r>
    <n v="1216539"/>
    <s v="2020/21"/>
    <s v="NA"/>
    <x v="12"/>
    <d v="2020-09-25T00:00:00"/>
    <s v="League"/>
    <x v="214"/>
    <x v="32"/>
    <s v="Delhi Capitals"/>
    <s v="Chennai Super Kings"/>
    <x v="1"/>
    <x v="0"/>
    <x v="15"/>
    <s v="runs"/>
    <n v="44"/>
    <n v="176"/>
    <n v="20"/>
    <s v="N"/>
    <s v="NA"/>
    <s v="KN Ananthapadmanabhan"/>
    <s v="RK Illingworth"/>
  </r>
  <r>
    <n v="1216545"/>
    <s v="2020/21"/>
    <s v="Abu Dhabi"/>
    <x v="12"/>
    <d v="2020-09-26T00:00:00"/>
    <s v="League"/>
    <x v="224"/>
    <x v="30"/>
    <s v="Sunrisers Hyderabad"/>
    <s v="Kolkata Knight Riders"/>
    <x v="10"/>
    <x v="1"/>
    <x v="0"/>
    <s v="wickets"/>
    <n v="7"/>
    <n v="143"/>
    <n v="20"/>
    <s v="N"/>
    <s v="NA"/>
    <s v="CB Gaffaney"/>
    <s v="VK Sharma"/>
  </r>
  <r>
    <n v="1216527"/>
    <s v="2020/21"/>
    <s v="NA"/>
    <x v="12"/>
    <d v="2020-09-27T00:00:00"/>
    <s v="League"/>
    <x v="144"/>
    <x v="31"/>
    <s v="Kings XI Punjab"/>
    <s v="Rajasthan Royals"/>
    <x v="2"/>
    <x v="0"/>
    <x v="4"/>
    <s v="wickets"/>
    <n v="4"/>
    <n v="224"/>
    <n v="20"/>
    <s v="N"/>
    <s v="NA"/>
    <s v="RK Illingworth"/>
    <s v="K Srinivasan"/>
  </r>
  <r>
    <n v="1216547"/>
    <s v="2020/21"/>
    <s v="NA"/>
    <x v="12"/>
    <d v="2020-09-28T00:00:00"/>
    <s v="League"/>
    <x v="46"/>
    <x v="32"/>
    <s v="Royal Challengers Bangalore"/>
    <s v="Mumbai Indians"/>
    <x v="3"/>
    <x v="0"/>
    <x v="3"/>
    <s v="tie"/>
    <s v="NA"/>
    <n v="202"/>
    <n v="20"/>
    <s v="Y"/>
    <s v="NA"/>
    <s v="Nitin Menon"/>
    <s v="PR Reiffel"/>
  </r>
  <r>
    <n v="1216532"/>
    <s v="2020/21"/>
    <s v="Abu Dhabi"/>
    <x v="12"/>
    <d v="2020-09-29T00:00:00"/>
    <s v="League"/>
    <x v="188"/>
    <x v="30"/>
    <s v="Sunrisers Hyderabad"/>
    <s v="Delhi Capitals"/>
    <x v="14"/>
    <x v="0"/>
    <x v="11"/>
    <s v="runs"/>
    <n v="15"/>
    <n v="163"/>
    <n v="20"/>
    <s v="N"/>
    <s v="NA"/>
    <s v="VK Sharma"/>
    <s v="S Ravi"/>
  </r>
  <r>
    <n v="1216504"/>
    <s v="2020/21"/>
    <s v="NA"/>
    <x v="12"/>
    <d v="2020-09-30T00:00:00"/>
    <s v="League"/>
    <x v="226"/>
    <x v="32"/>
    <s v="Kolkata Knight Riders"/>
    <s v="Rajasthan Royals"/>
    <x v="2"/>
    <x v="0"/>
    <x v="0"/>
    <s v="runs"/>
    <n v="37"/>
    <n v="175"/>
    <n v="20"/>
    <s v="N"/>
    <s v="NA"/>
    <s v="KN Ananthapadmanabhan"/>
    <s v="C Shamshuddin"/>
  </r>
  <r>
    <n v="1216503"/>
    <s v="2020/21"/>
    <s v="Abu Dhabi"/>
    <x v="12"/>
    <d v="2020-10-01T00:00:00"/>
    <s v="League"/>
    <x v="90"/>
    <x v="30"/>
    <s v="Mumbai Indians"/>
    <s v="Kings XI Punjab"/>
    <x v="5"/>
    <x v="0"/>
    <x v="7"/>
    <s v="runs"/>
    <n v="48"/>
    <n v="192"/>
    <n v="20"/>
    <s v="N"/>
    <s v="NA"/>
    <s v="VK Sharma"/>
    <s v="S Ravi"/>
  </r>
  <r>
    <n v="1216516"/>
    <s v="2020/21"/>
    <s v="NA"/>
    <x v="12"/>
    <d v="2020-10-02T00:00:00"/>
    <s v="League"/>
    <x v="227"/>
    <x v="32"/>
    <s v="Sunrisers Hyderabad"/>
    <s v="Chennai Super Kings"/>
    <x v="10"/>
    <x v="1"/>
    <x v="11"/>
    <s v="runs"/>
    <n v="7"/>
    <n v="165"/>
    <n v="20"/>
    <s v="N"/>
    <s v="NA"/>
    <s v="AK Chaudhary"/>
    <s v="PR Reiffel"/>
  </r>
  <r>
    <n v="1216514"/>
    <s v="2020/21"/>
    <s v="Abu Dhabi"/>
    <x v="12"/>
    <d v="2020-10-03T00:00:00"/>
    <s v="League"/>
    <x v="151"/>
    <x v="30"/>
    <s v="Rajasthan Royals"/>
    <s v="Royal Challengers Bangalore"/>
    <x v="2"/>
    <x v="1"/>
    <x v="3"/>
    <s v="wickets"/>
    <n v="8"/>
    <n v="155"/>
    <n v="20"/>
    <s v="N"/>
    <s v="NA"/>
    <s v="CB Gaffaney"/>
    <s v="S Ravi"/>
  </r>
  <r>
    <n v="1216515"/>
    <s v="2020/21"/>
    <s v="NA"/>
    <x v="12"/>
    <d v="2020-10-03T00:00:00"/>
    <s v="League"/>
    <x v="166"/>
    <x v="31"/>
    <s v="Delhi Capitals"/>
    <s v="Kolkata Knight Riders"/>
    <x v="6"/>
    <x v="0"/>
    <x v="15"/>
    <s v="runs"/>
    <n v="18"/>
    <n v="229"/>
    <n v="20"/>
    <s v="N"/>
    <s v="NA"/>
    <s v="VA Kulkarni"/>
    <s v="RK Illingworth"/>
  </r>
  <r>
    <n v="1216513"/>
    <s v="2020/21"/>
    <s v="NA"/>
    <x v="12"/>
    <d v="2020-10-04T00:00:00"/>
    <s v="League"/>
    <x v="5"/>
    <x v="32"/>
    <s v="Kings XI Punjab"/>
    <s v="Chennai Super Kings"/>
    <x v="5"/>
    <x v="1"/>
    <x v="1"/>
    <s v="wickets"/>
    <n v="10"/>
    <n v="179"/>
    <n v="20"/>
    <s v="N"/>
    <s v="NA"/>
    <s v="AY Dandekar"/>
    <s v="Nitin Menon"/>
  </r>
  <r>
    <n v="1216538"/>
    <s v="2020/21"/>
    <s v="NA"/>
    <x v="12"/>
    <d v="2020-10-04T00:00:00"/>
    <s v="League"/>
    <x v="169"/>
    <x v="31"/>
    <s v="Mumbai Indians"/>
    <s v="Sunrisers Hyderabad"/>
    <x v="3"/>
    <x v="1"/>
    <x v="7"/>
    <s v="runs"/>
    <n v="34"/>
    <n v="209"/>
    <n v="20"/>
    <s v="N"/>
    <s v="NA"/>
    <s v="KN Ananthapadmanabhan"/>
    <s v="RK Illingworth"/>
  </r>
  <r>
    <n v="1216519"/>
    <s v="2020/21"/>
    <s v="NA"/>
    <x v="12"/>
    <d v="2020-10-05T00:00:00"/>
    <s v="League"/>
    <x v="160"/>
    <x v="32"/>
    <s v="Delhi Capitals"/>
    <s v="Royal Challengers Bangalore"/>
    <x v="0"/>
    <x v="0"/>
    <x v="15"/>
    <s v="runs"/>
    <n v="59"/>
    <n v="197"/>
    <n v="20"/>
    <s v="N"/>
    <s v="NA"/>
    <s v="Nitin Menon"/>
    <s v="YC Barde"/>
  </r>
  <r>
    <n v="1216511"/>
    <s v="2020/21"/>
    <s v="Abu Dhabi"/>
    <x v="12"/>
    <d v="2020-10-06T00:00:00"/>
    <s v="League"/>
    <x v="178"/>
    <x v="30"/>
    <s v="Mumbai Indians"/>
    <s v="Rajasthan Royals"/>
    <x v="3"/>
    <x v="1"/>
    <x v="7"/>
    <s v="runs"/>
    <n v="57"/>
    <n v="194"/>
    <n v="20"/>
    <s v="N"/>
    <s v="NA"/>
    <s v="VK Sharma"/>
    <s v="S Ravi"/>
  </r>
  <r>
    <n v="1216501"/>
    <s v="2020/21"/>
    <s v="Abu Dhabi"/>
    <x v="12"/>
    <d v="2020-10-07T00:00:00"/>
    <s v="League"/>
    <x v="197"/>
    <x v="30"/>
    <s v="Kolkata Knight Riders"/>
    <s v="Chennai Super Kings"/>
    <x v="6"/>
    <x v="1"/>
    <x v="0"/>
    <s v="runs"/>
    <n v="10"/>
    <n v="168"/>
    <n v="20"/>
    <s v="N"/>
    <s v="NA"/>
    <s v="KN Ananthapadmanabhan"/>
    <s v="RK Illingworth"/>
  </r>
  <r>
    <n v="1216542"/>
    <s v="2020/21"/>
    <s v="NA"/>
    <x v="12"/>
    <d v="2020-10-08T00:00:00"/>
    <s v="League"/>
    <x v="215"/>
    <x v="32"/>
    <s v="Sunrisers Hyderabad"/>
    <s v="Kings XI Punjab"/>
    <x v="10"/>
    <x v="1"/>
    <x v="11"/>
    <s v="runs"/>
    <n v="69"/>
    <n v="202"/>
    <n v="20"/>
    <s v="N"/>
    <s v="NA"/>
    <s v="AK Chaudhary"/>
    <s v="Nitin Menon"/>
  </r>
  <r>
    <n v="1216500"/>
    <s v="2020/21"/>
    <s v="NA"/>
    <x v="12"/>
    <d v="2020-10-09T00:00:00"/>
    <s v="League"/>
    <x v="91"/>
    <x v="31"/>
    <s v="Delhi Capitals"/>
    <s v="Rajasthan Royals"/>
    <x v="2"/>
    <x v="0"/>
    <x v="15"/>
    <s v="runs"/>
    <n v="46"/>
    <n v="185"/>
    <n v="20"/>
    <s v="N"/>
    <s v="NA"/>
    <s v="KN Ananthapadmanabhan"/>
    <s v="C Shamshuddin"/>
  </r>
  <r>
    <n v="1216523"/>
    <s v="2020/21"/>
    <s v="Abu Dhabi"/>
    <x v="12"/>
    <d v="2020-10-10T00:00:00"/>
    <s v="League"/>
    <x v="34"/>
    <x v="30"/>
    <s v="Kolkata Knight Riders"/>
    <s v="Kings XI Punjab"/>
    <x v="6"/>
    <x v="1"/>
    <x v="0"/>
    <s v="runs"/>
    <n v="2"/>
    <n v="165"/>
    <n v="20"/>
    <s v="N"/>
    <s v="NA"/>
    <s v="UV Gandhe"/>
    <s v="CB Gaffaney"/>
  </r>
  <r>
    <n v="1216525"/>
    <s v="2020/21"/>
    <s v="NA"/>
    <x v="12"/>
    <d v="2020-10-10T00:00:00"/>
    <s v="League"/>
    <x v="104"/>
    <x v="32"/>
    <s v="Royal Challengers Bangalore"/>
    <s v="Chennai Super Kings"/>
    <x v="0"/>
    <x v="1"/>
    <x v="3"/>
    <s v="runs"/>
    <n v="37"/>
    <n v="170"/>
    <n v="20"/>
    <s v="N"/>
    <s v="NA"/>
    <s v="AK Chaudhary"/>
    <s v="PR Reiffel"/>
  </r>
  <r>
    <n v="1216507"/>
    <s v="2020/21"/>
    <s v="NA"/>
    <x v="12"/>
    <d v="2020-10-11T00:00:00"/>
    <s v="League"/>
    <x v="228"/>
    <x v="32"/>
    <s v="Sunrisers Hyderabad"/>
    <s v="Rajasthan Royals"/>
    <x v="10"/>
    <x v="1"/>
    <x v="4"/>
    <s v="wickets"/>
    <n v="5"/>
    <n v="159"/>
    <n v="20"/>
    <s v="N"/>
    <s v="NA"/>
    <s v="YC Barde"/>
    <s v="PR Reiffel"/>
  </r>
  <r>
    <n v="1216529"/>
    <s v="2020/21"/>
    <s v="Abu Dhabi"/>
    <x v="12"/>
    <d v="2020-10-11T00:00:00"/>
    <s v="League"/>
    <x v="176"/>
    <x v="30"/>
    <s v="Delhi Capitals"/>
    <s v="Mumbai Indians"/>
    <x v="14"/>
    <x v="1"/>
    <x v="7"/>
    <s v="wickets"/>
    <n v="5"/>
    <n v="163"/>
    <n v="20"/>
    <s v="N"/>
    <s v="NA"/>
    <s v="CB Gaffaney"/>
    <s v="S Ravi"/>
  </r>
  <r>
    <n v="1216540"/>
    <s v="2020/21"/>
    <s v="NA"/>
    <x v="12"/>
    <d v="2020-10-12T00:00:00"/>
    <s v="League"/>
    <x v="46"/>
    <x v="31"/>
    <s v="Royal Challengers Bangalore"/>
    <s v="Kolkata Knight Riders"/>
    <x v="0"/>
    <x v="1"/>
    <x v="3"/>
    <s v="runs"/>
    <n v="82"/>
    <n v="195"/>
    <n v="20"/>
    <s v="N"/>
    <s v="NA"/>
    <s v="RK Illingworth"/>
    <s v="K Srinivasan"/>
  </r>
  <r>
    <n v="1216528"/>
    <s v="2020/21"/>
    <s v="NA"/>
    <x v="12"/>
    <d v="2020-10-13T00:00:00"/>
    <s v="League"/>
    <x v="120"/>
    <x v="32"/>
    <s v="Chennai Super Kings"/>
    <s v="Sunrisers Hyderabad"/>
    <x v="1"/>
    <x v="1"/>
    <x v="1"/>
    <s v="runs"/>
    <n v="20"/>
    <n v="168"/>
    <n v="20"/>
    <s v="N"/>
    <s v="NA"/>
    <s v="AK Chaudhary"/>
    <s v="PR Reiffel"/>
  </r>
  <r>
    <n v="1216543"/>
    <s v="2020/21"/>
    <s v="NA"/>
    <x v="12"/>
    <d v="2020-10-14T00:00:00"/>
    <s v="League"/>
    <x v="229"/>
    <x v="32"/>
    <s v="Delhi Capitals"/>
    <s v="Rajasthan Royals"/>
    <x v="14"/>
    <x v="1"/>
    <x v="15"/>
    <s v="runs"/>
    <n v="13"/>
    <n v="162"/>
    <n v="20"/>
    <s v="N"/>
    <s v="NA"/>
    <s v="AK Chaudhary"/>
    <s v="Nitin Menon"/>
  </r>
  <r>
    <n v="1216531"/>
    <s v="2020/21"/>
    <s v="NA"/>
    <x v="12"/>
    <d v="2020-10-15T00:00:00"/>
    <s v="League"/>
    <x v="202"/>
    <x v="31"/>
    <s v="Royal Challengers Bangalore"/>
    <s v="Kings XI Punjab"/>
    <x v="0"/>
    <x v="1"/>
    <x v="5"/>
    <s v="wickets"/>
    <n v="8"/>
    <n v="172"/>
    <n v="20"/>
    <s v="N"/>
    <s v="NA"/>
    <s v="KN Ananthapadmanabhan"/>
    <s v="C Shamshuddin"/>
  </r>
  <r>
    <n v="1216526"/>
    <s v="2020/21"/>
    <s v="Abu Dhabi"/>
    <x v="12"/>
    <d v="2020-10-16T00:00:00"/>
    <s v="League"/>
    <x v="176"/>
    <x v="30"/>
    <s v="Kolkata Knight Riders"/>
    <s v="Mumbai Indians"/>
    <x v="6"/>
    <x v="1"/>
    <x v="7"/>
    <s v="wickets"/>
    <n v="8"/>
    <n v="149"/>
    <n v="20"/>
    <s v="N"/>
    <s v="NA"/>
    <s v="CB Gaffaney"/>
    <s v="VK Sharma"/>
  </r>
  <r>
    <n v="1216509"/>
    <s v="2020/21"/>
    <s v="NA"/>
    <x v="12"/>
    <d v="2020-10-17T00:00:00"/>
    <s v="League"/>
    <x v="114"/>
    <x v="31"/>
    <s v="Chennai Super Kings"/>
    <s v="Delhi Capitals"/>
    <x v="1"/>
    <x v="1"/>
    <x v="15"/>
    <s v="wickets"/>
    <n v="5"/>
    <n v="180"/>
    <n v="20"/>
    <s v="N"/>
    <s v="NA"/>
    <s v="KN Ananthapadmanabhan"/>
    <s v="RK Illingworth"/>
  </r>
  <r>
    <n v="1216522"/>
    <s v="2020/21"/>
    <s v="NA"/>
    <x v="12"/>
    <d v="2020-10-17T00:00:00"/>
    <s v="League"/>
    <x v="46"/>
    <x v="32"/>
    <s v="Rajasthan Royals"/>
    <s v="Royal Challengers Bangalore"/>
    <x v="2"/>
    <x v="1"/>
    <x v="3"/>
    <s v="wickets"/>
    <n v="7"/>
    <n v="178"/>
    <n v="20"/>
    <s v="N"/>
    <s v="NA"/>
    <s v="AK Chaudhary"/>
    <s v="Nitin Menon"/>
  </r>
  <r>
    <n v="1216512"/>
    <s v="2020/21"/>
    <s v="Abu Dhabi"/>
    <x v="12"/>
    <d v="2020-10-18T00:00:00"/>
    <s v="League"/>
    <x v="195"/>
    <x v="30"/>
    <s v="Kolkata Knight Riders"/>
    <s v="Sunrisers Hyderabad"/>
    <x v="10"/>
    <x v="0"/>
    <x v="0"/>
    <s v="tie"/>
    <s v="NA"/>
    <n v="164"/>
    <n v="20"/>
    <s v="Y"/>
    <s v="NA"/>
    <s v="PG Pathak"/>
    <s v="S Ravi"/>
  </r>
  <r>
    <n v="1216517"/>
    <s v="2020/21"/>
    <s v="NA"/>
    <x v="12"/>
    <d v="2020-10-18T00:00:00"/>
    <s v="League"/>
    <x v="202"/>
    <x v="32"/>
    <s v="Mumbai Indians"/>
    <s v="Kings XI Punjab"/>
    <x v="3"/>
    <x v="1"/>
    <x v="5"/>
    <s v="tie"/>
    <s v="NA"/>
    <n v="177"/>
    <n v="20"/>
    <s v="Y"/>
    <s v="NA"/>
    <s v="Nitin Menon"/>
    <s v="PR Reiffel"/>
  </r>
  <r>
    <n v="1216533"/>
    <s v="2020/21"/>
    <s v="Abu Dhabi"/>
    <x v="12"/>
    <d v="2020-10-19T00:00:00"/>
    <s v="League"/>
    <x v="194"/>
    <x v="30"/>
    <s v="Chennai Super Kings"/>
    <s v="Rajasthan Royals"/>
    <x v="1"/>
    <x v="1"/>
    <x v="4"/>
    <s v="wickets"/>
    <n v="7"/>
    <n v="126"/>
    <n v="20"/>
    <s v="N"/>
    <s v="NA"/>
    <s v="CB Gaffaney"/>
    <s v="VK Sharma"/>
  </r>
  <r>
    <n v="1216546"/>
    <s v="2020/21"/>
    <s v="NA"/>
    <x v="12"/>
    <d v="2020-10-20T00:00:00"/>
    <s v="League"/>
    <x v="114"/>
    <x v="32"/>
    <s v="Delhi Capitals"/>
    <s v="Kings XI Punjab"/>
    <x v="14"/>
    <x v="1"/>
    <x v="5"/>
    <s v="wickets"/>
    <n v="5"/>
    <n v="165"/>
    <n v="20"/>
    <s v="N"/>
    <s v="NA"/>
    <s v="C Shamshuddin"/>
    <s v="RK Illingworth"/>
  </r>
  <r>
    <n v="1216494"/>
    <s v="2020/21"/>
    <s v="Abu Dhabi"/>
    <x v="12"/>
    <d v="2020-10-21T00:00:00"/>
    <s v="League"/>
    <x v="198"/>
    <x v="30"/>
    <s v="Kolkata Knight Riders"/>
    <s v="Royal Challengers Bangalore"/>
    <x v="6"/>
    <x v="1"/>
    <x v="3"/>
    <s v="wickets"/>
    <n v="8"/>
    <n v="85"/>
    <n v="20"/>
    <s v="N"/>
    <s v="NA"/>
    <s v="VK Sharma"/>
    <s v="S Ravi"/>
  </r>
  <r>
    <n v="1216518"/>
    <s v="2020/21"/>
    <s v="NA"/>
    <x v="12"/>
    <d v="2020-10-22T00:00:00"/>
    <s v="League"/>
    <x v="68"/>
    <x v="32"/>
    <s v="Rajasthan Royals"/>
    <s v="Sunrisers Hyderabad"/>
    <x v="10"/>
    <x v="0"/>
    <x v="11"/>
    <s v="wickets"/>
    <n v="8"/>
    <n v="155"/>
    <n v="20"/>
    <s v="N"/>
    <s v="NA"/>
    <s v="Nitin Menon"/>
    <s v="PR Reiffel"/>
  </r>
  <r>
    <n v="1216521"/>
    <s v="2020/21"/>
    <s v="NA"/>
    <x v="12"/>
    <d v="2020-10-23T00:00:00"/>
    <s v="League"/>
    <x v="169"/>
    <x v="31"/>
    <s v="Chennai Super Kings"/>
    <s v="Mumbai Indians"/>
    <x v="3"/>
    <x v="0"/>
    <x v="7"/>
    <s v="wickets"/>
    <n v="10"/>
    <n v="115"/>
    <n v="20"/>
    <s v="N"/>
    <s v="NA"/>
    <s v="C Shamshuddin"/>
    <s v="VA Kulkarni"/>
  </r>
  <r>
    <n v="1216497"/>
    <s v="2020/21"/>
    <s v="Abu Dhabi"/>
    <x v="12"/>
    <d v="2020-10-24T00:00:00"/>
    <s v="League"/>
    <x v="230"/>
    <x v="30"/>
    <s v="Kolkata Knight Riders"/>
    <s v="Delhi Capitals"/>
    <x v="14"/>
    <x v="0"/>
    <x v="0"/>
    <s v="runs"/>
    <n v="59"/>
    <n v="195"/>
    <n v="20"/>
    <s v="N"/>
    <s v="NA"/>
    <s v="CB Gaffaney"/>
    <s v="PG Pathak"/>
  </r>
  <r>
    <n v="1216498"/>
    <s v="2020/21"/>
    <s v="NA"/>
    <x v="12"/>
    <d v="2020-10-24T00:00:00"/>
    <s v="League"/>
    <x v="231"/>
    <x v="32"/>
    <s v="Kings XI Punjab"/>
    <s v="Sunrisers Hyderabad"/>
    <x v="10"/>
    <x v="0"/>
    <x v="5"/>
    <s v="runs"/>
    <n v="12"/>
    <n v="127"/>
    <n v="20"/>
    <s v="N"/>
    <s v="NA"/>
    <s v="AY Dandekar"/>
    <s v="PR Reiffel"/>
  </r>
  <r>
    <n v="1216541"/>
    <s v="2020/21"/>
    <s v="Abu Dhabi"/>
    <x v="12"/>
    <d v="2020-10-25T00:00:00"/>
    <s v="League"/>
    <x v="192"/>
    <x v="30"/>
    <s v="Mumbai Indians"/>
    <s v="Rajasthan Royals"/>
    <x v="3"/>
    <x v="1"/>
    <x v="4"/>
    <s v="wickets"/>
    <n v="8"/>
    <n v="196"/>
    <n v="20"/>
    <s v="N"/>
    <s v="NA"/>
    <s v="UV Gandhe"/>
    <s v="VK Sharma"/>
  </r>
  <r>
    <n v="1216544"/>
    <s v="2020/21"/>
    <s v="NA"/>
    <x v="12"/>
    <d v="2020-10-25T00:00:00"/>
    <s v="League"/>
    <x v="232"/>
    <x v="32"/>
    <s v="Royal Challengers Bangalore"/>
    <s v="Chennai Super Kings"/>
    <x v="0"/>
    <x v="1"/>
    <x v="1"/>
    <s v="wickets"/>
    <n v="8"/>
    <n v="146"/>
    <n v="20"/>
    <s v="N"/>
    <s v="NA"/>
    <s v="C Shamshuddin"/>
    <s v="RK Illingworth"/>
  </r>
  <r>
    <n v="1216520"/>
    <s v="2020/21"/>
    <s v="NA"/>
    <x v="12"/>
    <d v="2020-10-26T00:00:00"/>
    <s v="League"/>
    <x v="45"/>
    <x v="31"/>
    <s v="Kolkata Knight Riders"/>
    <s v="Kings XI Punjab"/>
    <x v="5"/>
    <x v="0"/>
    <x v="5"/>
    <s v="wickets"/>
    <n v="8"/>
    <n v="150"/>
    <n v="20"/>
    <s v="N"/>
    <s v="NA"/>
    <s v="KN Ananthapadmanabhan"/>
    <s v="RK Illingworth"/>
  </r>
  <r>
    <n v="1216524"/>
    <s v="2020/21"/>
    <s v="NA"/>
    <x v="12"/>
    <d v="2020-10-27T00:00:00"/>
    <s v="League"/>
    <x v="113"/>
    <x v="32"/>
    <s v="Sunrisers Hyderabad"/>
    <s v="Delhi Capitals"/>
    <x v="14"/>
    <x v="0"/>
    <x v="11"/>
    <s v="runs"/>
    <n v="88"/>
    <n v="220"/>
    <n v="20"/>
    <s v="N"/>
    <s v="NA"/>
    <s v="AK Chaudhary"/>
    <s v="Nitin Menon"/>
  </r>
  <r>
    <n v="1216499"/>
    <s v="2020/21"/>
    <s v="Abu Dhabi"/>
    <x v="12"/>
    <d v="2020-10-28T00:00:00"/>
    <s v="League"/>
    <x v="178"/>
    <x v="30"/>
    <s v="Royal Challengers Bangalore"/>
    <s v="Mumbai Indians"/>
    <x v="3"/>
    <x v="0"/>
    <x v="7"/>
    <s v="wickets"/>
    <n v="5"/>
    <n v="165"/>
    <n v="20"/>
    <s v="N"/>
    <s v="NA"/>
    <s v="UV Gandhe"/>
    <s v="CB Gaffaney"/>
  </r>
  <r>
    <n v="1216536"/>
    <s v="2020/21"/>
    <s v="NA"/>
    <x v="12"/>
    <d v="2020-10-29T00:00:00"/>
    <s v="League"/>
    <x v="232"/>
    <x v="32"/>
    <s v="Kolkata Knight Riders"/>
    <s v="Chennai Super Kings"/>
    <x v="1"/>
    <x v="0"/>
    <x v="1"/>
    <s v="wickets"/>
    <n v="6"/>
    <n v="173"/>
    <n v="20"/>
    <s v="N"/>
    <s v="NA"/>
    <s v="C Shamshuddin"/>
    <s v="RK Illingworth"/>
  </r>
  <r>
    <n v="1216537"/>
    <s v="2020/21"/>
    <s v="Abu Dhabi"/>
    <x v="12"/>
    <d v="2020-10-30T00:00:00"/>
    <s v="League"/>
    <x v="192"/>
    <x v="30"/>
    <s v="Kings XI Punjab"/>
    <s v="Rajasthan Royals"/>
    <x v="2"/>
    <x v="0"/>
    <x v="4"/>
    <s v="wickets"/>
    <n v="7"/>
    <n v="186"/>
    <n v="20"/>
    <s v="N"/>
    <s v="NA"/>
    <s v="CB Gaffaney"/>
    <s v="S Ravi"/>
  </r>
  <r>
    <n v="1216502"/>
    <s v="2020/21"/>
    <s v="NA"/>
    <x v="12"/>
    <d v="2020-10-31T00:00:00"/>
    <s v="League"/>
    <x v="156"/>
    <x v="31"/>
    <s v="Royal Challengers Bangalore"/>
    <s v="Sunrisers Hyderabad"/>
    <x v="10"/>
    <x v="0"/>
    <x v="11"/>
    <s v="wickets"/>
    <n v="5"/>
    <n v="121"/>
    <n v="20"/>
    <s v="N"/>
    <s v="NA"/>
    <s v="KN Ananthapadmanabhan"/>
    <s v="K Srinivasan"/>
  </r>
  <r>
    <n v="1216535"/>
    <s v="2020/21"/>
    <s v="NA"/>
    <x v="12"/>
    <d v="2020-10-31T00:00:00"/>
    <s v="League"/>
    <x v="210"/>
    <x v="32"/>
    <s v="Delhi Capitals"/>
    <s v="Mumbai Indians"/>
    <x v="3"/>
    <x v="0"/>
    <x v="7"/>
    <s v="wickets"/>
    <n v="9"/>
    <n v="111"/>
    <n v="20"/>
    <s v="N"/>
    <s v="NA"/>
    <s v="YC Barde"/>
    <s v="PR Reiffel"/>
  </r>
  <r>
    <n v="1216506"/>
    <s v="2020/21"/>
    <s v="Abu Dhabi"/>
    <x v="12"/>
    <d v="2020-11-01T00:00:00"/>
    <s v="League"/>
    <x v="232"/>
    <x v="30"/>
    <s v="Kings XI Punjab"/>
    <s v="Chennai Super Kings"/>
    <x v="1"/>
    <x v="0"/>
    <x v="1"/>
    <s v="wickets"/>
    <n v="9"/>
    <n v="154"/>
    <n v="20"/>
    <s v="N"/>
    <s v="NA"/>
    <s v="PG Pathak"/>
    <s v="VK Sharma"/>
  </r>
  <r>
    <n v="1216530"/>
    <s v="2020/21"/>
    <s v="NA"/>
    <x v="12"/>
    <d v="2020-11-01T00:00:00"/>
    <s v="League"/>
    <x v="233"/>
    <x v="32"/>
    <s v="Kolkata Knight Riders"/>
    <s v="Rajasthan Royals"/>
    <x v="2"/>
    <x v="0"/>
    <x v="0"/>
    <s v="runs"/>
    <n v="60"/>
    <n v="192"/>
    <n v="20"/>
    <s v="N"/>
    <s v="NA"/>
    <s v="Nitin Menon"/>
    <s v="PR Reiffel"/>
  </r>
  <r>
    <n v="1216505"/>
    <s v="2020/21"/>
    <s v="Abu Dhabi"/>
    <x v="12"/>
    <d v="2020-11-02T00:00:00"/>
    <s v="League"/>
    <x v="229"/>
    <x v="30"/>
    <s v="Royal Challengers Bangalore"/>
    <s v="Delhi Capitals"/>
    <x v="14"/>
    <x v="0"/>
    <x v="15"/>
    <s v="wickets"/>
    <n v="6"/>
    <n v="153"/>
    <n v="20"/>
    <s v="N"/>
    <s v="NA"/>
    <s v="CB Gaffaney"/>
    <s v="S Ravi"/>
  </r>
  <r>
    <n v="1216495"/>
    <s v="2020/21"/>
    <s v="NA"/>
    <x v="12"/>
    <d v="2020-11-03T00:00:00"/>
    <s v="League"/>
    <x v="128"/>
    <x v="31"/>
    <s v="Mumbai Indians"/>
    <s v="Sunrisers Hyderabad"/>
    <x v="10"/>
    <x v="0"/>
    <x v="11"/>
    <s v="wickets"/>
    <n v="10"/>
    <n v="150"/>
    <n v="20"/>
    <s v="N"/>
    <s v="NA"/>
    <s v="C Shamshuddin"/>
    <s v="RK Illingworth"/>
  </r>
  <r>
    <n v="1237177"/>
    <s v="2020/21"/>
    <s v="NA"/>
    <x v="12"/>
    <d v="2020-11-05T00:00:00"/>
    <s v="Qualifier 1"/>
    <x v="190"/>
    <x v="32"/>
    <s v="Mumbai Indians"/>
    <s v="Delhi Capitals"/>
    <x v="14"/>
    <x v="0"/>
    <x v="7"/>
    <s v="runs"/>
    <n v="57"/>
    <n v="201"/>
    <n v="20"/>
    <s v="N"/>
    <s v="NA"/>
    <s v="CB Gaffaney"/>
    <s v="Nitin Menon"/>
  </r>
  <r>
    <n v="1237178"/>
    <s v="2020/21"/>
    <s v="Abu Dhabi"/>
    <x v="12"/>
    <d v="2020-11-06T00:00:00"/>
    <s v="Eliminator"/>
    <x v="193"/>
    <x v="30"/>
    <s v="Royal Challengers Bangalore"/>
    <s v="Sunrisers Hyderabad"/>
    <x v="10"/>
    <x v="0"/>
    <x v="11"/>
    <s v="wickets"/>
    <n v="6"/>
    <n v="132"/>
    <n v="20"/>
    <s v="N"/>
    <s v="NA"/>
    <s v="PR Reiffel"/>
    <s v="S Ravi"/>
  </r>
  <r>
    <n v="1237180"/>
    <s v="2020/21"/>
    <s v="Abu Dhabi"/>
    <x v="12"/>
    <d v="2020-11-08T00:00:00"/>
    <s v="Qualifier 2"/>
    <x v="183"/>
    <x v="30"/>
    <s v="Delhi Capitals"/>
    <s v="Sunrisers Hyderabad"/>
    <x v="14"/>
    <x v="1"/>
    <x v="15"/>
    <s v="runs"/>
    <n v="17"/>
    <n v="190"/>
    <n v="20"/>
    <s v="N"/>
    <s v="NA"/>
    <s v="PR Reiffel"/>
    <s v="S Ravi"/>
  </r>
  <r>
    <n v="1237181"/>
    <s v="2020/21"/>
    <s v="NA"/>
    <x v="12"/>
    <d v="2020-11-10T00:00:00"/>
    <s v="Final"/>
    <x v="169"/>
    <x v="32"/>
    <s v="Delhi Capitals"/>
    <s v="Mumbai Indians"/>
    <x v="14"/>
    <x v="1"/>
    <x v="7"/>
    <s v="wickets"/>
    <n v="5"/>
    <n v="157"/>
    <n v="20"/>
    <s v="N"/>
    <s v="NA"/>
    <s v="CB Gaffaney"/>
    <s v="Nitin Menon"/>
  </r>
  <r>
    <n v="1254058"/>
    <n v="2021"/>
    <s v="Chennai"/>
    <x v="13"/>
    <d v="2021-04-09T00:00:00"/>
    <s v="League"/>
    <x v="199"/>
    <x v="41"/>
    <s v="Mumbai Indians"/>
    <s v="Royal Challengers Bangalore"/>
    <x v="0"/>
    <x v="0"/>
    <x v="3"/>
    <s v="wickets"/>
    <n v="2"/>
    <n v="160"/>
    <n v="20"/>
    <s v="N"/>
    <s v="NA"/>
    <s v="KN Ananthapadmanabhan"/>
    <s v="Nitin Menon"/>
  </r>
  <r>
    <n v="1254059"/>
    <n v="2021"/>
    <s v="Mumbai"/>
    <x v="13"/>
    <d v="2021-04-10T00:00:00"/>
    <s v="League"/>
    <x v="114"/>
    <x v="42"/>
    <s v="Chennai Super Kings"/>
    <s v="Delhi Capitals"/>
    <x v="14"/>
    <x v="0"/>
    <x v="15"/>
    <s v="wickets"/>
    <n v="7"/>
    <n v="189"/>
    <n v="20"/>
    <s v="N"/>
    <s v="NA"/>
    <s v="AK Chaudhary"/>
    <s v="VK Sharma"/>
  </r>
  <r>
    <n v="1254060"/>
    <n v="2021"/>
    <s v="Chennai"/>
    <x v="13"/>
    <d v="2021-04-11T00:00:00"/>
    <s v="League"/>
    <x v="189"/>
    <x v="41"/>
    <s v="Kolkata Knight Riders"/>
    <s v="Sunrisers Hyderabad"/>
    <x v="10"/>
    <x v="0"/>
    <x v="0"/>
    <s v="runs"/>
    <n v="10"/>
    <n v="188"/>
    <n v="20"/>
    <s v="N"/>
    <s v="NA"/>
    <s v="KN Ananthapadmanabhan"/>
    <s v="Nitin Menon"/>
  </r>
  <r>
    <n v="1254061"/>
    <n v="2021"/>
    <s v="Mumbai"/>
    <x v="13"/>
    <d v="2021-04-12T00:00:00"/>
    <s v="League"/>
    <x v="144"/>
    <x v="42"/>
    <s v="Punjab Kings"/>
    <s v="Rajasthan Royals"/>
    <x v="2"/>
    <x v="0"/>
    <x v="16"/>
    <s v="runs"/>
    <n v="4"/>
    <n v="222"/>
    <n v="20"/>
    <s v="N"/>
    <s v="NA"/>
    <s v="AK Chaudhary"/>
    <s v="S Ravi"/>
  </r>
  <r>
    <n v="1254062"/>
    <n v="2021"/>
    <s v="Chennai"/>
    <x v="13"/>
    <d v="2021-04-13T00:00:00"/>
    <s v="League"/>
    <x v="234"/>
    <x v="41"/>
    <s v="Mumbai Indians"/>
    <s v="Kolkata Knight Riders"/>
    <x v="6"/>
    <x v="0"/>
    <x v="7"/>
    <s v="runs"/>
    <n v="10"/>
    <n v="153"/>
    <n v="20"/>
    <s v="N"/>
    <s v="NA"/>
    <s v="C Shamshuddin"/>
    <s v="CB Gaffaney"/>
  </r>
  <r>
    <n v="1254063"/>
    <n v="2021"/>
    <s v="Chennai"/>
    <x v="13"/>
    <d v="2021-04-14T00:00:00"/>
    <s v="League"/>
    <x v="152"/>
    <x v="41"/>
    <s v="Royal Challengers Bangalore"/>
    <s v="Sunrisers Hyderabad"/>
    <x v="10"/>
    <x v="0"/>
    <x v="3"/>
    <s v="runs"/>
    <n v="6"/>
    <n v="150"/>
    <n v="20"/>
    <s v="N"/>
    <s v="NA"/>
    <s v="Nitin Menon"/>
    <s v="UV Gandhe"/>
  </r>
  <r>
    <n v="1254064"/>
    <n v="2021"/>
    <s v="Mumbai"/>
    <x v="13"/>
    <d v="2021-04-15T00:00:00"/>
    <s v="League"/>
    <x v="93"/>
    <x v="42"/>
    <s v="Delhi Capitals"/>
    <s v="Rajasthan Royals"/>
    <x v="2"/>
    <x v="0"/>
    <x v="4"/>
    <s v="wickets"/>
    <n v="3"/>
    <n v="148"/>
    <n v="20"/>
    <s v="N"/>
    <s v="NA"/>
    <s v="S Ravi"/>
    <s v="VK Sharma"/>
  </r>
  <r>
    <n v="1254065"/>
    <n v="2021"/>
    <s v="Mumbai"/>
    <x v="13"/>
    <d v="2021-04-16T00:00:00"/>
    <s v="League"/>
    <x v="220"/>
    <x v="42"/>
    <s v="Punjab Kings"/>
    <s v="Chennai Super Kings"/>
    <x v="1"/>
    <x v="0"/>
    <x v="1"/>
    <s v="wickets"/>
    <n v="6"/>
    <n v="107"/>
    <n v="20"/>
    <s v="N"/>
    <s v="NA"/>
    <s v="AK Chaudhary"/>
    <s v="AY Dandekar"/>
  </r>
  <r>
    <n v="1254066"/>
    <n v="2021"/>
    <s v="Chennai"/>
    <x v="13"/>
    <d v="2021-04-17T00:00:00"/>
    <s v="League"/>
    <x v="90"/>
    <x v="41"/>
    <s v="Mumbai Indians"/>
    <s v="Sunrisers Hyderabad"/>
    <x v="3"/>
    <x v="1"/>
    <x v="7"/>
    <s v="runs"/>
    <n v="13"/>
    <n v="151"/>
    <n v="20"/>
    <s v="N"/>
    <s v="NA"/>
    <s v="CB Gaffaney"/>
    <s v="K Srinivasan"/>
  </r>
  <r>
    <n v="1254067"/>
    <n v="2021"/>
    <s v="Chennai"/>
    <x v="13"/>
    <d v="2021-04-18T00:00:00"/>
    <s v="League"/>
    <x v="46"/>
    <x v="41"/>
    <s v="Royal Challengers Bangalore"/>
    <s v="Kolkata Knight Riders"/>
    <x v="0"/>
    <x v="1"/>
    <x v="3"/>
    <s v="runs"/>
    <n v="38"/>
    <n v="205"/>
    <n v="20"/>
    <s v="N"/>
    <s v="NA"/>
    <s v="C Shamshuddin"/>
    <s v="Nitin Menon"/>
  </r>
  <r>
    <n v="1254068"/>
    <n v="2021"/>
    <s v="Mumbai"/>
    <x v="13"/>
    <d v="2021-04-18T00:00:00"/>
    <s v="League"/>
    <x v="114"/>
    <x v="42"/>
    <s v="Punjab Kings"/>
    <s v="Delhi Capitals"/>
    <x v="14"/>
    <x v="0"/>
    <x v="15"/>
    <s v="wickets"/>
    <n v="6"/>
    <n v="196"/>
    <n v="20"/>
    <s v="N"/>
    <s v="NA"/>
    <s v="AK Chaudhary"/>
    <s v="PR Reiffel"/>
  </r>
  <r>
    <n v="1254069"/>
    <n v="2021"/>
    <s v="Mumbai"/>
    <x v="13"/>
    <d v="2021-04-19T00:00:00"/>
    <s v="League"/>
    <x v="235"/>
    <x v="42"/>
    <s v="Chennai Super Kings"/>
    <s v="Rajasthan Royals"/>
    <x v="2"/>
    <x v="0"/>
    <x v="1"/>
    <s v="runs"/>
    <n v="45"/>
    <n v="189"/>
    <n v="20"/>
    <s v="N"/>
    <s v="NA"/>
    <s v="PR Reiffel"/>
    <s v="VK Sharma"/>
  </r>
  <r>
    <n v="1254070"/>
    <n v="2021"/>
    <s v="Chennai"/>
    <x v="13"/>
    <d v="2021-04-20T00:00:00"/>
    <s v="League"/>
    <x v="27"/>
    <x v="41"/>
    <s v="Mumbai Indians"/>
    <s v="Delhi Capitals"/>
    <x v="3"/>
    <x v="1"/>
    <x v="15"/>
    <s v="wickets"/>
    <n v="6"/>
    <n v="138"/>
    <n v="20"/>
    <s v="N"/>
    <s v="NA"/>
    <s v="C Shamshuddin"/>
    <s v="CB Gaffaney"/>
  </r>
  <r>
    <n v="1254071"/>
    <n v="2021"/>
    <s v="Chennai"/>
    <x v="13"/>
    <d v="2021-04-21T00:00:00"/>
    <s v="League"/>
    <x v="215"/>
    <x v="41"/>
    <s v="Punjab Kings"/>
    <s v="Sunrisers Hyderabad"/>
    <x v="15"/>
    <x v="1"/>
    <x v="11"/>
    <s v="wickets"/>
    <n v="9"/>
    <n v="121"/>
    <n v="20"/>
    <s v="N"/>
    <s v="NA"/>
    <s v="K Srinivasan"/>
    <s v="Nitin Menon"/>
  </r>
  <r>
    <n v="1254072"/>
    <n v="2021"/>
    <s v="Mumbai"/>
    <x v="13"/>
    <d v="2021-04-21T00:00:00"/>
    <s v="League"/>
    <x v="123"/>
    <x v="42"/>
    <s v="Chennai Super Kings"/>
    <s v="Kolkata Knight Riders"/>
    <x v="6"/>
    <x v="0"/>
    <x v="1"/>
    <s v="runs"/>
    <n v="18"/>
    <n v="221"/>
    <n v="20"/>
    <s v="N"/>
    <s v="NA"/>
    <s v="AY Dandekar"/>
    <s v="PR Reiffel"/>
  </r>
  <r>
    <n v="1254073"/>
    <n v="2021"/>
    <s v="Mumbai"/>
    <x v="13"/>
    <d v="2021-04-22T00:00:00"/>
    <s v="League"/>
    <x v="236"/>
    <x v="42"/>
    <s v="Rajasthan Royals"/>
    <s v="Royal Challengers Bangalore"/>
    <x v="0"/>
    <x v="0"/>
    <x v="3"/>
    <s v="wickets"/>
    <n v="10"/>
    <n v="178"/>
    <n v="20"/>
    <s v="N"/>
    <s v="NA"/>
    <s v="J Madanagopal"/>
    <s v="S Ravi"/>
  </r>
  <r>
    <n v="1254074"/>
    <n v="2021"/>
    <s v="Chennai"/>
    <x v="13"/>
    <d v="2021-04-23T00:00:00"/>
    <s v="League"/>
    <x v="202"/>
    <x v="41"/>
    <s v="Mumbai Indians"/>
    <s v="Punjab Kings"/>
    <x v="15"/>
    <x v="0"/>
    <x v="16"/>
    <s v="wickets"/>
    <n v="9"/>
    <n v="132"/>
    <n v="20"/>
    <s v="N"/>
    <s v="NA"/>
    <s v="C Shamshuddin"/>
    <s v="Nitin Menon"/>
  </r>
  <r>
    <n v="1254075"/>
    <n v="2021"/>
    <s v="Mumbai"/>
    <x v="13"/>
    <d v="2021-04-24T00:00:00"/>
    <s v="League"/>
    <x v="180"/>
    <x v="42"/>
    <s v="Kolkata Knight Riders"/>
    <s v="Rajasthan Royals"/>
    <x v="2"/>
    <x v="0"/>
    <x v="4"/>
    <s v="wickets"/>
    <n v="6"/>
    <n v="134"/>
    <n v="20"/>
    <s v="N"/>
    <s v="NA"/>
    <s v="Navdeep Singh"/>
    <s v="S Ravi"/>
  </r>
  <r>
    <n v="1254076"/>
    <n v="2021"/>
    <s v="Mumbai"/>
    <x v="13"/>
    <d v="2021-04-25T00:00:00"/>
    <s v="League"/>
    <x v="120"/>
    <x v="42"/>
    <s v="Chennai Super Kings"/>
    <s v="Royal Challengers Bangalore"/>
    <x v="1"/>
    <x v="1"/>
    <x v="1"/>
    <s v="runs"/>
    <n v="69"/>
    <n v="192"/>
    <n v="20"/>
    <s v="N"/>
    <s v="NA"/>
    <s v="AK Chaudhary"/>
    <s v="VK Sharma"/>
  </r>
  <r>
    <n v="1254077"/>
    <n v="2021"/>
    <s v="Chennai"/>
    <x v="13"/>
    <d v="2021-04-25T00:00:00"/>
    <s v="League"/>
    <x v="214"/>
    <x v="41"/>
    <s v="Delhi Capitals"/>
    <s v="Sunrisers Hyderabad"/>
    <x v="14"/>
    <x v="1"/>
    <x v="15"/>
    <s v="tie"/>
    <s v="NA"/>
    <n v="160"/>
    <n v="20"/>
    <s v="Y"/>
    <s v="NA"/>
    <s v="CB Gaffaney"/>
    <s v="KN Ananthapadmanabhan"/>
  </r>
  <r>
    <n v="1254078"/>
    <n v="2021"/>
    <s v="Ahmedabad"/>
    <x v="13"/>
    <d v="2021-04-26T00:00:00"/>
    <s v="League"/>
    <x v="171"/>
    <x v="43"/>
    <s v="Punjab Kings"/>
    <s v="Kolkata Knight Riders"/>
    <x v="6"/>
    <x v="0"/>
    <x v="0"/>
    <s v="wickets"/>
    <n v="5"/>
    <n v="124"/>
    <n v="20"/>
    <s v="N"/>
    <s v="NA"/>
    <s v="PR Reiffel"/>
    <s v="YC Barde"/>
  </r>
  <r>
    <n v="1254079"/>
    <n v="2021"/>
    <s v="Ahmedabad"/>
    <x v="13"/>
    <d v="2021-04-27T00:00:00"/>
    <s v="League"/>
    <x v="46"/>
    <x v="43"/>
    <s v="Royal Challengers Bangalore"/>
    <s v="Delhi Capitals"/>
    <x v="14"/>
    <x v="0"/>
    <x v="3"/>
    <s v="runs"/>
    <n v="1"/>
    <n v="172"/>
    <n v="20"/>
    <s v="N"/>
    <s v="NA"/>
    <s v="S Ravi"/>
    <s v="VK Sharma"/>
  </r>
  <r>
    <n v="1254080"/>
    <n v="2021"/>
    <s v="Delhi"/>
    <x v="13"/>
    <d v="2021-04-28T00:00:00"/>
    <s v="League"/>
    <x v="232"/>
    <x v="44"/>
    <s v="Sunrisers Hyderabad"/>
    <s v="Chennai Super Kings"/>
    <x v="10"/>
    <x v="1"/>
    <x v="1"/>
    <s v="wickets"/>
    <n v="7"/>
    <n v="172"/>
    <n v="20"/>
    <s v="N"/>
    <s v="NA"/>
    <s v="C Shamshuddin"/>
    <s v="CK Nandan"/>
  </r>
  <r>
    <n v="1254081"/>
    <n v="2021"/>
    <s v="Delhi"/>
    <x v="13"/>
    <d v="2021-04-29T00:00:00"/>
    <s v="League"/>
    <x v="176"/>
    <x v="44"/>
    <s v="Rajasthan Royals"/>
    <s v="Mumbai Indians"/>
    <x v="3"/>
    <x v="0"/>
    <x v="7"/>
    <s v="wickets"/>
    <n v="7"/>
    <n v="172"/>
    <n v="20"/>
    <s v="N"/>
    <s v="NA"/>
    <s v="CB Gaffaney"/>
    <s v="KN Ananthapadmanabhan"/>
  </r>
  <r>
    <n v="1254082"/>
    <n v="2021"/>
    <s v="Ahmedabad"/>
    <x v="13"/>
    <d v="2021-04-29T00:00:00"/>
    <s v="League"/>
    <x v="214"/>
    <x v="43"/>
    <s v="Kolkata Knight Riders"/>
    <s v="Delhi Capitals"/>
    <x v="14"/>
    <x v="0"/>
    <x v="15"/>
    <s v="wickets"/>
    <n v="7"/>
    <n v="155"/>
    <n v="20"/>
    <s v="N"/>
    <s v="NA"/>
    <s v="AK Chaudhary"/>
    <s v="YC Barde"/>
  </r>
  <r>
    <n v="1254083"/>
    <n v="2021"/>
    <s v="Ahmedabad"/>
    <x v="13"/>
    <d v="2021-04-30T00:00:00"/>
    <s v="League"/>
    <x v="237"/>
    <x v="43"/>
    <s v="Punjab Kings"/>
    <s v="Royal Challengers Bangalore"/>
    <x v="0"/>
    <x v="0"/>
    <x v="16"/>
    <s v="runs"/>
    <n v="34"/>
    <n v="180"/>
    <n v="20"/>
    <s v="N"/>
    <s v="NA"/>
    <s v="S Ravi"/>
    <s v="VK Sharma"/>
  </r>
  <r>
    <n v="1254084"/>
    <n v="2021"/>
    <s v="Delhi"/>
    <x v="13"/>
    <d v="2021-05-01T00:00:00"/>
    <s v="League"/>
    <x v="90"/>
    <x v="44"/>
    <s v="Chennai Super Kings"/>
    <s v="Mumbai Indians"/>
    <x v="3"/>
    <x v="0"/>
    <x v="7"/>
    <s v="wickets"/>
    <n v="4"/>
    <n v="219"/>
    <n v="20"/>
    <s v="N"/>
    <s v="NA"/>
    <s v="KN Ananthapadmanabhan"/>
    <s v="CK Nandan"/>
  </r>
  <r>
    <n v="1254085"/>
    <n v="2021"/>
    <s v="Delhi"/>
    <x v="13"/>
    <d v="2021-05-02T00:00:00"/>
    <s v="League"/>
    <x v="194"/>
    <x v="44"/>
    <s v="Rajasthan Royals"/>
    <s v="Sunrisers Hyderabad"/>
    <x v="10"/>
    <x v="0"/>
    <x v="4"/>
    <s v="runs"/>
    <n v="55"/>
    <n v="221"/>
    <n v="20"/>
    <s v="N"/>
    <s v="NA"/>
    <s v="C Shamshuddin"/>
    <s v="CB Gaffaney"/>
  </r>
  <r>
    <n v="1254086"/>
    <n v="2021"/>
    <s v="Ahmedabad"/>
    <x v="13"/>
    <d v="2021-05-02T00:00:00"/>
    <s v="League"/>
    <x v="164"/>
    <x v="43"/>
    <s v="Punjab Kings"/>
    <s v="Delhi Capitals"/>
    <x v="14"/>
    <x v="0"/>
    <x v="15"/>
    <s v="wickets"/>
    <n v="7"/>
    <n v="167"/>
    <n v="20"/>
    <s v="N"/>
    <s v="NA"/>
    <s v="AK Chaudhary"/>
    <s v="AY Dandekar"/>
  </r>
  <r>
    <n v="1254104"/>
    <n v="2021"/>
    <s v="Dubai"/>
    <x v="13"/>
    <d v="2021-09-19T00:00:00"/>
    <s v="League"/>
    <x v="232"/>
    <x v="32"/>
    <s v="Chennai Super Kings"/>
    <s v="Mumbai Indians"/>
    <x v="1"/>
    <x v="1"/>
    <x v="1"/>
    <s v="runs"/>
    <n v="20"/>
    <n v="157"/>
    <n v="20"/>
    <s v="N"/>
    <s v="NA"/>
    <s v="Nitin Menon"/>
    <s v="RK Illingworth"/>
  </r>
  <r>
    <n v="1254087"/>
    <n v="2021"/>
    <s v="Abu Dhabi"/>
    <x v="13"/>
    <d v="2021-09-20T00:00:00"/>
    <s v="League"/>
    <x v="230"/>
    <x v="45"/>
    <s v="Royal Challengers Bangalore"/>
    <s v="Kolkata Knight Riders"/>
    <x v="0"/>
    <x v="1"/>
    <x v="0"/>
    <s v="wickets"/>
    <n v="9"/>
    <n v="93"/>
    <n v="20"/>
    <s v="N"/>
    <s v="NA"/>
    <s v="CB Gaffaney"/>
    <s v="S Ravi"/>
  </r>
  <r>
    <n v="1254111"/>
    <n v="2021"/>
    <s v="Dubai"/>
    <x v="13"/>
    <d v="2021-09-21T00:00:00"/>
    <s v="League"/>
    <x v="238"/>
    <x v="32"/>
    <s v="Rajasthan Royals"/>
    <s v="Punjab Kings"/>
    <x v="15"/>
    <x v="0"/>
    <x v="4"/>
    <s v="runs"/>
    <n v="2"/>
    <n v="186"/>
    <n v="20"/>
    <s v="N"/>
    <s v="NA"/>
    <s v="AK Chaudhary"/>
    <s v="MA Gough"/>
  </r>
  <r>
    <n v="1254105"/>
    <n v="2021"/>
    <s v="Dubai"/>
    <x v="13"/>
    <d v="2021-09-22T00:00:00"/>
    <s v="League"/>
    <x v="229"/>
    <x v="32"/>
    <s v="Sunrisers Hyderabad"/>
    <s v="Delhi Capitals"/>
    <x v="10"/>
    <x v="1"/>
    <x v="15"/>
    <s v="wickets"/>
    <n v="8"/>
    <n v="135"/>
    <n v="20"/>
    <s v="N"/>
    <s v="NA"/>
    <s v="KN Ananthapadmanabhan"/>
    <s v="RK Illingworth"/>
  </r>
  <r>
    <n v="1254096"/>
    <n v="2021"/>
    <s v="Abu Dhabi"/>
    <x v="13"/>
    <d v="2021-09-23T00:00:00"/>
    <s v="League"/>
    <x v="127"/>
    <x v="45"/>
    <s v="Mumbai Indians"/>
    <s v="Kolkata Knight Riders"/>
    <x v="6"/>
    <x v="0"/>
    <x v="0"/>
    <s v="wickets"/>
    <n v="7"/>
    <n v="156"/>
    <n v="20"/>
    <s v="N"/>
    <s v="NA"/>
    <s v="S Ravi"/>
    <s v="VK Sharma"/>
  </r>
  <r>
    <n v="1254113"/>
    <n v="2021"/>
    <s v="Sharjah"/>
    <x v="13"/>
    <d v="2021-09-24T00:00:00"/>
    <s v="League"/>
    <x v="30"/>
    <x v="31"/>
    <s v="Royal Challengers Bangalore"/>
    <s v="Chennai Super Kings"/>
    <x v="1"/>
    <x v="0"/>
    <x v="1"/>
    <s v="wickets"/>
    <n v="6"/>
    <n v="157"/>
    <n v="20"/>
    <s v="N"/>
    <s v="NA"/>
    <s v="AK Chaudhary"/>
    <s v="Nitin Menon"/>
  </r>
  <r>
    <n v="1254097"/>
    <n v="2021"/>
    <s v="Abu Dhabi"/>
    <x v="13"/>
    <d v="2021-09-25T00:00:00"/>
    <s v="League"/>
    <x v="166"/>
    <x v="45"/>
    <s v="Delhi Capitals"/>
    <s v="Rajasthan Royals"/>
    <x v="2"/>
    <x v="0"/>
    <x v="15"/>
    <s v="runs"/>
    <n v="33"/>
    <n v="155"/>
    <n v="20"/>
    <s v="N"/>
    <s v="NA"/>
    <s v="CB Gaffaney"/>
    <s v="UV Gandhe"/>
  </r>
  <r>
    <n v="1254107"/>
    <n v="2021"/>
    <s v="Sharjah"/>
    <x v="13"/>
    <d v="2021-09-25T00:00:00"/>
    <s v="League"/>
    <x v="239"/>
    <x v="31"/>
    <s v="Punjab Kings"/>
    <s v="Sunrisers Hyderabad"/>
    <x v="10"/>
    <x v="0"/>
    <x v="16"/>
    <s v="runs"/>
    <n v="5"/>
    <n v="126"/>
    <n v="20"/>
    <s v="N"/>
    <s v="NA"/>
    <s v="RK Illingworth"/>
    <s v="YC Barde"/>
  </r>
  <r>
    <n v="1254098"/>
    <n v="2021"/>
    <s v="Abu Dhabi"/>
    <x v="13"/>
    <d v="2021-09-26T00:00:00"/>
    <s v="League"/>
    <x v="120"/>
    <x v="45"/>
    <s v="Kolkata Knight Riders"/>
    <s v="Chennai Super Kings"/>
    <x v="6"/>
    <x v="1"/>
    <x v="1"/>
    <s v="wickets"/>
    <n v="2"/>
    <n v="172"/>
    <n v="20"/>
    <s v="N"/>
    <s v="NA"/>
    <s v="CB Gaffaney"/>
    <s v="Tapan Sharma"/>
  </r>
  <r>
    <n v="1254108"/>
    <n v="2021"/>
    <s v="Dubai"/>
    <x v="13"/>
    <d v="2021-09-26T00:00:00"/>
    <s v="League"/>
    <x v="152"/>
    <x v="32"/>
    <s v="Royal Challengers Bangalore"/>
    <s v="Mumbai Indians"/>
    <x v="3"/>
    <x v="0"/>
    <x v="3"/>
    <s v="runs"/>
    <n v="54"/>
    <n v="166"/>
    <n v="20"/>
    <s v="N"/>
    <s v="NA"/>
    <s v="AK Chaudhary"/>
    <s v="MA Gough"/>
  </r>
  <r>
    <n v="1254100"/>
    <n v="2021"/>
    <s v="Dubai"/>
    <x v="13"/>
    <d v="2021-09-27T00:00:00"/>
    <s v="League"/>
    <x v="204"/>
    <x v="32"/>
    <s v="Rajasthan Royals"/>
    <s v="Sunrisers Hyderabad"/>
    <x v="2"/>
    <x v="1"/>
    <x v="11"/>
    <s v="wickets"/>
    <n v="7"/>
    <n v="165"/>
    <n v="20"/>
    <s v="N"/>
    <s v="NA"/>
    <s v="KN Ananthapadmanabhan"/>
    <s v="Navdeep Singh"/>
  </r>
  <r>
    <n v="1254092"/>
    <n v="2021"/>
    <s v="Sharjah"/>
    <x v="13"/>
    <d v="2021-09-28T00:00:00"/>
    <s v="League"/>
    <x v="127"/>
    <x v="31"/>
    <s v="Delhi Capitals"/>
    <s v="Kolkata Knight Riders"/>
    <x v="6"/>
    <x v="0"/>
    <x v="0"/>
    <s v="wickets"/>
    <n v="3"/>
    <n v="128"/>
    <n v="20"/>
    <s v="N"/>
    <s v="NA"/>
    <s v="Nitin Menon"/>
    <s v="HAS Khalid"/>
  </r>
  <r>
    <n v="1254099"/>
    <n v="2021"/>
    <s v="Abu Dhabi"/>
    <x v="13"/>
    <d v="2021-09-28T00:00:00"/>
    <s v="League"/>
    <x v="90"/>
    <x v="45"/>
    <s v="Punjab Kings"/>
    <s v="Mumbai Indians"/>
    <x v="3"/>
    <x v="0"/>
    <x v="7"/>
    <s v="wickets"/>
    <n v="6"/>
    <n v="136"/>
    <n v="20"/>
    <s v="N"/>
    <s v="NA"/>
    <s v="S Ravi"/>
    <s v="VK Sharma"/>
  </r>
  <r>
    <n v="1254103"/>
    <n v="2021"/>
    <s v="Dubai"/>
    <x v="13"/>
    <d v="2021-09-29T00:00:00"/>
    <s v="League"/>
    <x v="151"/>
    <x v="32"/>
    <s v="Rajasthan Royals"/>
    <s v="Royal Challengers Bangalore"/>
    <x v="0"/>
    <x v="0"/>
    <x v="3"/>
    <s v="wickets"/>
    <n v="7"/>
    <n v="150"/>
    <n v="20"/>
    <s v="N"/>
    <s v="NA"/>
    <s v="AY Dandekar"/>
    <s v="KN Ananthapadmanabhan"/>
  </r>
  <r>
    <n v="1254091"/>
    <n v="2021"/>
    <s v="Sharjah"/>
    <x v="13"/>
    <d v="2021-09-30T00:00:00"/>
    <s v="League"/>
    <x v="240"/>
    <x v="31"/>
    <s v="Sunrisers Hyderabad"/>
    <s v="Chennai Super Kings"/>
    <x v="1"/>
    <x v="0"/>
    <x v="1"/>
    <s v="wickets"/>
    <n v="6"/>
    <n v="135"/>
    <n v="20"/>
    <s v="N"/>
    <s v="NA"/>
    <s v="Nitin Menon"/>
    <s v="YC Barde"/>
  </r>
  <r>
    <n v="1254102"/>
    <n v="2021"/>
    <s v="Dubai"/>
    <x v="13"/>
    <d v="2021-10-01T00:00:00"/>
    <s v="League"/>
    <x v="202"/>
    <x v="32"/>
    <s v="Kolkata Knight Riders"/>
    <s v="Punjab Kings"/>
    <x v="15"/>
    <x v="0"/>
    <x v="16"/>
    <s v="wickets"/>
    <n v="5"/>
    <n v="166"/>
    <n v="20"/>
    <s v="N"/>
    <s v="NA"/>
    <s v="KN Ananthapadmanabhan"/>
    <s v="RK Illingworth"/>
  </r>
  <r>
    <n v="1254089"/>
    <n v="2021"/>
    <s v="Abu Dhabi"/>
    <x v="13"/>
    <d v="2021-10-02T00:00:00"/>
    <s v="League"/>
    <x v="232"/>
    <x v="45"/>
    <s v="Chennai Super Kings"/>
    <s v="Rajasthan Royals"/>
    <x v="2"/>
    <x v="0"/>
    <x v="4"/>
    <s v="wickets"/>
    <n v="7"/>
    <n v="190"/>
    <n v="20"/>
    <s v="N"/>
    <s v="NA"/>
    <s v="CB Gaffaney"/>
    <s v="VK Sharma"/>
  </r>
  <r>
    <n v="1254112"/>
    <n v="2021"/>
    <s v="Sharjah"/>
    <x v="13"/>
    <d v="2021-10-02T00:00:00"/>
    <s v="League"/>
    <x v="160"/>
    <x v="31"/>
    <s v="Mumbai Indians"/>
    <s v="Delhi Capitals"/>
    <x v="14"/>
    <x v="0"/>
    <x v="15"/>
    <s v="wickets"/>
    <n v="4"/>
    <n v="130"/>
    <n v="20"/>
    <s v="N"/>
    <s v="NA"/>
    <s v="AK Chaudhary"/>
    <s v="MA Gough"/>
  </r>
  <r>
    <n v="1254090"/>
    <n v="2021"/>
    <s v="Sharjah"/>
    <x v="13"/>
    <d v="2021-10-03T00:00:00"/>
    <s v="League"/>
    <x v="152"/>
    <x v="31"/>
    <s v="Royal Challengers Bangalore"/>
    <s v="Punjab Kings"/>
    <x v="0"/>
    <x v="1"/>
    <x v="3"/>
    <s v="runs"/>
    <n v="6"/>
    <n v="165"/>
    <n v="20"/>
    <s v="N"/>
    <s v="NA"/>
    <s v="KN Ananthapadmanabhan"/>
    <s v="RK Illingworth"/>
  </r>
  <r>
    <n v="1254109"/>
    <n v="2021"/>
    <s v="Dubai"/>
    <x v="13"/>
    <d v="2021-10-03T00:00:00"/>
    <s v="League"/>
    <x v="224"/>
    <x v="32"/>
    <s v="Sunrisers Hyderabad"/>
    <s v="Kolkata Knight Riders"/>
    <x v="10"/>
    <x v="1"/>
    <x v="0"/>
    <s v="wickets"/>
    <n v="6"/>
    <n v="116"/>
    <n v="20"/>
    <s v="N"/>
    <s v="NA"/>
    <s v="J Madanagopal"/>
    <s v="MA Gough"/>
  </r>
  <r>
    <n v="1254110"/>
    <n v="2021"/>
    <s v="Dubai"/>
    <x v="13"/>
    <d v="2021-10-04T00:00:00"/>
    <s v="League"/>
    <x v="160"/>
    <x v="32"/>
    <s v="Chennai Super Kings"/>
    <s v="Delhi Capitals"/>
    <x v="14"/>
    <x v="0"/>
    <x v="15"/>
    <s v="wickets"/>
    <n v="3"/>
    <n v="137"/>
    <n v="20"/>
    <s v="N"/>
    <s v="NA"/>
    <s v="AK Chaudhary"/>
    <s v="Nitin Menon"/>
  </r>
  <r>
    <n v="1254093"/>
    <n v="2021"/>
    <s v="Sharjah"/>
    <x v="13"/>
    <d v="2021-10-05T00:00:00"/>
    <s v="League"/>
    <x v="170"/>
    <x v="31"/>
    <s v="Rajasthan Royals"/>
    <s v="Mumbai Indians"/>
    <x v="3"/>
    <x v="0"/>
    <x v="7"/>
    <s v="wickets"/>
    <n v="8"/>
    <n v="91"/>
    <n v="20"/>
    <s v="N"/>
    <s v="NA"/>
    <s v="AK Chaudhary"/>
    <s v="MA Gough"/>
  </r>
  <r>
    <n v="1254095"/>
    <n v="2021"/>
    <s v="Abu Dhabi"/>
    <x v="13"/>
    <d v="2021-10-06T00:00:00"/>
    <s v="League"/>
    <x v="193"/>
    <x v="45"/>
    <s v="Sunrisers Hyderabad"/>
    <s v="Royal Challengers Bangalore"/>
    <x v="0"/>
    <x v="0"/>
    <x v="11"/>
    <s v="runs"/>
    <n v="4"/>
    <n v="142"/>
    <n v="20"/>
    <s v="N"/>
    <s v="NA"/>
    <s v="S Ravi"/>
    <s v="UV Gandhe"/>
  </r>
  <r>
    <n v="1254094"/>
    <n v="2021"/>
    <s v="Dubai"/>
    <x v="13"/>
    <d v="2021-10-07T00:00:00"/>
    <s v="League"/>
    <x v="202"/>
    <x v="32"/>
    <s v="Chennai Super Kings"/>
    <s v="Punjab Kings"/>
    <x v="15"/>
    <x v="0"/>
    <x v="16"/>
    <s v="wickets"/>
    <n v="6"/>
    <n v="135"/>
    <n v="20"/>
    <s v="N"/>
    <s v="NA"/>
    <s v="K Srinivasan"/>
    <s v="RK Illingworth"/>
  </r>
  <r>
    <n v="1254106"/>
    <n v="2021"/>
    <s v="Sharjah"/>
    <x v="13"/>
    <d v="2021-10-07T00:00:00"/>
    <s v="League"/>
    <x v="226"/>
    <x v="31"/>
    <s v="Kolkata Knight Riders"/>
    <s v="Rajasthan Royals"/>
    <x v="2"/>
    <x v="0"/>
    <x v="0"/>
    <s v="runs"/>
    <n v="86"/>
    <n v="172"/>
    <n v="20"/>
    <s v="N"/>
    <s v="NA"/>
    <s v="MA Gough"/>
    <s v="HAS Khalid"/>
  </r>
  <r>
    <n v="1254088"/>
    <n v="2021"/>
    <s v="Abu Dhabi"/>
    <x v="13"/>
    <d v="2021-10-08T00:00:00"/>
    <s v="League"/>
    <x v="210"/>
    <x v="45"/>
    <s v="Mumbai Indians"/>
    <s v="Sunrisers Hyderabad"/>
    <x v="3"/>
    <x v="1"/>
    <x v="7"/>
    <s v="runs"/>
    <n v="42"/>
    <n v="236"/>
    <n v="20"/>
    <s v="N"/>
    <s v="NA"/>
    <s v="Tapan Sharma"/>
    <s v="VK Sharma"/>
  </r>
  <r>
    <n v="1254101"/>
    <n v="2021"/>
    <s v="Dubai"/>
    <x v="13"/>
    <d v="2021-10-08T00:00:00"/>
    <s v="League"/>
    <x v="241"/>
    <x v="32"/>
    <s v="Delhi Capitals"/>
    <s v="Royal Challengers Bangalore"/>
    <x v="0"/>
    <x v="0"/>
    <x v="3"/>
    <s v="wickets"/>
    <n v="7"/>
    <n v="165"/>
    <n v="20"/>
    <s v="N"/>
    <s v="NA"/>
    <s v="KN Ananthapadmanabhan"/>
    <s v="Nitin Menon"/>
  </r>
  <r>
    <n v="1254114"/>
    <n v="2021"/>
    <s v="Dubai"/>
    <x v="13"/>
    <d v="2021-10-10T00:00:00"/>
    <s v="Qualifier 1"/>
    <x v="232"/>
    <x v="32"/>
    <s v="Delhi Capitals"/>
    <s v="Chennai Super Kings"/>
    <x v="1"/>
    <x v="0"/>
    <x v="1"/>
    <s v="wickets"/>
    <n v="4"/>
    <n v="173"/>
    <n v="20"/>
    <s v="N"/>
    <s v="NA"/>
    <s v="Nitin Menon"/>
    <s v="RK Illingworth"/>
  </r>
  <r>
    <n v="1254115"/>
    <n v="2021"/>
    <s v="Sharjah"/>
    <x v="13"/>
    <d v="2021-10-11T00:00:00"/>
    <s v="Eliminator"/>
    <x v="127"/>
    <x v="31"/>
    <s v="Royal Challengers Bangalore"/>
    <s v="Kolkata Knight Riders"/>
    <x v="0"/>
    <x v="1"/>
    <x v="0"/>
    <s v="wickets"/>
    <n v="4"/>
    <n v="139"/>
    <n v="20"/>
    <s v="N"/>
    <s v="NA"/>
    <s v="CB Gaffaney"/>
    <s v="VK Sharma"/>
  </r>
  <r>
    <n v="1254116"/>
    <n v="2021"/>
    <s v="Sharjah"/>
    <x v="13"/>
    <d v="2021-10-13T00:00:00"/>
    <s v="Qualifier 2"/>
    <x v="242"/>
    <x v="31"/>
    <s v="Delhi Capitals"/>
    <s v="Kolkata Knight Riders"/>
    <x v="6"/>
    <x v="0"/>
    <x v="0"/>
    <s v="wickets"/>
    <n v="3"/>
    <n v="136"/>
    <n v="20"/>
    <s v="N"/>
    <s v="NA"/>
    <s v="KN Ananthapadmanabhan"/>
    <s v="MA Gough"/>
  </r>
  <r>
    <n v="1254117"/>
    <n v="2021"/>
    <s v="Dubai"/>
    <x v="13"/>
    <d v="2021-10-15T00:00:00"/>
    <s v="Final"/>
    <x v="123"/>
    <x v="32"/>
    <s v="Chennai Super Kings"/>
    <s v="Kolkata Knight Riders"/>
    <x v="6"/>
    <x v="0"/>
    <x v="1"/>
    <s v="runs"/>
    <n v="27"/>
    <n v="193"/>
    <n v="20"/>
    <s v="N"/>
    <s v="NA"/>
    <s v="Nitin Menon"/>
    <s v="RK Illingworth"/>
  </r>
  <r>
    <n v="1304047"/>
    <n v="2022"/>
    <s v="Mumbai"/>
    <x v="14"/>
    <d v="2022-03-26T00:00:00"/>
    <s v="League"/>
    <x v="136"/>
    <x v="42"/>
    <s v="Chennai Super Kings"/>
    <s v="Kolkata Knight Riders"/>
    <x v="6"/>
    <x v="0"/>
    <x v="0"/>
    <s v="wickets"/>
    <n v="6"/>
    <n v="132"/>
    <n v="20"/>
    <s v="N"/>
    <s v="NA"/>
    <s v="AK Chaudhary"/>
    <s v="Nitin Menon"/>
  </r>
  <r>
    <n v="1304048"/>
    <n v="2022"/>
    <s v="Mumbai"/>
    <x v="14"/>
    <d v="2022-03-27T00:00:00"/>
    <s v="League"/>
    <x v="211"/>
    <x v="20"/>
    <s v="Mumbai Indians"/>
    <s v="Delhi Capitals"/>
    <x v="14"/>
    <x v="0"/>
    <x v="15"/>
    <s v="wickets"/>
    <n v="4"/>
    <n v="178"/>
    <n v="20"/>
    <s v="N"/>
    <s v="NA"/>
    <s v="RJ Tucker"/>
    <s v="HAS Khalid"/>
  </r>
  <r>
    <n v="1304049"/>
    <n v="2022"/>
    <s v="Mumbai"/>
    <x v="14"/>
    <d v="2022-03-27T00:00:00"/>
    <s v="League"/>
    <x v="243"/>
    <x v="46"/>
    <s v="Royal Challengers Bangalore"/>
    <s v="Punjab Kings"/>
    <x v="15"/>
    <x v="0"/>
    <x v="16"/>
    <s v="wickets"/>
    <n v="5"/>
    <n v="206"/>
    <n v="20"/>
    <s v="N"/>
    <s v="NA"/>
    <s v="Nitin Menon"/>
    <s v="YC Barde"/>
  </r>
  <r>
    <n v="1304050"/>
    <n v="2022"/>
    <s v="Mumbai"/>
    <x v="14"/>
    <d v="2022-03-28T00:00:00"/>
    <s v="League"/>
    <x v="196"/>
    <x v="42"/>
    <s v="Lucknow Super Giants"/>
    <s v="Gujarat Titans"/>
    <x v="16"/>
    <x v="0"/>
    <x v="17"/>
    <s v="wickets"/>
    <n v="5"/>
    <n v="159"/>
    <n v="20"/>
    <s v="N"/>
    <s v="NA"/>
    <s v="PG Pathak"/>
    <s v="VK Sharma"/>
  </r>
  <r>
    <n v="1304051"/>
    <n v="2022"/>
    <s v="Pune"/>
    <x v="14"/>
    <d v="2022-03-29T00:00:00"/>
    <s v="League"/>
    <x v="144"/>
    <x v="47"/>
    <s v="Rajasthan Royals"/>
    <s v="Sunrisers Hyderabad"/>
    <x v="10"/>
    <x v="0"/>
    <x v="4"/>
    <s v="runs"/>
    <n v="61"/>
    <n v="211"/>
    <n v="20"/>
    <s v="N"/>
    <s v="NA"/>
    <s v="BNJ Oxenford"/>
    <s v="UV Gandhe"/>
  </r>
  <r>
    <n v="1304052"/>
    <n v="2022"/>
    <s v="Mumbai"/>
    <x v="14"/>
    <d v="2022-03-30T00:00:00"/>
    <s v="League"/>
    <x v="244"/>
    <x v="46"/>
    <s v="Kolkata Knight Riders"/>
    <s v="Royal Challengers Bangalore"/>
    <x v="0"/>
    <x v="0"/>
    <x v="3"/>
    <s v="wickets"/>
    <n v="3"/>
    <n v="129"/>
    <n v="20"/>
    <s v="N"/>
    <s v="NA"/>
    <s v="J Madanagopal"/>
    <s v="Navdeep Singh"/>
  </r>
  <r>
    <n v="1304053"/>
    <n v="2022"/>
    <s v="Mumbai"/>
    <x v="14"/>
    <d v="2022-03-31T00:00:00"/>
    <s v="League"/>
    <x v="245"/>
    <x v="20"/>
    <s v="Chennai Super Kings"/>
    <s v="Lucknow Super Giants"/>
    <x v="17"/>
    <x v="0"/>
    <x v="18"/>
    <s v="wickets"/>
    <n v="6"/>
    <n v="211"/>
    <n v="20"/>
    <s v="N"/>
    <s v="NA"/>
    <s v="RJ Tucker"/>
    <s v="VK Sharma"/>
  </r>
  <r>
    <n v="1304054"/>
    <n v="2022"/>
    <s v="Mumbai"/>
    <x v="14"/>
    <d v="2022-04-01T00:00:00"/>
    <s v="League"/>
    <x v="136"/>
    <x v="42"/>
    <s v="Punjab Kings"/>
    <s v="Kolkata Knight Riders"/>
    <x v="6"/>
    <x v="0"/>
    <x v="0"/>
    <s v="wickets"/>
    <n v="6"/>
    <n v="138"/>
    <n v="20"/>
    <s v="N"/>
    <s v="NA"/>
    <s v="AK Chaudhary"/>
    <s v="HAS Khalid"/>
  </r>
  <r>
    <n v="1304055"/>
    <n v="2022"/>
    <s v="Mumbai"/>
    <x v="14"/>
    <d v="2022-04-02T00:00:00"/>
    <s v="League"/>
    <x v="194"/>
    <x v="46"/>
    <s v="Rajasthan Royals"/>
    <s v="Mumbai Indians"/>
    <x v="3"/>
    <x v="0"/>
    <x v="4"/>
    <s v="runs"/>
    <n v="23"/>
    <n v="194"/>
    <n v="20"/>
    <s v="N"/>
    <s v="NA"/>
    <s v="Nitin Menon"/>
    <s v="PG Pathak"/>
  </r>
  <r>
    <n v="1304056"/>
    <n v="2022"/>
    <s v="Pune"/>
    <x v="14"/>
    <d v="2022-04-02T00:00:00"/>
    <s v="League"/>
    <x v="195"/>
    <x v="47"/>
    <s v="Gujarat Titans"/>
    <s v="Delhi Capitals"/>
    <x v="14"/>
    <x v="0"/>
    <x v="17"/>
    <s v="runs"/>
    <n v="14"/>
    <n v="172"/>
    <n v="20"/>
    <s v="N"/>
    <s v="NA"/>
    <s v="KN Ananthapadmanabhan"/>
    <s v="UV Gandhe"/>
  </r>
  <r>
    <n v="1304057"/>
    <n v="2022"/>
    <s v="Mumbai"/>
    <x v="14"/>
    <d v="2022-04-03T00:00:00"/>
    <s v="League"/>
    <x v="246"/>
    <x v="20"/>
    <s v="Punjab Kings"/>
    <s v="Chennai Super Kings"/>
    <x v="1"/>
    <x v="0"/>
    <x v="16"/>
    <s v="runs"/>
    <n v="54"/>
    <n v="181"/>
    <n v="20"/>
    <s v="N"/>
    <s v="NA"/>
    <s v="RJ Tucker"/>
    <s v="YC Barde"/>
  </r>
  <r>
    <n v="1304058"/>
    <n v="2022"/>
    <s v="Mumbai"/>
    <x v="14"/>
    <d v="2022-04-04T00:00:00"/>
    <s v="League"/>
    <x v="247"/>
    <x v="46"/>
    <s v="Lucknow Super Giants"/>
    <s v="Sunrisers Hyderabad"/>
    <x v="10"/>
    <x v="0"/>
    <x v="18"/>
    <s v="runs"/>
    <n v="12"/>
    <n v="170"/>
    <n v="20"/>
    <s v="N"/>
    <s v="NA"/>
    <s v="J Madanagopal"/>
    <s v="Navdeep Singh"/>
  </r>
  <r>
    <n v="1304059"/>
    <n v="2022"/>
    <s v="Mumbai"/>
    <x v="14"/>
    <d v="2022-04-05T00:00:00"/>
    <s v="League"/>
    <x v="34"/>
    <x v="42"/>
    <s v="Rajasthan Royals"/>
    <s v="Royal Challengers Bangalore"/>
    <x v="0"/>
    <x v="0"/>
    <x v="3"/>
    <s v="wickets"/>
    <n v="4"/>
    <n v="170"/>
    <n v="20"/>
    <s v="N"/>
    <s v="NA"/>
    <s v="AK Chaudhary"/>
    <s v="HAS Khalid"/>
  </r>
  <r>
    <n v="1304060"/>
    <n v="2022"/>
    <s v="Pune"/>
    <x v="14"/>
    <d v="2022-04-06T00:00:00"/>
    <s v="League"/>
    <x v="233"/>
    <x v="47"/>
    <s v="Mumbai Indians"/>
    <s v="Kolkata Knight Riders"/>
    <x v="6"/>
    <x v="0"/>
    <x v="0"/>
    <s v="wickets"/>
    <n v="5"/>
    <n v="162"/>
    <n v="20"/>
    <s v="N"/>
    <s v="NA"/>
    <s v="BNJ Oxenford"/>
    <s v="KN Ananthapadmanabhan"/>
  </r>
  <r>
    <n v="1304061"/>
    <n v="2022"/>
    <s v="Mumbai"/>
    <x v="14"/>
    <d v="2022-04-07T00:00:00"/>
    <s v="League"/>
    <x v="176"/>
    <x v="46"/>
    <s v="Delhi Capitals"/>
    <s v="Lucknow Super Giants"/>
    <x v="17"/>
    <x v="0"/>
    <x v="18"/>
    <s v="wickets"/>
    <n v="6"/>
    <n v="150"/>
    <n v="20"/>
    <s v="N"/>
    <s v="NA"/>
    <s v="RJ Tucker"/>
    <s v="Tapan Sharma"/>
  </r>
  <r>
    <n v="1304062"/>
    <n v="2022"/>
    <s v="Mumbai"/>
    <x v="14"/>
    <d v="2022-04-08T00:00:00"/>
    <s v="League"/>
    <x v="224"/>
    <x v="20"/>
    <s v="Punjab Kings"/>
    <s v="Gujarat Titans"/>
    <x v="16"/>
    <x v="0"/>
    <x v="17"/>
    <s v="wickets"/>
    <n v="6"/>
    <n v="190"/>
    <n v="20"/>
    <s v="N"/>
    <s v="NA"/>
    <s v="AK Chaudhary"/>
    <s v="VK Sharma"/>
  </r>
  <r>
    <n v="1304063"/>
    <n v="2022"/>
    <s v="Mumbai"/>
    <x v="14"/>
    <d v="2022-04-09T00:00:00"/>
    <s v="League"/>
    <x v="248"/>
    <x v="46"/>
    <s v="Chennai Super Kings"/>
    <s v="Sunrisers Hyderabad"/>
    <x v="10"/>
    <x v="0"/>
    <x v="11"/>
    <s v="wickets"/>
    <n v="8"/>
    <n v="155"/>
    <n v="20"/>
    <s v="N"/>
    <s v="NA"/>
    <s v="Navdeep Singh"/>
    <s v="Nitin Menon"/>
  </r>
  <r>
    <n v="1304064"/>
    <n v="2022"/>
    <s v="Pune"/>
    <x v="14"/>
    <d v="2022-04-09T00:00:00"/>
    <s v="League"/>
    <x v="249"/>
    <x v="47"/>
    <s v="Mumbai Indians"/>
    <s v="Royal Challengers Bangalore"/>
    <x v="0"/>
    <x v="0"/>
    <x v="3"/>
    <s v="wickets"/>
    <n v="7"/>
    <n v="152"/>
    <n v="20"/>
    <s v="N"/>
    <s v="NA"/>
    <s v="BNJ Oxenford"/>
    <s v="KN Ananthapadmanabhan"/>
  </r>
  <r>
    <n v="1304065"/>
    <n v="2022"/>
    <s v="Mumbai"/>
    <x v="14"/>
    <d v="2022-04-10T00:00:00"/>
    <s v="League"/>
    <x v="211"/>
    <x v="20"/>
    <s v="Delhi Capitals"/>
    <s v="Kolkata Knight Riders"/>
    <x v="6"/>
    <x v="0"/>
    <x v="15"/>
    <s v="runs"/>
    <n v="44"/>
    <n v="216"/>
    <n v="20"/>
    <s v="N"/>
    <s v="NA"/>
    <s v="CB Gaffaney"/>
    <s v="J Madanagopal"/>
  </r>
  <r>
    <n v="1304066"/>
    <n v="2022"/>
    <s v="Mumbai"/>
    <x v="14"/>
    <d v="2022-04-10T00:00:00"/>
    <s v="League"/>
    <x v="151"/>
    <x v="42"/>
    <s v="Rajasthan Royals"/>
    <s v="Lucknow Super Giants"/>
    <x v="17"/>
    <x v="0"/>
    <x v="4"/>
    <s v="runs"/>
    <n v="3"/>
    <n v="166"/>
    <n v="20"/>
    <s v="N"/>
    <s v="NA"/>
    <s v="AK Chaudhary"/>
    <s v="Tapan Sharma"/>
  </r>
  <r>
    <n v="1304067"/>
    <n v="2022"/>
    <s v="Mumbai"/>
    <x v="14"/>
    <d v="2022-04-11T00:00:00"/>
    <s v="League"/>
    <x v="193"/>
    <x v="46"/>
    <s v="Gujarat Titans"/>
    <s v="Sunrisers Hyderabad"/>
    <x v="10"/>
    <x v="0"/>
    <x v="11"/>
    <s v="wickets"/>
    <n v="8"/>
    <n v="163"/>
    <n v="20"/>
    <s v="N"/>
    <s v="NA"/>
    <s v="Chirra Ravikanthreddy"/>
    <s v="RJ Tucker"/>
  </r>
  <r>
    <n v="1304068"/>
    <n v="2022"/>
    <s v="Mumbai"/>
    <x v="14"/>
    <d v="2022-04-12T00:00:00"/>
    <s v="League"/>
    <x v="250"/>
    <x v="46"/>
    <s v="Chennai Super Kings"/>
    <s v="Royal Challengers Bangalore"/>
    <x v="0"/>
    <x v="0"/>
    <x v="1"/>
    <s v="runs"/>
    <n v="23"/>
    <n v="217"/>
    <n v="20"/>
    <s v="N"/>
    <s v="NA"/>
    <s v="Nitin Menon"/>
    <s v="N Pandit"/>
  </r>
  <r>
    <n v="1304069"/>
    <n v="2022"/>
    <s v="Pune"/>
    <x v="14"/>
    <d v="2022-04-13T00:00:00"/>
    <s v="League"/>
    <x v="164"/>
    <x v="47"/>
    <s v="Punjab Kings"/>
    <s v="Mumbai Indians"/>
    <x v="3"/>
    <x v="0"/>
    <x v="16"/>
    <s v="runs"/>
    <n v="12"/>
    <n v="199"/>
    <n v="20"/>
    <s v="N"/>
    <s v="NA"/>
    <s v="BNJ Oxenford"/>
    <s v="UV Gandhe"/>
  </r>
  <r>
    <n v="1304070"/>
    <n v="2022"/>
    <s v="Mumbai"/>
    <x v="14"/>
    <d v="2022-04-14T00:00:00"/>
    <s v="League"/>
    <x v="172"/>
    <x v="46"/>
    <s v="Gujarat Titans"/>
    <s v="Rajasthan Royals"/>
    <x v="2"/>
    <x v="0"/>
    <x v="17"/>
    <s v="runs"/>
    <n v="37"/>
    <n v="193"/>
    <n v="20"/>
    <s v="N"/>
    <s v="NA"/>
    <s v="CB Gaffaney"/>
    <s v="R Pandit"/>
  </r>
  <r>
    <n v="1304071"/>
    <n v="2022"/>
    <s v="Mumbai"/>
    <x v="14"/>
    <d v="2022-04-15T00:00:00"/>
    <s v="League"/>
    <x v="197"/>
    <x v="20"/>
    <s v="Kolkata Knight Riders"/>
    <s v="Sunrisers Hyderabad"/>
    <x v="10"/>
    <x v="0"/>
    <x v="11"/>
    <s v="wickets"/>
    <n v="7"/>
    <n v="176"/>
    <n v="20"/>
    <s v="N"/>
    <s v="NA"/>
    <s v="GR Sadashiv Iyer"/>
    <s v="VK Sharma"/>
  </r>
  <r>
    <n v="1304072"/>
    <n v="2022"/>
    <s v="Mumbai"/>
    <x v="14"/>
    <d v="2022-04-16T00:00:00"/>
    <s v="League"/>
    <x v="202"/>
    <x v="20"/>
    <s v="Lucknow Super Giants"/>
    <s v="Mumbai Indians"/>
    <x v="3"/>
    <x v="0"/>
    <x v="18"/>
    <s v="runs"/>
    <n v="18"/>
    <n v="200"/>
    <n v="20"/>
    <s v="N"/>
    <s v="NA"/>
    <s v="AK Chaudhary"/>
    <s v="NA Patwardhan"/>
  </r>
  <r>
    <n v="1304073"/>
    <n v="2022"/>
    <s v="Mumbai"/>
    <x v="14"/>
    <d v="2022-04-16T00:00:00"/>
    <s v="League"/>
    <x v="34"/>
    <x v="42"/>
    <s v="Royal Challengers Bangalore"/>
    <s v="Delhi Capitals"/>
    <x v="14"/>
    <x v="0"/>
    <x v="3"/>
    <s v="runs"/>
    <n v="16"/>
    <n v="190"/>
    <n v="20"/>
    <s v="N"/>
    <s v="NA"/>
    <s v="Chirra Ravikanthreddy"/>
    <s v="J Madanagopal"/>
  </r>
  <r>
    <n v="1304074"/>
    <n v="2022"/>
    <s v="Mumbai"/>
    <x v="14"/>
    <d v="2022-04-17T00:00:00"/>
    <s v="League"/>
    <x v="251"/>
    <x v="46"/>
    <s v="Punjab Kings"/>
    <s v="Sunrisers Hyderabad"/>
    <x v="10"/>
    <x v="0"/>
    <x v="11"/>
    <s v="wickets"/>
    <n v="7"/>
    <n v="152"/>
    <n v="20"/>
    <s v="N"/>
    <s v="NA"/>
    <s v="PG Pathak"/>
    <s v="R Pandit"/>
  </r>
  <r>
    <n v="1304075"/>
    <n v="2022"/>
    <s v="Pune"/>
    <x v="14"/>
    <d v="2022-04-17T00:00:00"/>
    <s v="League"/>
    <x v="143"/>
    <x v="47"/>
    <s v="Chennai Super Kings"/>
    <s v="Gujarat Titans"/>
    <x v="16"/>
    <x v="0"/>
    <x v="17"/>
    <s v="wickets"/>
    <n v="3"/>
    <n v="170"/>
    <n v="20"/>
    <s v="N"/>
    <s v="NA"/>
    <s v="KN Ananthapadmanabhan"/>
    <s v="UV Gandhe"/>
  </r>
  <r>
    <n v="1304076"/>
    <n v="2022"/>
    <s v="Mumbai"/>
    <x v="14"/>
    <d v="2022-04-18T00:00:00"/>
    <s v="League"/>
    <x v="151"/>
    <x v="20"/>
    <s v="Rajasthan Royals"/>
    <s v="Kolkata Knight Riders"/>
    <x v="6"/>
    <x v="0"/>
    <x v="4"/>
    <s v="runs"/>
    <n v="7"/>
    <n v="218"/>
    <n v="20"/>
    <s v="N"/>
    <s v="NA"/>
    <s v="GR Sadashiv Iyer"/>
    <s v="VK Sharma"/>
  </r>
  <r>
    <n v="1304077"/>
    <n v="2022"/>
    <s v="Mumbai"/>
    <x v="14"/>
    <d v="2022-04-19T00:00:00"/>
    <s v="League"/>
    <x v="123"/>
    <x v="46"/>
    <s v="Royal Challengers Bangalore"/>
    <s v="Lucknow Super Giants"/>
    <x v="17"/>
    <x v="0"/>
    <x v="3"/>
    <s v="runs"/>
    <n v="18"/>
    <n v="182"/>
    <n v="20"/>
    <s v="N"/>
    <s v="NA"/>
    <s v="CB Gaffaney"/>
    <s v="N Pandit"/>
  </r>
  <r>
    <n v="1304078"/>
    <n v="2022"/>
    <s v="Mumbai"/>
    <x v="14"/>
    <d v="2022-04-20T00:00:00"/>
    <s v="League"/>
    <x v="211"/>
    <x v="20"/>
    <s v="Punjab Kings"/>
    <s v="Delhi Capitals"/>
    <x v="14"/>
    <x v="0"/>
    <x v="15"/>
    <s v="wickets"/>
    <n v="9"/>
    <n v="116"/>
    <n v="20"/>
    <s v="N"/>
    <s v="NA"/>
    <s v="RJ Tucker"/>
    <s v="Tapan Sharma"/>
  </r>
  <r>
    <n v="1304079"/>
    <n v="2022"/>
    <s v="Navi Mumbai"/>
    <x v="14"/>
    <d v="2022-04-21T00:00:00"/>
    <s v="League"/>
    <x v="252"/>
    <x v="46"/>
    <s v="Mumbai Indians"/>
    <s v="Chennai Super Kings"/>
    <x v="1"/>
    <x v="0"/>
    <x v="1"/>
    <s v="wickets"/>
    <n v="3"/>
    <n v="156"/>
    <n v="20"/>
    <s v="N"/>
    <s v="NA"/>
    <s v="BNJ Oxenford"/>
    <s v="UV Gandhe"/>
  </r>
  <r>
    <n v="1304080"/>
    <n v="2022"/>
    <s v="Mumbai"/>
    <x v="14"/>
    <d v="2022-04-22T00:00:00"/>
    <s v="League"/>
    <x v="194"/>
    <x v="42"/>
    <s v="Rajasthan Royals"/>
    <s v="Delhi Capitals"/>
    <x v="14"/>
    <x v="0"/>
    <x v="4"/>
    <s v="runs"/>
    <n v="15"/>
    <n v="223"/>
    <n v="20"/>
    <s v="N"/>
    <s v="NA"/>
    <s v="NA Patwardhan"/>
    <s v="Nitin Menon"/>
  </r>
  <r>
    <n v="1304081"/>
    <n v="2022"/>
    <s v="Navi Mumbai"/>
    <x v="14"/>
    <d v="2022-04-23T00:00:00"/>
    <s v="League"/>
    <x v="188"/>
    <x v="46"/>
    <s v="Gujarat Titans"/>
    <s v="Kolkata Knight Riders"/>
    <x v="16"/>
    <x v="1"/>
    <x v="17"/>
    <s v="runs"/>
    <n v="8"/>
    <n v="157"/>
    <n v="20"/>
    <s v="N"/>
    <s v="NA"/>
    <s v="KN Ananthapadmanabhan"/>
    <s v="UV Gandhe"/>
  </r>
  <r>
    <n v="1304082"/>
    <n v="2022"/>
    <s v="Mumbai"/>
    <x v="14"/>
    <d v="2022-04-23T00:00:00"/>
    <s v="League"/>
    <x v="253"/>
    <x v="20"/>
    <s v="Royal Challengers Bangalore"/>
    <s v="Sunrisers Hyderabad"/>
    <x v="10"/>
    <x v="0"/>
    <x v="11"/>
    <s v="wickets"/>
    <n v="9"/>
    <n v="69"/>
    <n v="20"/>
    <s v="N"/>
    <s v="NA"/>
    <s v="Chirra Ravikanthreddy"/>
    <s v="J Madanagopal"/>
  </r>
  <r>
    <n v="1304083"/>
    <n v="2022"/>
    <s v="Mumbai"/>
    <x v="14"/>
    <d v="2022-04-24T00:00:00"/>
    <s v="League"/>
    <x v="202"/>
    <x v="42"/>
    <s v="Lucknow Super Giants"/>
    <s v="Mumbai Indians"/>
    <x v="3"/>
    <x v="0"/>
    <x v="18"/>
    <s v="runs"/>
    <n v="36"/>
    <n v="169"/>
    <n v="20"/>
    <s v="N"/>
    <s v="NA"/>
    <s v="M Erasmus"/>
    <s v="HAS Khalid"/>
  </r>
  <r>
    <n v="1304084"/>
    <n v="2022"/>
    <s v="Mumbai"/>
    <x v="14"/>
    <d v="2022-04-25T00:00:00"/>
    <s v="League"/>
    <x v="114"/>
    <x v="42"/>
    <s v="Punjab Kings"/>
    <s v="Chennai Super Kings"/>
    <x v="1"/>
    <x v="0"/>
    <x v="16"/>
    <s v="runs"/>
    <n v="11"/>
    <n v="188"/>
    <n v="20"/>
    <s v="N"/>
    <s v="NA"/>
    <s v="M Erasmus"/>
    <s v="Tapan Sharma"/>
  </r>
  <r>
    <n v="1304085"/>
    <n v="2022"/>
    <s v="Pune"/>
    <x v="14"/>
    <d v="2022-04-26T00:00:00"/>
    <s v="League"/>
    <x v="254"/>
    <x v="47"/>
    <s v="Rajasthan Royals"/>
    <s v="Royal Challengers Bangalore"/>
    <x v="0"/>
    <x v="0"/>
    <x v="4"/>
    <s v="runs"/>
    <n v="29"/>
    <n v="145"/>
    <n v="20"/>
    <s v="N"/>
    <s v="NA"/>
    <s v="BNJ Oxenford"/>
    <s v="KN Ananthapadmanabhan"/>
  </r>
  <r>
    <n v="1304086"/>
    <n v="2022"/>
    <s v="Mumbai"/>
    <x v="14"/>
    <d v="2022-04-27T00:00:00"/>
    <s v="League"/>
    <x v="251"/>
    <x v="42"/>
    <s v="Sunrisers Hyderabad"/>
    <s v="Gujarat Titans"/>
    <x v="16"/>
    <x v="0"/>
    <x v="17"/>
    <s v="wickets"/>
    <n v="5"/>
    <n v="196"/>
    <n v="20"/>
    <s v="N"/>
    <s v="NA"/>
    <s v="CB Gaffaney"/>
    <s v="Navdeep Singh"/>
  </r>
  <r>
    <n v="1304087"/>
    <n v="2022"/>
    <s v="Mumbai"/>
    <x v="14"/>
    <d v="2022-04-28T00:00:00"/>
    <s v="League"/>
    <x v="211"/>
    <x v="42"/>
    <s v="Kolkata Knight Riders"/>
    <s v="Delhi Capitals"/>
    <x v="14"/>
    <x v="0"/>
    <x v="15"/>
    <s v="wickets"/>
    <n v="4"/>
    <n v="147"/>
    <n v="20"/>
    <s v="N"/>
    <s v="NA"/>
    <s v="AK Chaudhary"/>
    <s v="PG Pathak"/>
  </r>
  <r>
    <n v="1304088"/>
    <n v="2022"/>
    <s v="Pune"/>
    <x v="14"/>
    <d v="2022-04-29T00:00:00"/>
    <s v="League"/>
    <x v="185"/>
    <x v="47"/>
    <s v="Lucknow Super Giants"/>
    <s v="Punjab Kings"/>
    <x v="15"/>
    <x v="0"/>
    <x v="18"/>
    <s v="runs"/>
    <n v="20"/>
    <n v="154"/>
    <n v="20"/>
    <s v="N"/>
    <s v="NA"/>
    <s v="MA Gough"/>
    <s v="UV Gandhe"/>
  </r>
  <r>
    <n v="1304089"/>
    <n v="2022"/>
    <s v="Mumbai"/>
    <x v="14"/>
    <d v="2022-04-30T00:00:00"/>
    <s v="League"/>
    <x v="228"/>
    <x v="20"/>
    <s v="Royal Challengers Bangalore"/>
    <s v="Gujarat Titans"/>
    <x v="0"/>
    <x v="1"/>
    <x v="17"/>
    <s v="wickets"/>
    <n v="6"/>
    <n v="171"/>
    <n v="20"/>
    <s v="N"/>
    <s v="NA"/>
    <s v="HAS Khalid"/>
    <s v="VK Sharma"/>
  </r>
  <r>
    <n v="1304090"/>
    <n v="2022"/>
    <s v="Navi Mumbai"/>
    <x v="14"/>
    <d v="2022-04-30T00:00:00"/>
    <s v="League"/>
    <x v="178"/>
    <x v="46"/>
    <s v="Rajasthan Royals"/>
    <s v="Mumbai Indians"/>
    <x v="3"/>
    <x v="0"/>
    <x v="7"/>
    <s v="wickets"/>
    <n v="5"/>
    <n v="159"/>
    <n v="20"/>
    <s v="N"/>
    <s v="NA"/>
    <s v="BNJ Oxenford"/>
    <s v="YC Barde"/>
  </r>
  <r>
    <n v="1304091"/>
    <n v="2022"/>
    <s v="Mumbai"/>
    <x v="14"/>
    <d v="2022-05-01T00:00:00"/>
    <s v="League"/>
    <x v="255"/>
    <x v="42"/>
    <s v="Lucknow Super Giants"/>
    <s v="Delhi Capitals"/>
    <x v="17"/>
    <x v="1"/>
    <x v="18"/>
    <s v="runs"/>
    <n v="6"/>
    <n v="196"/>
    <n v="20"/>
    <s v="N"/>
    <s v="NA"/>
    <s v="Chirra Ravikanthreddy"/>
    <s v="CB Gaffaney"/>
  </r>
  <r>
    <n v="1304092"/>
    <n v="2022"/>
    <s v="Pune"/>
    <x v="14"/>
    <d v="2022-05-01T00:00:00"/>
    <s v="League"/>
    <x v="232"/>
    <x v="47"/>
    <s v="Chennai Super Kings"/>
    <s v="Sunrisers Hyderabad"/>
    <x v="10"/>
    <x v="0"/>
    <x v="1"/>
    <s v="runs"/>
    <n v="13"/>
    <n v="203"/>
    <n v="20"/>
    <s v="N"/>
    <s v="NA"/>
    <s v="AK Chaudhary"/>
    <s v="KN Ananthapadmanabhan"/>
  </r>
  <r>
    <n v="1304093"/>
    <n v="2022"/>
    <s v="Mumbai"/>
    <x v="14"/>
    <d v="2022-05-02T00:00:00"/>
    <s v="League"/>
    <x v="256"/>
    <x v="42"/>
    <s v="Rajasthan Royals"/>
    <s v="Kolkata Knight Riders"/>
    <x v="6"/>
    <x v="0"/>
    <x v="0"/>
    <s v="wickets"/>
    <n v="7"/>
    <n v="153"/>
    <n v="20"/>
    <s v="N"/>
    <s v="NA"/>
    <s v="J Madanagopal"/>
    <s v="N Pandit"/>
  </r>
  <r>
    <n v="1304094"/>
    <n v="2022"/>
    <s v="Navi Mumbai"/>
    <x v="14"/>
    <d v="2022-05-03T00:00:00"/>
    <s v="League"/>
    <x v="218"/>
    <x v="46"/>
    <s v="Gujarat Titans"/>
    <s v="Punjab Kings"/>
    <x v="16"/>
    <x v="1"/>
    <x v="16"/>
    <s v="wickets"/>
    <n v="8"/>
    <n v="144"/>
    <n v="20"/>
    <s v="N"/>
    <s v="NA"/>
    <s v="R Pandit"/>
    <s v="VK Sharma"/>
  </r>
  <r>
    <n v="1304095"/>
    <n v="2022"/>
    <s v="Pune"/>
    <x v="14"/>
    <d v="2022-05-04T00:00:00"/>
    <s v="League"/>
    <x v="199"/>
    <x v="47"/>
    <s v="Royal Challengers Bangalore"/>
    <s v="Chennai Super Kings"/>
    <x v="1"/>
    <x v="0"/>
    <x v="3"/>
    <s v="runs"/>
    <n v="13"/>
    <n v="174"/>
    <n v="20"/>
    <s v="N"/>
    <s v="NA"/>
    <s v="KN Ananthapadmanabhan"/>
    <s v="MA Gough"/>
  </r>
  <r>
    <n v="1304096"/>
    <n v="2022"/>
    <s v="Mumbai"/>
    <x v="14"/>
    <d v="2022-05-05T00:00:00"/>
    <s v="League"/>
    <x v="79"/>
    <x v="20"/>
    <s v="Delhi Capitals"/>
    <s v="Sunrisers Hyderabad"/>
    <x v="10"/>
    <x v="0"/>
    <x v="15"/>
    <s v="runs"/>
    <n v="21"/>
    <n v="208"/>
    <n v="20"/>
    <s v="N"/>
    <s v="NA"/>
    <s v="Navdeep Singh"/>
    <s v="NA Patwardhan"/>
  </r>
  <r>
    <n v="1304097"/>
    <n v="2022"/>
    <s v="Mumbai"/>
    <x v="14"/>
    <d v="2022-05-06T00:00:00"/>
    <s v="League"/>
    <x v="257"/>
    <x v="20"/>
    <s v="Mumbai Indians"/>
    <s v="Gujarat Titans"/>
    <x v="16"/>
    <x v="0"/>
    <x v="7"/>
    <s v="runs"/>
    <n v="5"/>
    <n v="178"/>
    <n v="20"/>
    <s v="N"/>
    <s v="NA"/>
    <s v="J Madanagopal"/>
    <s v="GR Sadashiv Iyer"/>
  </r>
  <r>
    <n v="1304098"/>
    <n v="2022"/>
    <s v="Mumbai"/>
    <x v="14"/>
    <d v="2022-05-07T00:00:00"/>
    <s v="League"/>
    <x v="258"/>
    <x v="42"/>
    <s v="Punjab Kings"/>
    <s v="Rajasthan Royals"/>
    <x v="15"/>
    <x v="1"/>
    <x v="4"/>
    <s v="wickets"/>
    <n v="6"/>
    <n v="190"/>
    <n v="20"/>
    <s v="N"/>
    <s v="NA"/>
    <s v="Chirra Ravikanthreddy"/>
    <s v="YC Barde"/>
  </r>
  <r>
    <n v="1304099"/>
    <n v="2022"/>
    <s v="Pune"/>
    <x v="14"/>
    <d v="2022-05-07T00:00:00"/>
    <s v="League"/>
    <x v="247"/>
    <x v="47"/>
    <s v="Lucknow Super Giants"/>
    <s v="Kolkata Knight Riders"/>
    <x v="6"/>
    <x v="0"/>
    <x v="18"/>
    <s v="runs"/>
    <n v="75"/>
    <n v="177"/>
    <n v="20"/>
    <s v="N"/>
    <s v="NA"/>
    <s v="AK Chaudhary"/>
    <s v="MA Gough"/>
  </r>
  <r>
    <n v="1304100"/>
    <n v="2022"/>
    <s v="Mumbai"/>
    <x v="14"/>
    <d v="2022-05-08T00:00:00"/>
    <s v="League"/>
    <x v="244"/>
    <x v="42"/>
    <s v="Royal Challengers Bangalore"/>
    <s v="Sunrisers Hyderabad"/>
    <x v="0"/>
    <x v="1"/>
    <x v="3"/>
    <s v="runs"/>
    <n v="67"/>
    <n v="193"/>
    <n v="20"/>
    <s v="N"/>
    <s v="NA"/>
    <s v="BNJ Oxenford"/>
    <s v="N Pandit"/>
  </r>
  <r>
    <n v="1304101"/>
    <n v="2022"/>
    <s v="Navi Mumbai"/>
    <x v="14"/>
    <d v="2022-05-08T00:00:00"/>
    <s v="League"/>
    <x v="259"/>
    <x v="46"/>
    <s v="Chennai Super Kings"/>
    <s v="Delhi Capitals"/>
    <x v="14"/>
    <x v="0"/>
    <x v="1"/>
    <s v="runs"/>
    <n v="91"/>
    <n v="209"/>
    <n v="20"/>
    <s v="N"/>
    <s v="NA"/>
    <s v="Nitin Menon"/>
    <s v="R Pandit"/>
  </r>
  <r>
    <n v="1304102"/>
    <n v="2022"/>
    <s v="Navi Mumbai"/>
    <x v="14"/>
    <d v="2022-05-09T00:00:00"/>
    <s v="League"/>
    <x v="190"/>
    <x v="46"/>
    <s v="Kolkata Knight Riders"/>
    <s v="Mumbai Indians"/>
    <x v="3"/>
    <x v="0"/>
    <x v="0"/>
    <s v="runs"/>
    <n v="52"/>
    <n v="166"/>
    <n v="20"/>
    <s v="N"/>
    <s v="NA"/>
    <s v="CB Gaffaney"/>
    <s v="GR Sadashiv Iyer"/>
  </r>
  <r>
    <n v="1304103"/>
    <n v="2022"/>
    <s v="Pune"/>
    <x v="14"/>
    <d v="2022-05-10T00:00:00"/>
    <s v="League"/>
    <x v="224"/>
    <x v="47"/>
    <s v="Gujarat Titans"/>
    <s v="Lucknow Super Giants"/>
    <x v="16"/>
    <x v="1"/>
    <x v="17"/>
    <s v="runs"/>
    <n v="62"/>
    <n v="145"/>
    <n v="20"/>
    <s v="N"/>
    <s v="NA"/>
    <s v="KN Ananthapadmanabhan"/>
    <s v="MA Gough"/>
  </r>
  <r>
    <n v="1304104"/>
    <n v="2022"/>
    <s v="Navi Mumbai"/>
    <x v="14"/>
    <d v="2022-05-11T00:00:00"/>
    <s v="League"/>
    <x v="110"/>
    <x v="46"/>
    <s v="Rajasthan Royals"/>
    <s v="Delhi Capitals"/>
    <x v="14"/>
    <x v="0"/>
    <x v="15"/>
    <s v="wickets"/>
    <n v="8"/>
    <n v="161"/>
    <n v="20"/>
    <s v="N"/>
    <s v="NA"/>
    <s v="NA Patwardhan"/>
    <s v="Nitin Menon"/>
  </r>
  <r>
    <n v="1304105"/>
    <n v="2022"/>
    <s v="Mumbai"/>
    <x v="14"/>
    <d v="2022-05-12T00:00:00"/>
    <s v="League"/>
    <x v="260"/>
    <x v="42"/>
    <s v="Chennai Super Kings"/>
    <s v="Mumbai Indians"/>
    <x v="3"/>
    <x v="0"/>
    <x v="7"/>
    <s v="wickets"/>
    <n v="5"/>
    <n v="98"/>
    <n v="20"/>
    <s v="N"/>
    <s v="NA"/>
    <s v="Chirra Ravikanthreddy"/>
    <s v="CB Gaffaney"/>
  </r>
  <r>
    <n v="1304106"/>
    <n v="2022"/>
    <s v="Mumbai"/>
    <x v="14"/>
    <d v="2022-05-13T00:00:00"/>
    <s v="League"/>
    <x v="215"/>
    <x v="20"/>
    <s v="Punjab Kings"/>
    <s v="Royal Challengers Bangalore"/>
    <x v="0"/>
    <x v="0"/>
    <x v="16"/>
    <s v="runs"/>
    <n v="54"/>
    <n v="210"/>
    <n v="20"/>
    <s v="N"/>
    <s v="NA"/>
    <s v="J Madanagopal"/>
    <s v="N Pandit"/>
  </r>
  <r>
    <n v="1304107"/>
    <n v="2022"/>
    <s v="Pune"/>
    <x v="14"/>
    <d v="2022-05-14T00:00:00"/>
    <s v="League"/>
    <x v="165"/>
    <x v="47"/>
    <s v="Kolkata Knight Riders"/>
    <s v="Sunrisers Hyderabad"/>
    <x v="6"/>
    <x v="1"/>
    <x v="0"/>
    <s v="runs"/>
    <n v="54"/>
    <n v="178"/>
    <n v="20"/>
    <s v="N"/>
    <s v="NA"/>
    <s v="AK Chaudhary"/>
    <s v="KN Ananthapadmanabhan"/>
  </r>
  <r>
    <n v="1304108"/>
    <n v="2022"/>
    <s v="Mumbai"/>
    <x v="14"/>
    <d v="2022-05-15T00:00:00"/>
    <s v="League"/>
    <x v="113"/>
    <x v="42"/>
    <s v="Chennai Super Kings"/>
    <s v="Gujarat Titans"/>
    <x v="1"/>
    <x v="1"/>
    <x v="17"/>
    <s v="wickets"/>
    <n v="7"/>
    <n v="134"/>
    <n v="20"/>
    <s v="N"/>
    <s v="NA"/>
    <s v="R Pandit"/>
    <s v="VK Sharma"/>
  </r>
  <r>
    <n v="1304109"/>
    <n v="2022"/>
    <s v="Mumbai"/>
    <x v="14"/>
    <d v="2022-05-15T00:00:00"/>
    <s v="League"/>
    <x v="169"/>
    <x v="20"/>
    <s v="Rajasthan Royals"/>
    <s v="Lucknow Super Giants"/>
    <x v="2"/>
    <x v="1"/>
    <x v="4"/>
    <s v="runs"/>
    <n v="24"/>
    <n v="179"/>
    <n v="20"/>
    <s v="N"/>
    <s v="NA"/>
    <s v="PG Pathak"/>
    <s v="Tapan Sharma"/>
  </r>
  <r>
    <n v="1304110"/>
    <n v="2022"/>
    <s v="Navi Mumbai"/>
    <x v="14"/>
    <d v="2022-05-16T00:00:00"/>
    <s v="League"/>
    <x v="261"/>
    <x v="46"/>
    <s v="Delhi Capitals"/>
    <s v="Punjab Kings"/>
    <x v="15"/>
    <x v="0"/>
    <x v="15"/>
    <s v="runs"/>
    <n v="17"/>
    <n v="160"/>
    <n v="20"/>
    <s v="N"/>
    <s v="NA"/>
    <s v="GR Sadashiv Iyer"/>
    <s v="Nitin Menon"/>
  </r>
  <r>
    <n v="1304111"/>
    <n v="2022"/>
    <s v="Mumbai"/>
    <x v="14"/>
    <d v="2022-05-17T00:00:00"/>
    <s v="League"/>
    <x v="197"/>
    <x v="42"/>
    <s v="Sunrisers Hyderabad"/>
    <s v="Mumbai Indians"/>
    <x v="3"/>
    <x v="0"/>
    <x v="11"/>
    <s v="runs"/>
    <n v="3"/>
    <n v="194"/>
    <n v="20"/>
    <s v="N"/>
    <s v="NA"/>
    <s v="CB Gaffaney"/>
    <s v="N Pandit"/>
  </r>
  <r>
    <n v="1304112"/>
    <n v="2022"/>
    <s v="Navi Mumbai"/>
    <x v="14"/>
    <d v="2022-05-18T00:00:00"/>
    <s v="League"/>
    <x v="176"/>
    <x v="46"/>
    <s v="Lucknow Super Giants"/>
    <s v="Kolkata Knight Riders"/>
    <x v="17"/>
    <x v="1"/>
    <x v="18"/>
    <s v="runs"/>
    <n v="2"/>
    <n v="211"/>
    <n v="20"/>
    <s v="N"/>
    <s v="NA"/>
    <s v="R Pandit"/>
    <s v="YC Barde"/>
  </r>
  <r>
    <n v="1304113"/>
    <n v="2022"/>
    <s v="Mumbai"/>
    <x v="14"/>
    <d v="2022-05-19T00:00:00"/>
    <s v="League"/>
    <x v="104"/>
    <x v="42"/>
    <s v="Gujarat Titans"/>
    <s v="Royal Challengers Bangalore"/>
    <x v="16"/>
    <x v="1"/>
    <x v="3"/>
    <s v="wickets"/>
    <n v="8"/>
    <n v="169"/>
    <n v="20"/>
    <s v="N"/>
    <s v="NA"/>
    <s v="KN Ananthapadmanabhan"/>
    <s v="GR Sadashiv Iyer"/>
  </r>
  <r>
    <n v="1304114"/>
    <n v="2022"/>
    <s v="Mumbai"/>
    <x v="14"/>
    <d v="2022-05-20T00:00:00"/>
    <s v="League"/>
    <x v="91"/>
    <x v="20"/>
    <s v="Chennai Super Kings"/>
    <s v="Rajasthan Royals"/>
    <x v="1"/>
    <x v="1"/>
    <x v="4"/>
    <s v="wickets"/>
    <n v="5"/>
    <n v="151"/>
    <n v="20"/>
    <s v="N"/>
    <s v="NA"/>
    <s v="CB Gaffaney"/>
    <s v="NA Patwardhan"/>
  </r>
  <r>
    <n v="1304115"/>
    <n v="2022"/>
    <s v="Mumbai"/>
    <x v="14"/>
    <d v="2022-05-21T00:00:00"/>
    <s v="League"/>
    <x v="190"/>
    <x v="42"/>
    <s v="Delhi Capitals"/>
    <s v="Mumbai Indians"/>
    <x v="3"/>
    <x v="0"/>
    <x v="7"/>
    <s v="wickets"/>
    <n v="5"/>
    <n v="160"/>
    <n v="20"/>
    <s v="N"/>
    <s v="NA"/>
    <s v="Nitin Menon"/>
    <s v="Tapan Sharma"/>
  </r>
  <r>
    <n v="1304116"/>
    <n v="2022"/>
    <s v="Mumbai"/>
    <x v="14"/>
    <d v="2022-05-22T00:00:00"/>
    <s v="League"/>
    <x v="237"/>
    <x v="42"/>
    <s v="Sunrisers Hyderabad"/>
    <s v="Punjab Kings"/>
    <x v="10"/>
    <x v="1"/>
    <x v="16"/>
    <s v="wickets"/>
    <n v="5"/>
    <n v="158"/>
    <n v="20"/>
    <s v="N"/>
    <s v="NA"/>
    <s v="AK Chaudhary"/>
    <s v="NA Patwardhan"/>
  </r>
  <r>
    <n v="1312197"/>
    <n v="2022"/>
    <s v="Kolkata"/>
    <x v="14"/>
    <d v="2022-05-24T00:00:00"/>
    <s v="Qualifier 1"/>
    <x v="143"/>
    <x v="48"/>
    <s v="Rajasthan Royals"/>
    <s v="Gujarat Titans"/>
    <x v="16"/>
    <x v="0"/>
    <x v="17"/>
    <s v="wickets"/>
    <n v="7"/>
    <n v="189"/>
    <n v="20"/>
    <s v="N"/>
    <s v="NA"/>
    <s v="BNJ Oxenford"/>
    <s v="VK Sharma"/>
  </r>
  <r>
    <n v="1312198"/>
    <n v="2022"/>
    <s v="Kolkata"/>
    <x v="14"/>
    <d v="2022-05-25T00:00:00"/>
    <s v="Eliminator"/>
    <x v="262"/>
    <x v="48"/>
    <s v="Royal Challengers Bangalore"/>
    <s v="Lucknow Super Giants"/>
    <x v="17"/>
    <x v="0"/>
    <x v="3"/>
    <s v="runs"/>
    <n v="14"/>
    <n v="208"/>
    <n v="20"/>
    <s v="N"/>
    <s v="NA"/>
    <s v="J Madanagopal"/>
    <s v="MA Gough"/>
  </r>
  <r>
    <n v="1312199"/>
    <n v="2022"/>
    <s v="Ahmedabad"/>
    <x v="14"/>
    <d v="2022-05-27T00:00:00"/>
    <s v="Qualifier 2"/>
    <x v="194"/>
    <x v="43"/>
    <s v="Royal Challengers Bangalore"/>
    <s v="Rajasthan Royals"/>
    <x v="2"/>
    <x v="0"/>
    <x v="4"/>
    <s v="wickets"/>
    <n v="7"/>
    <n v="158"/>
    <n v="20"/>
    <s v="N"/>
    <s v="NA"/>
    <s v="CB Gaffaney"/>
    <s v="Nitin Menon"/>
  </r>
  <r>
    <n v="1312200"/>
    <n v="2022"/>
    <s v="Ahmedabad"/>
    <x v="14"/>
    <d v="2022-05-29T00:00:00"/>
    <s v="Final"/>
    <x v="172"/>
    <x v="43"/>
    <s v="Rajasthan Royals"/>
    <s v="Gujarat Titans"/>
    <x v="2"/>
    <x v="1"/>
    <x v="17"/>
    <s v="wickets"/>
    <n v="7"/>
    <n v="131"/>
    <n v="20"/>
    <s v="N"/>
    <s v="NA"/>
    <s v="CB Gaffaney"/>
    <s v="Nitin Menon"/>
  </r>
  <r>
    <n v="1359475"/>
    <n v="2023"/>
    <s v="Ahmedabad"/>
    <x v="15"/>
    <d v="2023-03-31T00:00:00"/>
    <s v="League"/>
    <x v="188"/>
    <x v="43"/>
    <s v="Chennai Super Kings"/>
    <s v="Gujarat Titans"/>
    <x v="16"/>
    <x v="0"/>
    <x v="17"/>
    <s v="wickets"/>
    <n v="5"/>
    <n v="179"/>
    <n v="20"/>
    <s v="N"/>
    <s v="NA"/>
    <s v="Nitin Menon"/>
    <s v="HAS Khalid"/>
  </r>
  <r>
    <n v="1359476"/>
    <n v="2023"/>
    <s v="Chandigarh"/>
    <x v="15"/>
    <d v="2023-04-01T00:00:00"/>
    <s v="League"/>
    <x v="263"/>
    <x v="49"/>
    <s v="Punjab Kings"/>
    <s v="Kolkata Knight Riders"/>
    <x v="6"/>
    <x v="0"/>
    <x v="16"/>
    <s v="runs"/>
    <n v="7"/>
    <n v="154"/>
    <n v="16"/>
    <s v="N"/>
    <s v="D/L"/>
    <s v="BNJ Oxenford"/>
    <s v="YC Barde"/>
  </r>
  <r>
    <n v="1359477"/>
    <n v="2023"/>
    <s v="Lucknow"/>
    <x v="15"/>
    <d v="2023-04-01T00:00:00"/>
    <s v="League"/>
    <x v="264"/>
    <x v="50"/>
    <s v="Lucknow Super Giants"/>
    <s v="Delhi Capitals"/>
    <x v="14"/>
    <x v="0"/>
    <x v="18"/>
    <s v="runs"/>
    <n v="50"/>
    <n v="194"/>
    <n v="20"/>
    <s v="N"/>
    <s v="NA"/>
    <s v="AK Chaudhary"/>
    <s v="NA Patwardhan"/>
  </r>
  <r>
    <n v="1359478"/>
    <n v="2023"/>
    <s v="Hyderabad"/>
    <x v="15"/>
    <d v="2023-04-02T00:00:00"/>
    <s v="League"/>
    <x v="194"/>
    <x v="51"/>
    <s v="Rajasthan Royals"/>
    <s v="Sunrisers Hyderabad"/>
    <x v="10"/>
    <x v="0"/>
    <x v="4"/>
    <s v="runs"/>
    <n v="72"/>
    <n v="204"/>
    <n v="20"/>
    <s v="N"/>
    <s v="NA"/>
    <s v="KN Ananthapadmanabhan"/>
    <s v="R Pandit"/>
  </r>
  <r>
    <n v="1359479"/>
    <n v="2023"/>
    <s v="Bengaluru"/>
    <x v="15"/>
    <d v="2023-04-02T00:00:00"/>
    <s v="League"/>
    <x v="123"/>
    <x v="52"/>
    <s v="Mumbai Indians"/>
    <s v="Royal Challengers Bangalore"/>
    <x v="0"/>
    <x v="0"/>
    <x v="3"/>
    <s v="wickets"/>
    <n v="8"/>
    <n v="172"/>
    <n v="20"/>
    <s v="N"/>
    <s v="NA"/>
    <s v="Nitin Menon"/>
    <s v="Tapan Sharma"/>
  </r>
  <r>
    <n v="1359480"/>
    <n v="2023"/>
    <s v="Chennai"/>
    <x v="15"/>
    <d v="2023-04-03T00:00:00"/>
    <s v="League"/>
    <x v="235"/>
    <x v="41"/>
    <s v="Chennai Super Kings"/>
    <s v="Lucknow Super Giants"/>
    <x v="17"/>
    <x v="0"/>
    <x v="1"/>
    <s v="runs"/>
    <n v="12"/>
    <n v="218"/>
    <n v="20"/>
    <s v="N"/>
    <s v="NA"/>
    <s v="A Totre"/>
    <s v="BNJ Oxenford"/>
  </r>
  <r>
    <n v="1359481"/>
    <n v="2023"/>
    <s v="Delhi"/>
    <x v="15"/>
    <d v="2023-04-04T00:00:00"/>
    <s v="League"/>
    <x v="265"/>
    <x v="44"/>
    <s v="Delhi Capitals"/>
    <s v="Gujarat Titans"/>
    <x v="16"/>
    <x v="0"/>
    <x v="17"/>
    <s v="wickets"/>
    <n v="6"/>
    <n v="163"/>
    <n v="20"/>
    <s v="N"/>
    <s v="NA"/>
    <s v="A Nand Kishore"/>
    <s v="GR Sadashiv Iyer"/>
  </r>
  <r>
    <n v="1359482"/>
    <n v="2023"/>
    <s v="Guwahati"/>
    <x v="15"/>
    <d v="2023-04-05T00:00:00"/>
    <s v="League"/>
    <x v="266"/>
    <x v="53"/>
    <s v="Punjab Kings"/>
    <s v="Rajasthan Royals"/>
    <x v="2"/>
    <x v="0"/>
    <x v="16"/>
    <s v="runs"/>
    <n v="5"/>
    <n v="198"/>
    <n v="20"/>
    <s v="N"/>
    <s v="NA"/>
    <s v="KN Ananthapadmanabhan"/>
    <s v="MV Saidharshan Kumar"/>
  </r>
  <r>
    <n v="1359483"/>
    <n v="2023"/>
    <s v="Kolkata"/>
    <x v="15"/>
    <d v="2023-04-06T00:00:00"/>
    <s v="League"/>
    <x v="261"/>
    <x v="48"/>
    <s v="Kolkata Knight Riders"/>
    <s v="Royal Challengers Bangalore"/>
    <x v="0"/>
    <x v="0"/>
    <x v="0"/>
    <s v="runs"/>
    <n v="81"/>
    <n v="205"/>
    <n v="20"/>
    <s v="N"/>
    <s v="NA"/>
    <s v="Vinod Seshan"/>
    <s v="VK Sharma"/>
  </r>
  <r>
    <n v="1359484"/>
    <n v="2023"/>
    <s v="Lucknow"/>
    <x v="15"/>
    <d v="2023-04-07T00:00:00"/>
    <s v="League"/>
    <x v="185"/>
    <x v="50"/>
    <s v="Sunrisers Hyderabad"/>
    <s v="Lucknow Super Giants"/>
    <x v="10"/>
    <x v="1"/>
    <x v="18"/>
    <s v="wickets"/>
    <n v="5"/>
    <n v="122"/>
    <n v="20"/>
    <s v="N"/>
    <s v="NA"/>
    <s v="J Madanagopal"/>
    <s v="YC Barde"/>
  </r>
  <r>
    <n v="1359485"/>
    <n v="2023"/>
    <s v="Guwahati"/>
    <x v="15"/>
    <d v="2023-04-08T00:00:00"/>
    <s v="League"/>
    <x v="258"/>
    <x v="53"/>
    <s v="Rajasthan Royals"/>
    <s v="Delhi Capitals"/>
    <x v="14"/>
    <x v="0"/>
    <x v="4"/>
    <s v="runs"/>
    <n v="57"/>
    <n v="200"/>
    <n v="20"/>
    <s v="N"/>
    <s v="NA"/>
    <s v="Navdeep Singh"/>
    <s v="MV Saidharshan Kumar"/>
  </r>
  <r>
    <n v="1359486"/>
    <n v="2023"/>
    <s v="Mumbai"/>
    <x v="15"/>
    <d v="2023-04-08T00:00:00"/>
    <s v="League"/>
    <x v="120"/>
    <x v="42"/>
    <s v="Mumbai Indians"/>
    <s v="Chennai Super Kings"/>
    <x v="1"/>
    <x v="0"/>
    <x v="1"/>
    <s v="wickets"/>
    <n v="7"/>
    <n v="158"/>
    <n v="20"/>
    <s v="N"/>
    <s v="NA"/>
    <s v="CB Gaffaney"/>
    <s v="NA Patwardhan"/>
  </r>
  <r>
    <n v="1359487"/>
    <n v="2023"/>
    <s v="Ahmedabad"/>
    <x v="15"/>
    <d v="2023-04-09T00:00:00"/>
    <s v="League"/>
    <x v="256"/>
    <x v="43"/>
    <s v="Gujarat Titans"/>
    <s v="Kolkata Knight Riders"/>
    <x v="16"/>
    <x v="1"/>
    <x v="0"/>
    <s v="wickets"/>
    <n v="3"/>
    <n v="205"/>
    <n v="20"/>
    <s v="N"/>
    <s v="NA"/>
    <s v="Nitin Menon"/>
    <s v="Tapan Sharma"/>
  </r>
  <r>
    <n v="1359488"/>
    <n v="2023"/>
    <s v="Hyderabad"/>
    <x v="15"/>
    <d v="2023-04-09T00:00:00"/>
    <s v="League"/>
    <x v="114"/>
    <x v="51"/>
    <s v="Punjab Kings"/>
    <s v="Sunrisers Hyderabad"/>
    <x v="10"/>
    <x v="0"/>
    <x v="11"/>
    <s v="wickets"/>
    <n v="8"/>
    <n v="144"/>
    <n v="20"/>
    <s v="N"/>
    <s v="NA"/>
    <s v="BNJ Oxenford"/>
    <s v="UV Gandhe"/>
  </r>
  <r>
    <n v="1359489"/>
    <n v="2023"/>
    <s v="Bengaluru"/>
    <x v="15"/>
    <d v="2023-04-10T00:00:00"/>
    <s v="League"/>
    <x v="267"/>
    <x v="52"/>
    <s v="Royal Challengers Bangalore"/>
    <s v="Lucknow Super Giants"/>
    <x v="17"/>
    <x v="0"/>
    <x v="18"/>
    <s v="wickets"/>
    <n v="1"/>
    <n v="213"/>
    <n v="20"/>
    <s v="N"/>
    <s v="NA"/>
    <s v="AK Chaudhary"/>
    <s v="A Nand Kishore"/>
  </r>
  <r>
    <n v="1359490"/>
    <n v="2023"/>
    <s v="Delhi"/>
    <x v="15"/>
    <d v="2023-04-11T00:00:00"/>
    <s v="League"/>
    <x v="57"/>
    <x v="44"/>
    <s v="Delhi Capitals"/>
    <s v="Mumbai Indians"/>
    <x v="3"/>
    <x v="0"/>
    <x v="7"/>
    <s v="wickets"/>
    <n v="6"/>
    <n v="173"/>
    <n v="20"/>
    <s v="N"/>
    <s v="NA"/>
    <s v="MA Gough"/>
    <s v="R Pandit"/>
  </r>
  <r>
    <n v="1359491"/>
    <n v="2023"/>
    <s v="Chennai"/>
    <x v="15"/>
    <d v="2023-04-12T00:00:00"/>
    <s v="League"/>
    <x v="91"/>
    <x v="41"/>
    <s v="Rajasthan Royals"/>
    <s v="Chennai Super Kings"/>
    <x v="1"/>
    <x v="0"/>
    <x v="4"/>
    <s v="runs"/>
    <n v="3"/>
    <n v="176"/>
    <n v="20"/>
    <s v="N"/>
    <s v="NA"/>
    <s v="Vinod Seshan"/>
    <s v="VK Sharma"/>
  </r>
  <r>
    <n v="1359492"/>
    <n v="2023"/>
    <s v="Chandigarh"/>
    <x v="15"/>
    <d v="2023-04-13T00:00:00"/>
    <s v="League"/>
    <x v="154"/>
    <x v="49"/>
    <s v="Punjab Kings"/>
    <s v="Gujarat Titans"/>
    <x v="16"/>
    <x v="0"/>
    <x v="17"/>
    <s v="wickets"/>
    <n v="6"/>
    <n v="154"/>
    <n v="20"/>
    <s v="N"/>
    <s v="NA"/>
    <s v="A Totre"/>
    <s v="J Madanagopal"/>
  </r>
  <r>
    <n v="1359493"/>
    <n v="2023"/>
    <s v="Kolkata"/>
    <x v="15"/>
    <d v="2023-04-14T00:00:00"/>
    <s v="League"/>
    <x v="268"/>
    <x v="48"/>
    <s v="Sunrisers Hyderabad"/>
    <s v="Kolkata Knight Riders"/>
    <x v="6"/>
    <x v="0"/>
    <x v="11"/>
    <s v="runs"/>
    <n v="23"/>
    <n v="229"/>
    <n v="20"/>
    <s v="N"/>
    <s v="NA"/>
    <s v="CB Gaffaney"/>
    <s v="GR Sadashiv Iyer"/>
  </r>
  <r>
    <n v="1359494"/>
    <n v="2023"/>
    <s v="Bengaluru"/>
    <x v="15"/>
    <d v="2023-04-15T00:00:00"/>
    <s v="League"/>
    <x v="104"/>
    <x v="52"/>
    <s v="Royal Challengers Bangalore"/>
    <s v="Delhi Capitals"/>
    <x v="14"/>
    <x v="0"/>
    <x v="3"/>
    <s v="runs"/>
    <n v="23"/>
    <n v="175"/>
    <n v="20"/>
    <s v="N"/>
    <s v="NA"/>
    <s v="KN Ananthapadmanabhan"/>
    <s v="MV Saidharshan Kumar"/>
  </r>
  <r>
    <n v="1359495"/>
    <n v="2023"/>
    <s v="Lucknow"/>
    <x v="15"/>
    <d v="2023-04-15T00:00:00"/>
    <s v="League"/>
    <x v="269"/>
    <x v="50"/>
    <s v="Lucknow Super Giants"/>
    <s v="Punjab Kings"/>
    <x v="15"/>
    <x v="0"/>
    <x v="16"/>
    <s v="wickets"/>
    <n v="2"/>
    <n v="160"/>
    <n v="20"/>
    <s v="N"/>
    <s v="NA"/>
    <s v="HAS Khalid"/>
    <s v="VK Sharma"/>
  </r>
  <r>
    <n v="1359496"/>
    <n v="2023"/>
    <s v="Mumbai"/>
    <x v="15"/>
    <d v="2023-04-16T00:00:00"/>
    <s v="League"/>
    <x v="242"/>
    <x v="42"/>
    <s v="Kolkata Knight Riders"/>
    <s v="Mumbai Indians"/>
    <x v="3"/>
    <x v="0"/>
    <x v="7"/>
    <s v="wickets"/>
    <n v="5"/>
    <n v="186"/>
    <n v="20"/>
    <s v="N"/>
    <s v="NA"/>
    <s v="BNJ Oxenford"/>
    <s v="UV Gandhe"/>
  </r>
  <r>
    <n v="1359497"/>
    <n v="2023"/>
    <s v="Ahmedabad"/>
    <x v="15"/>
    <d v="2023-04-16T00:00:00"/>
    <s v="League"/>
    <x v="225"/>
    <x v="43"/>
    <s v="Gujarat Titans"/>
    <s v="Rajasthan Royals"/>
    <x v="2"/>
    <x v="0"/>
    <x v="4"/>
    <s v="wickets"/>
    <n v="3"/>
    <n v="178"/>
    <n v="20"/>
    <s v="N"/>
    <s v="NA"/>
    <s v="AK Chaudhary"/>
    <s v="CB Gaffaney"/>
  </r>
  <r>
    <n v="1359498"/>
    <n v="2023"/>
    <s v="Bengaluru"/>
    <x v="15"/>
    <d v="2023-04-17T00:00:00"/>
    <s v="League"/>
    <x v="259"/>
    <x v="52"/>
    <s v="Chennai Super Kings"/>
    <s v="Royal Challengers Bangalore"/>
    <x v="0"/>
    <x v="0"/>
    <x v="1"/>
    <s v="runs"/>
    <n v="8"/>
    <n v="227"/>
    <n v="20"/>
    <s v="N"/>
    <s v="NA"/>
    <s v="KN Ananthapadmanabhan"/>
    <s v="Navdeep Singh"/>
  </r>
  <r>
    <n v="1359499"/>
    <n v="2023"/>
    <s v="Hyderabad"/>
    <x v="15"/>
    <d v="2023-04-18T00:00:00"/>
    <s v="League"/>
    <x v="270"/>
    <x v="51"/>
    <s v="Mumbai Indians"/>
    <s v="Sunrisers Hyderabad"/>
    <x v="10"/>
    <x v="0"/>
    <x v="7"/>
    <s v="runs"/>
    <n v="14"/>
    <n v="193"/>
    <n v="20"/>
    <s v="N"/>
    <s v="NA"/>
    <s v="Nitin Menon"/>
    <s v="Vinod Seshan"/>
  </r>
  <r>
    <n v="1359500"/>
    <n v="2023"/>
    <s v="Jaipur"/>
    <x v="15"/>
    <d v="2023-04-19T00:00:00"/>
    <s v="League"/>
    <x v="183"/>
    <x v="54"/>
    <s v="Lucknow Super Giants"/>
    <s v="Rajasthan Royals"/>
    <x v="2"/>
    <x v="0"/>
    <x v="18"/>
    <s v="runs"/>
    <n v="10"/>
    <n v="155"/>
    <n v="20"/>
    <s v="N"/>
    <s v="NA"/>
    <s v="J Madanagopal"/>
    <s v="YC Barde"/>
  </r>
  <r>
    <n v="1359501"/>
    <n v="2023"/>
    <s v="Chandigarh"/>
    <x v="15"/>
    <d v="2023-04-20T00:00:00"/>
    <s v="League"/>
    <x v="198"/>
    <x v="49"/>
    <s v="Royal Challengers Bangalore"/>
    <s v="Punjab Kings"/>
    <x v="15"/>
    <x v="0"/>
    <x v="3"/>
    <s v="runs"/>
    <n v="24"/>
    <n v="175"/>
    <n v="20"/>
    <s v="N"/>
    <s v="NA"/>
    <s v="AK Chaudhary"/>
    <s v="GR Sadashiv Iyer"/>
  </r>
  <r>
    <n v="1359502"/>
    <n v="2023"/>
    <s v="Delhi"/>
    <x v="15"/>
    <d v="2023-04-20T00:00:00"/>
    <s v="League"/>
    <x v="105"/>
    <x v="44"/>
    <s v="Kolkata Knight Riders"/>
    <s v="Delhi Capitals"/>
    <x v="14"/>
    <x v="0"/>
    <x v="15"/>
    <s v="wickets"/>
    <n v="4"/>
    <n v="128"/>
    <n v="20"/>
    <s v="N"/>
    <s v="NA"/>
    <s v="MA Gough"/>
    <s v="R Pandit"/>
  </r>
  <r>
    <n v="1359503"/>
    <n v="2023"/>
    <s v="Chennai"/>
    <x v="15"/>
    <d v="2023-04-21T00:00:00"/>
    <s v="League"/>
    <x v="120"/>
    <x v="41"/>
    <s v="Sunrisers Hyderabad"/>
    <s v="Chennai Super Kings"/>
    <x v="1"/>
    <x v="0"/>
    <x v="1"/>
    <s v="wickets"/>
    <n v="7"/>
    <n v="135"/>
    <n v="20"/>
    <s v="N"/>
    <s v="NA"/>
    <s v="HAS Khalid"/>
    <s v="VK Sharma"/>
  </r>
  <r>
    <n v="1359504"/>
    <n v="2023"/>
    <s v="Lucknow"/>
    <x v="15"/>
    <d v="2023-04-22T00:00:00"/>
    <s v="League"/>
    <x v="154"/>
    <x v="50"/>
    <s v="Gujarat Titans"/>
    <s v="Lucknow Super Giants"/>
    <x v="16"/>
    <x v="1"/>
    <x v="17"/>
    <s v="runs"/>
    <n v="7"/>
    <n v="136"/>
    <n v="20"/>
    <s v="N"/>
    <s v="NA"/>
    <s v="A Totre"/>
    <s v="RJ Tucker"/>
  </r>
  <r>
    <n v="1359505"/>
    <n v="2023"/>
    <s v="Mumbai"/>
    <x v="15"/>
    <d v="2023-04-22T00:00:00"/>
    <s v="League"/>
    <x v="216"/>
    <x v="42"/>
    <s v="Punjab Kings"/>
    <s v="Mumbai Indians"/>
    <x v="3"/>
    <x v="0"/>
    <x v="16"/>
    <s v="runs"/>
    <n v="13"/>
    <n v="215"/>
    <n v="20"/>
    <s v="N"/>
    <s v="NA"/>
    <s v="CB Gaffaney"/>
    <s v="GR Sadashiv Iyer"/>
  </r>
  <r>
    <n v="1359506"/>
    <n v="2023"/>
    <s v="Bengaluru"/>
    <x v="15"/>
    <d v="2023-04-23T00:00:00"/>
    <s v="League"/>
    <x v="152"/>
    <x v="52"/>
    <s v="Royal Challengers Bangalore"/>
    <s v="Rajasthan Royals"/>
    <x v="2"/>
    <x v="0"/>
    <x v="3"/>
    <s v="runs"/>
    <n v="7"/>
    <n v="190"/>
    <n v="20"/>
    <s v="N"/>
    <s v="NA"/>
    <s v="MA Gough"/>
    <s v="MV Saidharshan Kumar"/>
  </r>
  <r>
    <n v="1359507"/>
    <n v="2023"/>
    <s v="Kolkata"/>
    <x v="15"/>
    <d v="2023-04-23T00:00:00"/>
    <s v="League"/>
    <x v="119"/>
    <x v="48"/>
    <s v="Chennai Super Kings"/>
    <s v="Kolkata Knight Riders"/>
    <x v="6"/>
    <x v="0"/>
    <x v="1"/>
    <s v="runs"/>
    <n v="49"/>
    <n v="236"/>
    <n v="20"/>
    <s v="N"/>
    <s v="NA"/>
    <s v="Nitin Menon"/>
    <s v="Tapan Sharma"/>
  </r>
  <r>
    <n v="1359508"/>
    <n v="2023"/>
    <s v="Hyderabad"/>
    <x v="15"/>
    <d v="2023-04-24T00:00:00"/>
    <s v="League"/>
    <x v="160"/>
    <x v="51"/>
    <s v="Delhi Capitals"/>
    <s v="Sunrisers Hyderabad"/>
    <x v="14"/>
    <x v="1"/>
    <x v="15"/>
    <s v="runs"/>
    <n v="7"/>
    <n v="145"/>
    <n v="20"/>
    <s v="N"/>
    <s v="NA"/>
    <s v="J Madanagopal"/>
    <s v="RJ Tucker"/>
  </r>
  <r>
    <n v="1359509"/>
    <n v="2023"/>
    <s v="Ahmedabad"/>
    <x v="15"/>
    <d v="2023-04-25T00:00:00"/>
    <s v="League"/>
    <x v="271"/>
    <x v="43"/>
    <s v="Gujarat Titans"/>
    <s v="Mumbai Indians"/>
    <x v="3"/>
    <x v="0"/>
    <x v="17"/>
    <s v="runs"/>
    <n v="55"/>
    <n v="208"/>
    <n v="20"/>
    <s v="N"/>
    <s v="NA"/>
    <s v="AK Chaudhary"/>
    <s v="A Nand Kishore"/>
  </r>
  <r>
    <n v="1359510"/>
    <n v="2023"/>
    <s v="Bengaluru"/>
    <x v="15"/>
    <d v="2023-04-26T00:00:00"/>
    <s v="League"/>
    <x v="230"/>
    <x v="52"/>
    <s v="Kolkata Knight Riders"/>
    <s v="Royal Challengers Bangalore"/>
    <x v="0"/>
    <x v="0"/>
    <x v="0"/>
    <s v="runs"/>
    <n v="21"/>
    <n v="201"/>
    <n v="20"/>
    <s v="N"/>
    <s v="NA"/>
    <s v="KN Ananthapadmanabhan"/>
    <s v="R Pandit"/>
  </r>
  <r>
    <n v="1359511"/>
    <n v="2023"/>
    <s v="Jaipur"/>
    <x v="15"/>
    <d v="2023-04-27T00:00:00"/>
    <s v="League"/>
    <x v="258"/>
    <x v="54"/>
    <s v="Rajasthan Royals"/>
    <s v="Chennai Super Kings"/>
    <x v="2"/>
    <x v="1"/>
    <x v="4"/>
    <s v="runs"/>
    <n v="32"/>
    <n v="203"/>
    <n v="20"/>
    <s v="N"/>
    <s v="NA"/>
    <s v="A Totre"/>
    <s v="YC Barde"/>
  </r>
  <r>
    <n v="1359512"/>
    <n v="2023"/>
    <s v="Chandigarh"/>
    <x v="15"/>
    <d v="2023-04-28T00:00:00"/>
    <s v="League"/>
    <x v="183"/>
    <x v="49"/>
    <s v="Lucknow Super Giants"/>
    <s v="Punjab Kings"/>
    <x v="15"/>
    <x v="0"/>
    <x v="18"/>
    <s v="runs"/>
    <n v="56"/>
    <n v="258"/>
    <n v="20"/>
    <s v="N"/>
    <s v="NA"/>
    <s v="Nitin Menon"/>
    <s v="Vinod Seshan"/>
  </r>
  <r>
    <n v="1359513"/>
    <n v="2023"/>
    <s v="Kolkata"/>
    <x v="15"/>
    <d v="2023-04-29T00:00:00"/>
    <s v="League"/>
    <x v="272"/>
    <x v="48"/>
    <s v="Kolkata Knight Riders"/>
    <s v="Gujarat Titans"/>
    <x v="16"/>
    <x v="0"/>
    <x v="17"/>
    <s v="wickets"/>
    <n v="7"/>
    <n v="180"/>
    <n v="20"/>
    <s v="N"/>
    <s v="NA"/>
    <s v="NA Patwardhan"/>
    <s v="GR Sadashiv Iyer"/>
  </r>
  <r>
    <n v="1359514"/>
    <n v="2023"/>
    <s v="Delhi"/>
    <x v="15"/>
    <d v="2023-04-29T00:00:00"/>
    <s v="League"/>
    <x v="110"/>
    <x v="44"/>
    <s v="Sunrisers Hyderabad"/>
    <s v="Delhi Capitals"/>
    <x v="10"/>
    <x v="1"/>
    <x v="11"/>
    <s v="runs"/>
    <n v="9"/>
    <n v="198"/>
    <n v="20"/>
    <s v="N"/>
    <s v="NA"/>
    <s v="MA Gough"/>
    <s v="Navdeep Singh"/>
  </r>
  <r>
    <n v="1359515"/>
    <n v="2023"/>
    <s v="Chennai"/>
    <x v="15"/>
    <d v="2023-04-30T00:00:00"/>
    <s v="League"/>
    <x v="259"/>
    <x v="41"/>
    <s v="Chennai Super Kings"/>
    <s v="Punjab Kings"/>
    <x v="1"/>
    <x v="1"/>
    <x v="16"/>
    <s v="wickets"/>
    <n v="4"/>
    <n v="201"/>
    <n v="20"/>
    <s v="N"/>
    <s v="NA"/>
    <s v="RJ Tucker"/>
    <s v="UV Gandhe"/>
  </r>
  <r>
    <n v="1359516"/>
    <n v="2023"/>
    <s v="Mumbai"/>
    <x v="15"/>
    <d v="2023-04-30T00:00:00"/>
    <s v="League"/>
    <x v="258"/>
    <x v="42"/>
    <s v="Rajasthan Royals"/>
    <s v="Mumbai Indians"/>
    <x v="2"/>
    <x v="1"/>
    <x v="7"/>
    <s v="wickets"/>
    <n v="6"/>
    <n v="213"/>
    <n v="20"/>
    <s v="N"/>
    <s v="NA"/>
    <s v="Vinod Seshan"/>
    <s v="VK Sharma"/>
  </r>
  <r>
    <n v="1359517"/>
    <n v="2023"/>
    <s v="Lucknow"/>
    <x v="15"/>
    <d v="2023-05-01T00:00:00"/>
    <s v="League"/>
    <x v="123"/>
    <x v="50"/>
    <s v="Royal Challengers Bangalore"/>
    <s v="Lucknow Super Giants"/>
    <x v="0"/>
    <x v="1"/>
    <x v="3"/>
    <s v="runs"/>
    <n v="18"/>
    <n v="127"/>
    <n v="20"/>
    <s v="N"/>
    <s v="NA"/>
    <s v="AK Chaudhary"/>
    <s v="GR Sadashiv Iyer"/>
  </r>
  <r>
    <n v="1359518"/>
    <n v="2023"/>
    <s v="Ahmedabad"/>
    <x v="15"/>
    <d v="2023-05-02T00:00:00"/>
    <s v="League"/>
    <x v="196"/>
    <x v="43"/>
    <s v="Delhi Capitals"/>
    <s v="Gujarat Titans"/>
    <x v="14"/>
    <x v="1"/>
    <x v="15"/>
    <s v="runs"/>
    <n v="5"/>
    <n v="131"/>
    <n v="20"/>
    <s v="N"/>
    <s v="NA"/>
    <s v="MA Gough"/>
    <s v="R Pandit"/>
  </r>
  <r>
    <n v="1359519"/>
    <n v="2023"/>
    <s v="Lucknow"/>
    <x v="15"/>
    <d v="2023-05-03T00:00:00"/>
    <s v="League"/>
    <x v="115"/>
    <x v="50"/>
    <s v="Lucknow Super Giants"/>
    <s v="Chennai Super Kings"/>
    <x v="1"/>
    <x v="0"/>
    <x v="10"/>
    <s v="no result"/>
    <s v="NA"/>
    <s v="NA"/>
    <s v="NA"/>
    <s v="N"/>
    <s v="NA"/>
    <s v="AK Chaudhary"/>
    <s v="NA Patwardhan"/>
  </r>
  <r>
    <n v="1359520"/>
    <n v="2023"/>
    <s v="Chandigarh"/>
    <x v="15"/>
    <d v="2023-05-03T00:00:00"/>
    <s v="League"/>
    <x v="210"/>
    <x v="49"/>
    <s v="Punjab Kings"/>
    <s v="Mumbai Indians"/>
    <x v="3"/>
    <x v="0"/>
    <x v="7"/>
    <s v="wickets"/>
    <n v="6"/>
    <n v="215"/>
    <n v="20"/>
    <s v="N"/>
    <s v="NA"/>
    <s v="J Madanagopal"/>
    <s v="RJ Tucker"/>
  </r>
  <r>
    <n v="1359521"/>
    <n v="2023"/>
    <s v="Hyderabad"/>
    <x v="15"/>
    <d v="2023-05-04T00:00:00"/>
    <s v="League"/>
    <x v="230"/>
    <x v="51"/>
    <s v="Kolkata Knight Riders"/>
    <s v="Sunrisers Hyderabad"/>
    <x v="6"/>
    <x v="1"/>
    <x v="0"/>
    <s v="runs"/>
    <n v="5"/>
    <n v="172"/>
    <n v="20"/>
    <s v="N"/>
    <s v="NA"/>
    <s v="KN Ananthapadmanabhan"/>
    <s v="MA Gough"/>
  </r>
  <r>
    <n v="1359522"/>
    <n v="2023"/>
    <s v="Jaipur"/>
    <x v="15"/>
    <d v="2023-05-05T00:00:00"/>
    <s v="League"/>
    <x v="188"/>
    <x v="54"/>
    <s v="Rajasthan Royals"/>
    <s v="Gujarat Titans"/>
    <x v="2"/>
    <x v="1"/>
    <x v="17"/>
    <s v="wickets"/>
    <n v="9"/>
    <n v="119"/>
    <n v="20"/>
    <s v="N"/>
    <s v="NA"/>
    <s v="HAS Khalid"/>
    <s v="VK Sharma"/>
  </r>
  <r>
    <n v="1359523"/>
    <n v="2023"/>
    <s v="Chennai"/>
    <x v="15"/>
    <d v="2023-05-06T00:00:00"/>
    <s v="League"/>
    <x v="273"/>
    <x v="41"/>
    <s v="Mumbai Indians"/>
    <s v="Chennai Super Kings"/>
    <x v="1"/>
    <x v="0"/>
    <x v="1"/>
    <s v="wickets"/>
    <n v="6"/>
    <n v="140"/>
    <n v="20"/>
    <s v="N"/>
    <s v="NA"/>
    <s v="BNJ Oxenford"/>
    <s v="Navdeep Singh"/>
  </r>
  <r>
    <n v="1359524"/>
    <n v="2023"/>
    <s v="Delhi"/>
    <x v="15"/>
    <d v="2023-05-06T00:00:00"/>
    <s v="League"/>
    <x v="274"/>
    <x v="44"/>
    <s v="Royal Challengers Bangalore"/>
    <s v="Delhi Capitals"/>
    <x v="0"/>
    <x v="1"/>
    <x v="15"/>
    <s v="wickets"/>
    <n v="7"/>
    <n v="182"/>
    <n v="20"/>
    <s v="N"/>
    <s v="NA"/>
    <s v="RJ Tucker"/>
    <s v="YC Barde"/>
  </r>
  <r>
    <n v="1359525"/>
    <n v="2023"/>
    <s v="Ahmedabad"/>
    <x v="15"/>
    <d v="2023-05-07T00:00:00"/>
    <s v="League"/>
    <x v="224"/>
    <x v="43"/>
    <s v="Gujarat Titans"/>
    <s v="Lucknow Super Giants"/>
    <x v="17"/>
    <x v="0"/>
    <x v="17"/>
    <s v="runs"/>
    <n v="56"/>
    <n v="228"/>
    <n v="20"/>
    <s v="N"/>
    <s v="NA"/>
    <s v="AK Chaudhary"/>
    <s v="A Nand Kishore"/>
  </r>
  <r>
    <n v="1359526"/>
    <n v="2023"/>
    <s v="Jaipur"/>
    <x v="15"/>
    <d v="2023-05-07T00:00:00"/>
    <s v="League"/>
    <x v="275"/>
    <x v="54"/>
    <s v="Rajasthan Royals"/>
    <s v="Sunrisers Hyderabad"/>
    <x v="2"/>
    <x v="1"/>
    <x v="11"/>
    <s v="wickets"/>
    <n v="4"/>
    <n v="215"/>
    <n v="20"/>
    <s v="N"/>
    <s v="NA"/>
    <s v="Nitin Menon"/>
    <s v="Vinod Seshan"/>
  </r>
  <r>
    <n v="1359527"/>
    <n v="2023"/>
    <s v="Kolkata"/>
    <x v="15"/>
    <d v="2023-05-08T00:00:00"/>
    <s v="League"/>
    <x v="165"/>
    <x v="48"/>
    <s v="Punjab Kings"/>
    <s v="Kolkata Knight Riders"/>
    <x v="15"/>
    <x v="1"/>
    <x v="0"/>
    <s v="wickets"/>
    <n v="5"/>
    <n v="180"/>
    <n v="20"/>
    <s v="N"/>
    <s v="NA"/>
    <s v="A Totre"/>
    <s v="J Madanagopal"/>
  </r>
  <r>
    <n v="1359528"/>
    <n v="2023"/>
    <s v="Mumbai"/>
    <x v="15"/>
    <d v="2023-05-09T00:00:00"/>
    <s v="League"/>
    <x v="178"/>
    <x v="42"/>
    <s v="Royal Challengers Bangalore"/>
    <s v="Mumbai Indians"/>
    <x v="3"/>
    <x v="0"/>
    <x v="7"/>
    <s v="wickets"/>
    <n v="6"/>
    <n v="200"/>
    <n v="20"/>
    <s v="N"/>
    <s v="NA"/>
    <s v="HAS Khalid"/>
    <s v="VK Sharma"/>
  </r>
  <r>
    <n v="1359529"/>
    <n v="2023"/>
    <s v="Chennai"/>
    <x v="15"/>
    <d v="2023-05-10T00:00:00"/>
    <s v="League"/>
    <x v="120"/>
    <x v="41"/>
    <s v="Chennai Super Kings"/>
    <s v="Delhi Capitals"/>
    <x v="1"/>
    <x v="1"/>
    <x v="1"/>
    <s v="runs"/>
    <n v="27"/>
    <n v="168"/>
    <n v="20"/>
    <s v="N"/>
    <s v="NA"/>
    <s v="CB Gaffaney"/>
    <s v="NA Patwardhan"/>
  </r>
  <r>
    <n v="1359530"/>
    <n v="2023"/>
    <s v="Kolkata"/>
    <x v="15"/>
    <d v="2023-05-11T00:00:00"/>
    <s v="League"/>
    <x v="258"/>
    <x v="48"/>
    <s v="Kolkata Knight Riders"/>
    <s v="Rajasthan Royals"/>
    <x v="2"/>
    <x v="0"/>
    <x v="4"/>
    <s v="wickets"/>
    <n v="9"/>
    <n v="150"/>
    <n v="20"/>
    <s v="N"/>
    <s v="NA"/>
    <s v="RJ Tucker"/>
    <s v="MV Saidharshan Kumar"/>
  </r>
  <r>
    <n v="1359531"/>
    <n v="2023"/>
    <s v="Mumbai"/>
    <x v="15"/>
    <d v="2023-05-12T00:00:00"/>
    <s v="League"/>
    <x v="178"/>
    <x v="42"/>
    <s v="Mumbai Indians"/>
    <s v="Gujarat Titans"/>
    <x v="16"/>
    <x v="0"/>
    <x v="7"/>
    <s v="runs"/>
    <n v="27"/>
    <n v="219"/>
    <n v="20"/>
    <s v="N"/>
    <s v="NA"/>
    <s v="Nitin Menon"/>
    <s v="Tapan Sharma"/>
  </r>
  <r>
    <n v="1359532"/>
    <n v="2023"/>
    <s v="Hyderabad"/>
    <x v="15"/>
    <d v="2023-05-13T00:00:00"/>
    <s v="League"/>
    <x v="276"/>
    <x v="51"/>
    <s v="Sunrisers Hyderabad"/>
    <s v="Lucknow Super Giants"/>
    <x v="10"/>
    <x v="1"/>
    <x v="18"/>
    <s v="wickets"/>
    <n v="7"/>
    <n v="183"/>
    <n v="20"/>
    <s v="N"/>
    <s v="NA"/>
    <s v="A Totre"/>
    <s v="J Madanagopal"/>
  </r>
  <r>
    <n v="1359533"/>
    <n v="2023"/>
    <s v="Delhi"/>
    <x v="15"/>
    <d v="2023-05-13T00:00:00"/>
    <s v="League"/>
    <x v="277"/>
    <x v="44"/>
    <s v="Punjab Kings"/>
    <s v="Delhi Capitals"/>
    <x v="14"/>
    <x v="0"/>
    <x v="16"/>
    <s v="runs"/>
    <n v="31"/>
    <n v="168"/>
    <n v="20"/>
    <s v="N"/>
    <s v="NA"/>
    <s v="CB Gaffaney"/>
    <s v="NA Patwardhan"/>
  </r>
  <r>
    <n v="1359534"/>
    <n v="2023"/>
    <s v="Jaipur"/>
    <x v="15"/>
    <d v="2023-05-14T00:00:00"/>
    <s v="League"/>
    <x v="278"/>
    <x v="54"/>
    <s v="Royal Challengers Bangalore"/>
    <s v="Rajasthan Royals"/>
    <x v="0"/>
    <x v="1"/>
    <x v="3"/>
    <s v="runs"/>
    <n v="112"/>
    <n v="172"/>
    <n v="20"/>
    <s v="N"/>
    <s v="NA"/>
    <s v="KN Ananthapadmanabhan"/>
    <s v="Navdeep Singh"/>
  </r>
  <r>
    <n v="1359535"/>
    <n v="2023"/>
    <s v="Chennai"/>
    <x v="15"/>
    <d v="2023-05-14T00:00:00"/>
    <s v="League"/>
    <x v="256"/>
    <x v="41"/>
    <s v="Chennai Super Kings"/>
    <s v="Kolkata Knight Riders"/>
    <x v="1"/>
    <x v="1"/>
    <x v="0"/>
    <s v="wickets"/>
    <n v="6"/>
    <n v="145"/>
    <n v="20"/>
    <s v="N"/>
    <s v="NA"/>
    <s v="Tapan Sharma"/>
    <s v="Vinod Seshan"/>
  </r>
  <r>
    <n v="1359536"/>
    <n v="2023"/>
    <s v="Ahmedabad"/>
    <x v="15"/>
    <d v="2023-05-15T00:00:00"/>
    <s v="League"/>
    <x v="224"/>
    <x v="43"/>
    <s v="Gujarat Titans"/>
    <s v="Sunrisers Hyderabad"/>
    <x v="10"/>
    <x v="0"/>
    <x v="17"/>
    <s v="runs"/>
    <n v="34"/>
    <n v="189"/>
    <n v="20"/>
    <s v="N"/>
    <s v="NA"/>
    <s v="J Madanagopal"/>
    <s v="UV Gandhe"/>
  </r>
  <r>
    <n v="1359537"/>
    <n v="2023"/>
    <s v="Lucknow"/>
    <x v="15"/>
    <d v="2023-05-16T00:00:00"/>
    <s v="League"/>
    <x v="183"/>
    <x v="50"/>
    <s v="Lucknow Super Giants"/>
    <s v="Mumbai Indians"/>
    <x v="3"/>
    <x v="0"/>
    <x v="18"/>
    <s v="runs"/>
    <n v="5"/>
    <n v="178"/>
    <n v="20"/>
    <s v="N"/>
    <s v="NA"/>
    <s v="AK Chaudhary"/>
    <s v="A Nand Kishore"/>
  </r>
  <r>
    <n v="1359538"/>
    <n v="2023"/>
    <s v="Dharamsala"/>
    <x v="15"/>
    <d v="2023-05-17T00:00:00"/>
    <s v="League"/>
    <x v="279"/>
    <x v="55"/>
    <s v="Delhi Capitals"/>
    <s v="Punjab Kings"/>
    <x v="15"/>
    <x v="0"/>
    <x v="15"/>
    <s v="runs"/>
    <n v="15"/>
    <n v="214"/>
    <n v="20"/>
    <s v="N"/>
    <s v="NA"/>
    <s v="KN Ananthapadmanabhan"/>
    <s v="MV Saidharshan Kumar"/>
  </r>
  <r>
    <n v="1359539"/>
    <n v="2023"/>
    <s v="Hyderabad"/>
    <x v="15"/>
    <d v="2023-05-18T00:00:00"/>
    <s v="League"/>
    <x v="104"/>
    <x v="51"/>
    <s v="Sunrisers Hyderabad"/>
    <s v="Royal Challengers Bangalore"/>
    <x v="0"/>
    <x v="0"/>
    <x v="3"/>
    <s v="wickets"/>
    <n v="8"/>
    <n v="187"/>
    <n v="20"/>
    <s v="N"/>
    <s v="NA"/>
    <s v="BNJ Oxenford"/>
    <s v="VK Sharma"/>
  </r>
  <r>
    <n v="1359540"/>
    <n v="2023"/>
    <s v="Dharamsala"/>
    <x v="15"/>
    <d v="2023-05-19T00:00:00"/>
    <s v="League"/>
    <x v="236"/>
    <x v="55"/>
    <s v="Punjab Kings"/>
    <s v="Rajasthan Royals"/>
    <x v="2"/>
    <x v="0"/>
    <x v="4"/>
    <s v="wickets"/>
    <n v="4"/>
    <n v="188"/>
    <n v="20"/>
    <s v="N"/>
    <s v="NA"/>
    <s v="A Nand Kishore"/>
    <s v="RJ Tucker"/>
  </r>
  <r>
    <n v="1359541"/>
    <n v="2023"/>
    <s v="Delhi"/>
    <x v="15"/>
    <d v="2023-05-20T00:00:00"/>
    <s v="League"/>
    <x v="232"/>
    <x v="44"/>
    <s v="Chennai Super Kings"/>
    <s v="Delhi Capitals"/>
    <x v="1"/>
    <x v="1"/>
    <x v="1"/>
    <s v="runs"/>
    <n v="77"/>
    <n v="224"/>
    <n v="20"/>
    <s v="N"/>
    <s v="NA"/>
    <s v="CB Gaffaney"/>
    <s v="NA Patwardhan"/>
  </r>
  <r>
    <n v="1359542"/>
    <n v="2023"/>
    <s v="Kolkata"/>
    <x v="15"/>
    <d v="2023-05-20T00:00:00"/>
    <s v="League"/>
    <x v="267"/>
    <x v="48"/>
    <s v="Lucknow Super Giants"/>
    <s v="Kolkata Knight Riders"/>
    <x v="6"/>
    <x v="0"/>
    <x v="18"/>
    <s v="runs"/>
    <n v="1"/>
    <n v="177"/>
    <n v="20"/>
    <s v="N"/>
    <s v="NA"/>
    <s v="J Madanagopal"/>
    <s v="UV Gandhe"/>
  </r>
  <r>
    <n v="1359543"/>
    <n v="2023"/>
    <s v="Mumbai"/>
    <x v="15"/>
    <d v="2023-05-21T00:00:00"/>
    <s v="League"/>
    <x v="270"/>
    <x v="42"/>
    <s v="Sunrisers Hyderabad"/>
    <s v="Mumbai Indians"/>
    <x v="3"/>
    <x v="0"/>
    <x v="7"/>
    <s v="wickets"/>
    <n v="8"/>
    <n v="201"/>
    <n v="20"/>
    <s v="N"/>
    <s v="NA"/>
    <s v="KN Ananthapadmanabhan"/>
    <s v="RJ Tucker"/>
  </r>
  <r>
    <n v="1359544"/>
    <n v="2023"/>
    <s v="Bengaluru"/>
    <x v="15"/>
    <d v="2023-05-21T00:00:00"/>
    <s v="League"/>
    <x v="224"/>
    <x v="52"/>
    <s v="Royal Challengers Bangalore"/>
    <s v="Gujarat Titans"/>
    <x v="16"/>
    <x v="0"/>
    <x v="17"/>
    <s v="wickets"/>
    <n v="6"/>
    <n v="198"/>
    <n v="20"/>
    <s v="N"/>
    <s v="NA"/>
    <s v="Nitin Menon"/>
    <s v="VK Sharma"/>
  </r>
  <r>
    <n v="1370350"/>
    <n v="2023"/>
    <s v="Chennai"/>
    <x v="15"/>
    <d v="2023-05-23T00:00:00"/>
    <s v="Qualifier 1"/>
    <x v="232"/>
    <x v="41"/>
    <s v="Chennai Super Kings"/>
    <s v="Gujarat Titans"/>
    <x v="16"/>
    <x v="0"/>
    <x v="1"/>
    <s v="runs"/>
    <n v="15"/>
    <n v="173"/>
    <n v="20"/>
    <s v="N"/>
    <s v="NA"/>
    <s v="AK Chaudhary"/>
    <s v="CB Gaffaney"/>
  </r>
  <r>
    <n v="1370351"/>
    <n v="2023"/>
    <s v="Chennai"/>
    <x v="15"/>
    <d v="2023-05-24T00:00:00"/>
    <s v="Eliminator"/>
    <x v="280"/>
    <x v="41"/>
    <s v="Mumbai Indians"/>
    <s v="Lucknow Super Giants"/>
    <x v="3"/>
    <x v="1"/>
    <x v="7"/>
    <s v="runs"/>
    <n v="81"/>
    <n v="183"/>
    <n v="20"/>
    <s v="N"/>
    <s v="NA"/>
    <s v="BNJ Oxenford"/>
    <s v="VK Sharma"/>
  </r>
  <r>
    <n v="1370352"/>
    <n v="2023"/>
    <s v="Ahmedabad"/>
    <x v="15"/>
    <d v="2023-05-26T00:00:00"/>
    <s v="Qualifier 2"/>
    <x v="224"/>
    <x v="43"/>
    <s v="Gujarat Titans"/>
    <s v="Mumbai Indians"/>
    <x v="3"/>
    <x v="0"/>
    <x v="17"/>
    <s v="runs"/>
    <n v="62"/>
    <n v="234"/>
    <n v="20"/>
    <s v="N"/>
    <s v="NA"/>
    <s v="Nitin Menon"/>
    <s v="RJ Tucker"/>
  </r>
  <r>
    <n v="1370353"/>
    <n v="2023"/>
    <s v="Ahmedabad"/>
    <x v="15"/>
    <d v="2023-05-29T00:00:00"/>
    <s v="Final"/>
    <x v="259"/>
    <x v="43"/>
    <s v="Gujarat Titans"/>
    <s v="Chennai Super Kings"/>
    <x v="1"/>
    <x v="0"/>
    <x v="1"/>
    <s v="wickets"/>
    <n v="5"/>
    <n v="171"/>
    <n v="15"/>
    <s v="N"/>
    <s v="D/L"/>
    <s v="Nitin Menon"/>
    <s v="RJ Tucker"/>
  </r>
  <r>
    <n v="1422119"/>
    <n v="2024"/>
    <s v="Chennai"/>
    <x v="16"/>
    <d v="2024-03-22T00:00:00"/>
    <s v="League"/>
    <x v="177"/>
    <x v="41"/>
    <s v="Royal Challengers Bengaluru"/>
    <s v="Chennai Super Kings"/>
    <x v="18"/>
    <x v="1"/>
    <x v="1"/>
    <s v="wickets"/>
    <n v="6"/>
    <n v="174"/>
    <n v="20"/>
    <s v="N"/>
    <s v="NA"/>
    <s v="HAS Khalid"/>
    <s v="VK Sharma"/>
  </r>
  <r>
    <n v="1422120"/>
    <n v="2024"/>
    <s v="Mohali"/>
    <x v="16"/>
    <d v="2024-03-23T00:00:00"/>
    <s v="League"/>
    <x v="216"/>
    <x v="56"/>
    <s v="Delhi Capitals"/>
    <s v="Punjab Kings"/>
    <x v="15"/>
    <x v="0"/>
    <x v="16"/>
    <s v="wickets"/>
    <n v="4"/>
    <n v="175"/>
    <n v="20"/>
    <s v="N"/>
    <s v="NA"/>
    <s v="J Madanagopal"/>
    <s v="NA Patwardhan"/>
  </r>
  <r>
    <n v="1422121"/>
    <n v="2024"/>
    <s v="Kolkata"/>
    <x v="16"/>
    <d v="2024-03-23T00:00:00"/>
    <s v="League"/>
    <x v="165"/>
    <x v="48"/>
    <s v="Kolkata Knight Riders"/>
    <s v="Sunrisers Hyderabad"/>
    <x v="10"/>
    <x v="0"/>
    <x v="0"/>
    <s v="runs"/>
    <n v="4"/>
    <n v="209"/>
    <n v="20"/>
    <s v="N"/>
    <s v="NA"/>
    <s v="R Pandit"/>
    <s v="YC Barde"/>
  </r>
  <r>
    <n v="1422122"/>
    <n v="2024"/>
    <s v="Jaipur"/>
    <x v="16"/>
    <d v="2024-03-24T00:00:00"/>
    <s v="League"/>
    <x v="144"/>
    <x v="54"/>
    <s v="Rajasthan Royals"/>
    <s v="Lucknow Super Giants"/>
    <x v="2"/>
    <x v="1"/>
    <x v="4"/>
    <s v="runs"/>
    <n v="20"/>
    <n v="194"/>
    <n v="20"/>
    <s v="N"/>
    <s v="NA"/>
    <s v="A Totre"/>
    <s v="HDPK Dharmasena"/>
  </r>
  <r>
    <n v="1422123"/>
    <n v="2024"/>
    <s v="Ahmedabad"/>
    <x v="16"/>
    <d v="2024-03-24T00:00:00"/>
    <s v="League"/>
    <x v="265"/>
    <x v="43"/>
    <s v="Gujarat Titans"/>
    <s v="Mumbai Indians"/>
    <x v="3"/>
    <x v="0"/>
    <x v="17"/>
    <s v="runs"/>
    <n v="6"/>
    <n v="169"/>
    <n v="20"/>
    <s v="N"/>
    <s v="NA"/>
    <s v="VA Kulkarni"/>
    <s v="VK Sharma"/>
  </r>
  <r>
    <n v="1422124"/>
    <n v="2024"/>
    <s v="Bengaluru"/>
    <x v="16"/>
    <d v="2024-03-25T00:00:00"/>
    <s v="League"/>
    <x v="104"/>
    <x v="52"/>
    <s v="Punjab Kings"/>
    <s v="Royal Challengers Bengaluru"/>
    <x v="18"/>
    <x v="0"/>
    <x v="19"/>
    <s v="wickets"/>
    <n v="4"/>
    <n v="177"/>
    <n v="20"/>
    <s v="N"/>
    <s v="NA"/>
    <s v="AK Chaudhary"/>
    <s v="MV Saidharshan Kumar"/>
  </r>
  <r>
    <n v="1422125"/>
    <n v="2024"/>
    <s v="Chennai"/>
    <x v="16"/>
    <d v="2024-03-26T00:00:00"/>
    <s v="League"/>
    <x v="250"/>
    <x v="41"/>
    <s v="Chennai Super Kings"/>
    <s v="Gujarat Titans"/>
    <x v="16"/>
    <x v="0"/>
    <x v="1"/>
    <s v="runs"/>
    <n v="63"/>
    <n v="207"/>
    <n v="20"/>
    <s v="N"/>
    <s v="NA"/>
    <s v="AG Wharf"/>
    <s v="Tapan Sharma"/>
  </r>
  <r>
    <n v="1422126"/>
    <n v="2024"/>
    <s v="Hyderabad"/>
    <x v="16"/>
    <d v="2024-03-27T00:00:00"/>
    <s v="League"/>
    <x v="248"/>
    <x v="51"/>
    <s v="Sunrisers Hyderabad"/>
    <s v="Mumbai Indians"/>
    <x v="3"/>
    <x v="0"/>
    <x v="11"/>
    <s v="runs"/>
    <n v="31"/>
    <n v="278"/>
    <n v="20"/>
    <s v="N"/>
    <s v="NA"/>
    <s v="KN Ananthapadmanabhan"/>
    <s v="UV Gandhe"/>
  </r>
  <r>
    <n v="1422127"/>
    <n v="2024"/>
    <s v="Jaipur"/>
    <x v="16"/>
    <d v="2024-03-28T00:00:00"/>
    <s v="League"/>
    <x v="254"/>
    <x v="54"/>
    <s v="Rajasthan Royals"/>
    <s v="Delhi Capitals"/>
    <x v="14"/>
    <x v="0"/>
    <x v="4"/>
    <s v="runs"/>
    <n v="12"/>
    <n v="186"/>
    <n v="20"/>
    <s v="N"/>
    <s v="NA"/>
    <s v="A Nand Kishore"/>
    <s v="Nitin Menon"/>
  </r>
  <r>
    <n v="1422128"/>
    <n v="2024"/>
    <s v="Bengaluru"/>
    <x v="16"/>
    <d v="2024-03-29T00:00:00"/>
    <s v="League"/>
    <x v="127"/>
    <x v="52"/>
    <s v="Royal Challengers Bengaluru"/>
    <s v="Kolkata Knight Riders"/>
    <x v="6"/>
    <x v="0"/>
    <x v="0"/>
    <s v="wickets"/>
    <n v="7"/>
    <n v="183"/>
    <n v="20"/>
    <s v="N"/>
    <s v="NA"/>
    <s v="AK Chaudhary"/>
    <s v="R Pandit"/>
  </r>
  <r>
    <n v="1422129"/>
    <n v="2024"/>
    <s v="Lucknow"/>
    <x v="16"/>
    <d v="2024-03-30T00:00:00"/>
    <s v="League"/>
    <x v="281"/>
    <x v="50"/>
    <s v="Lucknow Super Giants"/>
    <s v="Punjab Kings"/>
    <x v="17"/>
    <x v="1"/>
    <x v="18"/>
    <s v="runs"/>
    <n v="21"/>
    <n v="200"/>
    <n v="20"/>
    <s v="N"/>
    <s v="NA"/>
    <s v="J Madanagopal"/>
    <s v="Navdeep Singh"/>
  </r>
  <r>
    <n v="1422130"/>
    <n v="2024"/>
    <s v="Ahmedabad"/>
    <x v="16"/>
    <d v="2024-03-31T00:00:00"/>
    <s v="League"/>
    <x v="154"/>
    <x v="43"/>
    <s v="Sunrisers Hyderabad"/>
    <s v="Gujarat Titans"/>
    <x v="10"/>
    <x v="1"/>
    <x v="17"/>
    <s v="wickets"/>
    <n v="7"/>
    <n v="163"/>
    <n v="20"/>
    <s v="N"/>
    <s v="NA"/>
    <s v="HAS Khalid"/>
    <s v="VK Sharma"/>
  </r>
  <r>
    <n v="1422131"/>
    <n v="2024"/>
    <s v="Visakhapatnam"/>
    <x v="16"/>
    <d v="2024-03-31T00:00:00"/>
    <s v="League"/>
    <x v="223"/>
    <x v="57"/>
    <s v="Delhi Capitals"/>
    <s v="Chennai Super Kings"/>
    <x v="14"/>
    <x v="1"/>
    <x v="15"/>
    <s v="runs"/>
    <n v="20"/>
    <n v="192"/>
    <n v="20"/>
    <s v="N"/>
    <s v="NA"/>
    <s v="HDPK Dharmasena"/>
    <s v="Vinod Seshan"/>
  </r>
  <r>
    <n v="1422132"/>
    <n v="2024"/>
    <s v="Mumbai"/>
    <x v="16"/>
    <d v="2024-04-01T00:00:00"/>
    <s v="League"/>
    <x v="169"/>
    <x v="42"/>
    <s v="Mumbai Indians"/>
    <s v="Rajasthan Royals"/>
    <x v="2"/>
    <x v="0"/>
    <x v="4"/>
    <s v="wickets"/>
    <n v="6"/>
    <n v="126"/>
    <n v="20"/>
    <s v="N"/>
    <s v="NA"/>
    <s v="MV Saidharshan Kumar"/>
    <s v="YC Barde"/>
  </r>
  <r>
    <n v="1422133"/>
    <n v="2024"/>
    <s v="Bengaluru"/>
    <x v="16"/>
    <d v="2024-04-02T00:00:00"/>
    <s v="League"/>
    <x v="281"/>
    <x v="52"/>
    <s v="Lucknow Super Giants"/>
    <s v="Royal Challengers Bengaluru"/>
    <x v="18"/>
    <x v="0"/>
    <x v="18"/>
    <s v="runs"/>
    <n v="28"/>
    <n v="182"/>
    <n v="20"/>
    <s v="N"/>
    <s v="NA"/>
    <s v="J Madanagopal"/>
    <s v="NA Patwardhan"/>
  </r>
  <r>
    <n v="1422134"/>
    <n v="2024"/>
    <s v="Visakhapatnam"/>
    <x v="16"/>
    <d v="2024-04-03T00:00:00"/>
    <s v="League"/>
    <x v="127"/>
    <x v="57"/>
    <s v="Kolkata Knight Riders"/>
    <s v="Delhi Capitals"/>
    <x v="6"/>
    <x v="1"/>
    <x v="0"/>
    <s v="runs"/>
    <n v="106"/>
    <n v="273"/>
    <n v="20"/>
    <s v="N"/>
    <s v="NA"/>
    <s v="A Totre"/>
    <s v="UV Gandhe"/>
  </r>
  <r>
    <n v="1422135"/>
    <n v="2024"/>
    <s v="Ahmedabad"/>
    <x v="16"/>
    <d v="2024-04-04T00:00:00"/>
    <s v="League"/>
    <x v="282"/>
    <x v="43"/>
    <s v="Gujarat Titans"/>
    <s v="Punjab Kings"/>
    <x v="15"/>
    <x v="0"/>
    <x v="16"/>
    <s v="wickets"/>
    <n v="3"/>
    <n v="200"/>
    <n v="20"/>
    <s v="N"/>
    <s v="NA"/>
    <s v="Nitin Menon"/>
    <s v="VA Kulkarni"/>
  </r>
  <r>
    <n v="1422136"/>
    <n v="2024"/>
    <s v="Hyderabad"/>
    <x v="16"/>
    <d v="2024-04-05T00:00:00"/>
    <s v="League"/>
    <x v="248"/>
    <x v="51"/>
    <s v="Chennai Super Kings"/>
    <s v="Sunrisers Hyderabad"/>
    <x v="10"/>
    <x v="0"/>
    <x v="11"/>
    <s v="wickets"/>
    <n v="6"/>
    <n v="166"/>
    <n v="20"/>
    <s v="N"/>
    <s v="NA"/>
    <s v="R Pandit"/>
    <s v="YC Barde"/>
  </r>
  <r>
    <n v="1422137"/>
    <n v="2024"/>
    <s v="Jaipur"/>
    <x v="16"/>
    <d v="2024-04-06T00:00:00"/>
    <s v="League"/>
    <x v="194"/>
    <x v="54"/>
    <s v="Royal Challengers Bengaluru"/>
    <s v="Rajasthan Royals"/>
    <x v="2"/>
    <x v="0"/>
    <x v="4"/>
    <s v="wickets"/>
    <n v="6"/>
    <n v="184"/>
    <n v="20"/>
    <s v="N"/>
    <s v="NA"/>
    <s v="AG Wharf"/>
    <s v="Tapan Sharma"/>
  </r>
  <r>
    <n v="1422138"/>
    <n v="2024"/>
    <s v="Mumbai"/>
    <x v="16"/>
    <d v="2024-04-07T00:00:00"/>
    <s v="League"/>
    <x v="283"/>
    <x v="42"/>
    <s v="Mumbai Indians"/>
    <s v="Delhi Capitals"/>
    <x v="14"/>
    <x v="0"/>
    <x v="7"/>
    <s v="runs"/>
    <n v="29"/>
    <n v="235"/>
    <n v="20"/>
    <s v="N"/>
    <s v="NA"/>
    <s v="HDPK Dharmasena"/>
    <s v="UV Gandhe"/>
  </r>
  <r>
    <n v="1422139"/>
    <n v="2024"/>
    <s v="Lucknow"/>
    <x v="16"/>
    <d v="2024-04-07T00:00:00"/>
    <s v="League"/>
    <x v="284"/>
    <x v="50"/>
    <s v="Lucknow Super Giants"/>
    <s v="Gujarat Titans"/>
    <x v="17"/>
    <x v="1"/>
    <x v="18"/>
    <s v="runs"/>
    <n v="33"/>
    <n v="164"/>
    <n v="20"/>
    <s v="N"/>
    <s v="NA"/>
    <s v="A Nand Kishore"/>
    <s v="VK Sharma"/>
  </r>
  <r>
    <n v="1426260"/>
    <n v="2024"/>
    <s v="Chennai"/>
    <x v="16"/>
    <d v="2024-04-08T00:00:00"/>
    <s v="League"/>
    <x v="120"/>
    <x v="41"/>
    <s v="Kolkata Knight Riders"/>
    <s v="Chennai Super Kings"/>
    <x v="1"/>
    <x v="0"/>
    <x v="1"/>
    <s v="wickets"/>
    <n v="7"/>
    <n v="138"/>
    <n v="20"/>
    <s v="N"/>
    <s v="NA"/>
    <s v="AK Chaudhary"/>
    <s v="MV Saidharshan Kumar"/>
  </r>
  <r>
    <n v="1426261"/>
    <n v="2024"/>
    <s v="Mohali"/>
    <x v="16"/>
    <d v="2024-04-09T00:00:00"/>
    <s v="League"/>
    <x v="285"/>
    <x v="56"/>
    <s v="Sunrisers Hyderabad"/>
    <s v="Punjab Kings"/>
    <x v="15"/>
    <x v="0"/>
    <x v="11"/>
    <s v="runs"/>
    <n v="2"/>
    <n v="183"/>
    <n v="20"/>
    <s v="N"/>
    <s v="NA"/>
    <s v="Navdeep Singh"/>
    <s v="NA Patwardhan"/>
  </r>
  <r>
    <n v="1426262"/>
    <n v="2024"/>
    <s v="Jaipur"/>
    <x v="16"/>
    <d v="2024-04-10T00:00:00"/>
    <s v="League"/>
    <x v="188"/>
    <x v="54"/>
    <s v="Rajasthan Royals"/>
    <s v="Gujarat Titans"/>
    <x v="16"/>
    <x v="0"/>
    <x v="17"/>
    <s v="wickets"/>
    <n v="3"/>
    <n v="197"/>
    <n v="20"/>
    <s v="N"/>
    <s v="NA"/>
    <s v="HDPK Dharmasena"/>
    <s v="Vinod Seshan"/>
  </r>
  <r>
    <n v="1426263"/>
    <n v="2024"/>
    <s v="Mumbai"/>
    <x v="16"/>
    <d v="2024-04-11T00:00:00"/>
    <s v="League"/>
    <x v="190"/>
    <x v="42"/>
    <s v="Royal Challengers Bengaluru"/>
    <s v="Mumbai Indians"/>
    <x v="3"/>
    <x v="0"/>
    <x v="7"/>
    <s v="wickets"/>
    <n v="7"/>
    <n v="197"/>
    <n v="20"/>
    <s v="N"/>
    <s v="NA"/>
    <s v="Nitin Menon"/>
    <s v="VA Kulkarni"/>
  </r>
  <r>
    <n v="1426264"/>
    <n v="2024"/>
    <s v="Lucknow"/>
    <x v="16"/>
    <d v="2024-04-12T00:00:00"/>
    <s v="League"/>
    <x v="211"/>
    <x v="50"/>
    <s v="Lucknow Super Giants"/>
    <s v="Delhi Capitals"/>
    <x v="17"/>
    <x v="1"/>
    <x v="15"/>
    <s v="wickets"/>
    <n v="6"/>
    <n v="168"/>
    <n v="20"/>
    <s v="N"/>
    <s v="NA"/>
    <s v="R Pandit"/>
    <s v="YC Barde"/>
  </r>
  <r>
    <n v="1426265"/>
    <n v="2024"/>
    <s v="Mohali"/>
    <x v="16"/>
    <d v="2024-04-13T00:00:00"/>
    <s v="League"/>
    <x v="225"/>
    <x v="56"/>
    <s v="Punjab Kings"/>
    <s v="Rajasthan Royals"/>
    <x v="2"/>
    <x v="0"/>
    <x v="4"/>
    <s v="wickets"/>
    <n v="3"/>
    <n v="148"/>
    <n v="20"/>
    <s v="N"/>
    <s v="NA"/>
    <s v="AK Chaudhary"/>
    <s v="Tapan Sharma"/>
  </r>
  <r>
    <n v="1426266"/>
    <n v="2024"/>
    <s v="Kolkata"/>
    <x v="16"/>
    <d v="2024-04-14T00:00:00"/>
    <s v="League"/>
    <x v="274"/>
    <x v="48"/>
    <s v="Lucknow Super Giants"/>
    <s v="Kolkata Knight Riders"/>
    <x v="6"/>
    <x v="0"/>
    <x v="0"/>
    <s v="wickets"/>
    <n v="8"/>
    <n v="162"/>
    <n v="20"/>
    <s v="N"/>
    <s v="NA"/>
    <s v="A Totre"/>
    <s v="Vinod Seshan"/>
  </r>
  <r>
    <n v="1426267"/>
    <n v="2024"/>
    <s v="Mumbai"/>
    <x v="16"/>
    <d v="2024-04-14T00:00:00"/>
    <s v="League"/>
    <x v="273"/>
    <x v="42"/>
    <s v="Chennai Super Kings"/>
    <s v="Mumbai Indians"/>
    <x v="3"/>
    <x v="0"/>
    <x v="1"/>
    <s v="runs"/>
    <n v="20"/>
    <n v="207"/>
    <n v="20"/>
    <s v="N"/>
    <s v="NA"/>
    <s v="Nitin Menon"/>
    <s v="HAS Khalid"/>
  </r>
  <r>
    <n v="1426268"/>
    <n v="2024"/>
    <s v="Bengaluru"/>
    <x v="16"/>
    <d v="2024-04-15T00:00:00"/>
    <s v="League"/>
    <x v="286"/>
    <x v="52"/>
    <s v="Sunrisers Hyderabad"/>
    <s v="Royal Challengers Bengaluru"/>
    <x v="18"/>
    <x v="0"/>
    <x v="11"/>
    <s v="runs"/>
    <n v="25"/>
    <n v="288"/>
    <n v="20"/>
    <s v="N"/>
    <s v="NA"/>
    <s v="AK Chaudhary"/>
    <s v="R Pandit"/>
  </r>
  <r>
    <n v="1426269"/>
    <n v="2024"/>
    <s v="Kolkata"/>
    <x v="16"/>
    <d v="2024-04-16T00:00:00"/>
    <s v="League"/>
    <x v="194"/>
    <x v="48"/>
    <s v="Kolkata Knight Riders"/>
    <s v="Rajasthan Royals"/>
    <x v="2"/>
    <x v="0"/>
    <x v="4"/>
    <s v="wickets"/>
    <n v="2"/>
    <n v="224"/>
    <n v="20"/>
    <s v="N"/>
    <s v="NA"/>
    <s v="MA Gough"/>
    <s v="UV Gandhe"/>
  </r>
  <r>
    <n v="1426270"/>
    <n v="2024"/>
    <s v="Ahmedabad"/>
    <x v="16"/>
    <d v="2024-04-17T00:00:00"/>
    <s v="League"/>
    <x v="182"/>
    <x v="43"/>
    <s v="Gujarat Titans"/>
    <s v="Delhi Capitals"/>
    <x v="14"/>
    <x v="0"/>
    <x v="15"/>
    <s v="wickets"/>
    <n v="6"/>
    <n v="90"/>
    <n v="20"/>
    <s v="N"/>
    <s v="NA"/>
    <s v="NA Patwardhan"/>
    <s v="VK Sharma"/>
  </r>
  <r>
    <n v="1426271"/>
    <n v="2024"/>
    <s v="Mohali"/>
    <x v="16"/>
    <d v="2024-04-18T00:00:00"/>
    <s v="League"/>
    <x v="190"/>
    <x v="56"/>
    <s v="Mumbai Indians"/>
    <s v="Punjab Kings"/>
    <x v="15"/>
    <x v="0"/>
    <x v="7"/>
    <s v="runs"/>
    <n v="9"/>
    <n v="193"/>
    <n v="20"/>
    <s v="N"/>
    <s v="NA"/>
    <s v="A Nand Kishore"/>
    <s v="VA Kulkarni"/>
  </r>
  <r>
    <n v="1426272"/>
    <n v="2024"/>
    <s v="Lucknow"/>
    <x v="16"/>
    <d v="2024-04-19T00:00:00"/>
    <s v="League"/>
    <x v="202"/>
    <x v="50"/>
    <s v="Chennai Super Kings"/>
    <s v="Lucknow Super Giants"/>
    <x v="17"/>
    <x v="0"/>
    <x v="18"/>
    <s v="wickets"/>
    <n v="8"/>
    <n v="177"/>
    <n v="20"/>
    <s v="N"/>
    <s v="NA"/>
    <s v="AK Chaudhary"/>
    <s v="R Pandit"/>
  </r>
  <r>
    <n v="1426273"/>
    <n v="2024"/>
    <s v="Delhi"/>
    <x v="16"/>
    <d v="2024-04-20T00:00:00"/>
    <s v="League"/>
    <x v="286"/>
    <x v="44"/>
    <s v="Sunrisers Hyderabad"/>
    <s v="Delhi Capitals"/>
    <x v="14"/>
    <x v="0"/>
    <x v="11"/>
    <s v="runs"/>
    <n v="67"/>
    <n v="267"/>
    <n v="20"/>
    <s v="N"/>
    <s v="NA"/>
    <s v="J Madanagopal"/>
    <s v="Navdeep Singh"/>
  </r>
  <r>
    <n v="1426274"/>
    <n v="2024"/>
    <s v="Kolkata"/>
    <x v="16"/>
    <d v="2024-04-21T00:00:00"/>
    <s v="League"/>
    <x v="165"/>
    <x v="48"/>
    <s v="Kolkata Knight Riders"/>
    <s v="Royal Challengers Bengaluru"/>
    <x v="18"/>
    <x v="0"/>
    <x v="0"/>
    <s v="runs"/>
    <n v="1"/>
    <n v="223"/>
    <n v="20"/>
    <s v="N"/>
    <s v="NA"/>
    <s v="A Totre"/>
    <s v="Vinod Seshan"/>
  </r>
  <r>
    <n v="1426275"/>
    <n v="2024"/>
    <s v="Mohali"/>
    <x v="16"/>
    <d v="2024-04-21T00:00:00"/>
    <s v="League"/>
    <x v="287"/>
    <x v="56"/>
    <s v="Punjab Kings"/>
    <s v="Gujarat Titans"/>
    <x v="15"/>
    <x v="1"/>
    <x v="17"/>
    <s v="wickets"/>
    <n v="3"/>
    <n v="143"/>
    <n v="20"/>
    <s v="N"/>
    <s v="NA"/>
    <s v="A Nand Kishore"/>
    <s v="VA Kulkarni"/>
  </r>
  <r>
    <n v="1426276"/>
    <n v="2024"/>
    <s v="Jaipur"/>
    <x v="16"/>
    <d v="2024-04-22T00:00:00"/>
    <s v="League"/>
    <x v="156"/>
    <x v="54"/>
    <s v="Mumbai Indians"/>
    <s v="Rajasthan Royals"/>
    <x v="3"/>
    <x v="1"/>
    <x v="4"/>
    <s v="wickets"/>
    <n v="9"/>
    <n v="180"/>
    <n v="20"/>
    <s v="N"/>
    <s v="NA"/>
    <s v="AK Chaudhary"/>
    <s v="MV Saidharshan Kumar"/>
  </r>
  <r>
    <n v="1426277"/>
    <n v="2024"/>
    <s v="Chennai"/>
    <x v="16"/>
    <d v="2024-04-23T00:00:00"/>
    <s v="League"/>
    <x v="183"/>
    <x v="41"/>
    <s v="Chennai Super Kings"/>
    <s v="Lucknow Super Giants"/>
    <x v="17"/>
    <x v="0"/>
    <x v="18"/>
    <s v="wickets"/>
    <n v="6"/>
    <n v="211"/>
    <n v="20"/>
    <s v="N"/>
    <s v="NA"/>
    <s v="NA Patwardhan"/>
    <s v="Tapan Sharma"/>
  </r>
  <r>
    <n v="1426278"/>
    <n v="2024"/>
    <s v="Delhi"/>
    <x v="16"/>
    <d v="2024-04-24T00:00:00"/>
    <s v="League"/>
    <x v="182"/>
    <x v="44"/>
    <s v="Delhi Capitals"/>
    <s v="Gujarat Titans"/>
    <x v="16"/>
    <x v="0"/>
    <x v="15"/>
    <s v="runs"/>
    <n v="4"/>
    <n v="225"/>
    <n v="20"/>
    <s v="N"/>
    <s v="NA"/>
    <s v="KN Ananthapadmanabhan"/>
    <s v="UV Gandhe"/>
  </r>
  <r>
    <n v="1426279"/>
    <n v="2024"/>
    <s v="Hyderabad"/>
    <x v="16"/>
    <d v="2024-04-25T00:00:00"/>
    <s v="League"/>
    <x v="262"/>
    <x v="51"/>
    <s v="Royal Challengers Bengaluru"/>
    <s v="Sunrisers Hyderabad"/>
    <x v="18"/>
    <x v="1"/>
    <x v="19"/>
    <s v="runs"/>
    <n v="35"/>
    <n v="207"/>
    <n v="20"/>
    <s v="N"/>
    <s v="NA"/>
    <s v="Nitin Menon"/>
    <s v="HAS Khalid"/>
  </r>
  <r>
    <n v="1426280"/>
    <n v="2024"/>
    <s v="Kolkata"/>
    <x v="16"/>
    <d v="2024-04-26T00:00:00"/>
    <s v="League"/>
    <x v="215"/>
    <x v="48"/>
    <s v="Kolkata Knight Riders"/>
    <s v="Punjab Kings"/>
    <x v="15"/>
    <x v="0"/>
    <x v="16"/>
    <s v="wickets"/>
    <n v="8"/>
    <n v="262"/>
    <n v="20"/>
    <s v="N"/>
    <s v="NA"/>
    <s v="AK Chaudhary"/>
    <s v="YC Barde"/>
  </r>
  <r>
    <n v="1426281"/>
    <n v="2024"/>
    <s v="Delhi"/>
    <x v="16"/>
    <d v="2024-04-27T00:00:00"/>
    <s v="League"/>
    <x v="288"/>
    <x v="44"/>
    <s v="Delhi Capitals"/>
    <s v="Mumbai Indians"/>
    <x v="3"/>
    <x v="0"/>
    <x v="15"/>
    <s v="runs"/>
    <n v="10"/>
    <n v="258"/>
    <n v="20"/>
    <s v="N"/>
    <s v="NA"/>
    <s v="Navdeep Singh"/>
    <s v="NA Patwardhan"/>
  </r>
  <r>
    <n v="1426282"/>
    <n v="2024"/>
    <s v="Lucknow"/>
    <x v="16"/>
    <d v="2024-04-27T00:00:00"/>
    <s v="League"/>
    <x v="144"/>
    <x v="50"/>
    <s v="Lucknow Super Giants"/>
    <s v="Rajasthan Royals"/>
    <x v="2"/>
    <x v="0"/>
    <x v="4"/>
    <s v="wickets"/>
    <n v="7"/>
    <n v="197"/>
    <n v="20"/>
    <s v="N"/>
    <s v="NA"/>
    <s v="KN Ananthapadmanabhan"/>
    <s v="MA Gough"/>
  </r>
  <r>
    <n v="1426283"/>
    <n v="2024"/>
    <s v="Ahmedabad"/>
    <x v="16"/>
    <d v="2024-04-28T00:00:00"/>
    <s v="League"/>
    <x v="289"/>
    <x v="43"/>
    <s v="Gujarat Titans"/>
    <s v="Royal Challengers Bengaluru"/>
    <x v="18"/>
    <x v="0"/>
    <x v="19"/>
    <s v="wickets"/>
    <n v="9"/>
    <n v="201"/>
    <n v="20"/>
    <s v="N"/>
    <s v="NA"/>
    <s v="Nitin Menon"/>
    <s v="VK Sharma"/>
  </r>
  <r>
    <n v="1426284"/>
    <n v="2024"/>
    <s v="Chennai"/>
    <x v="16"/>
    <d v="2024-04-28T00:00:00"/>
    <s v="League"/>
    <x v="232"/>
    <x v="41"/>
    <s v="Chennai Super Kings"/>
    <s v="Sunrisers Hyderabad"/>
    <x v="10"/>
    <x v="0"/>
    <x v="1"/>
    <s v="runs"/>
    <n v="78"/>
    <n v="213"/>
    <n v="20"/>
    <s v="N"/>
    <s v="NA"/>
    <s v="R Pandit"/>
    <s v="MV Saidharshan Kumar"/>
  </r>
  <r>
    <n v="1426285"/>
    <n v="2024"/>
    <s v="Kolkata"/>
    <x v="16"/>
    <d v="2024-04-29T00:00:00"/>
    <s v="League"/>
    <x v="230"/>
    <x v="48"/>
    <s v="Delhi Capitals"/>
    <s v="Kolkata Knight Riders"/>
    <x v="14"/>
    <x v="1"/>
    <x v="0"/>
    <s v="wickets"/>
    <n v="7"/>
    <n v="154"/>
    <n v="20"/>
    <s v="N"/>
    <s v="NA"/>
    <s v="Navdeep Singh"/>
    <s v="Tapan Sharma"/>
  </r>
  <r>
    <n v="1426286"/>
    <n v="2024"/>
    <s v="Lucknow"/>
    <x v="16"/>
    <d v="2024-04-30T00:00:00"/>
    <s v="League"/>
    <x v="183"/>
    <x v="50"/>
    <s v="Mumbai Indians"/>
    <s v="Lucknow Super Giants"/>
    <x v="17"/>
    <x v="0"/>
    <x v="18"/>
    <s v="wickets"/>
    <n v="4"/>
    <n v="145"/>
    <n v="20"/>
    <s v="N"/>
    <s v="NA"/>
    <s v="MA Gough"/>
    <s v="UV Gandhe"/>
  </r>
  <r>
    <n v="1426287"/>
    <n v="2024"/>
    <s v="Chennai"/>
    <x v="16"/>
    <d v="2024-05-01T00:00:00"/>
    <s v="League"/>
    <x v="237"/>
    <x v="41"/>
    <s v="Chennai Super Kings"/>
    <s v="Punjab Kings"/>
    <x v="15"/>
    <x v="0"/>
    <x v="16"/>
    <s v="wickets"/>
    <n v="7"/>
    <n v="163"/>
    <n v="20"/>
    <s v="N"/>
    <s v="NA"/>
    <s v="HAS Khalid"/>
    <s v="VK Sharma"/>
  </r>
  <r>
    <n v="1426288"/>
    <n v="2024"/>
    <s v="Hyderabad"/>
    <x v="16"/>
    <d v="2024-05-02T00:00:00"/>
    <s v="League"/>
    <x v="157"/>
    <x v="51"/>
    <s v="Sunrisers Hyderabad"/>
    <s v="Rajasthan Royals"/>
    <x v="10"/>
    <x v="1"/>
    <x v="11"/>
    <s v="runs"/>
    <n v="1"/>
    <n v="202"/>
    <n v="20"/>
    <s v="N"/>
    <s v="NA"/>
    <s v="AK Chaudhary"/>
    <s v="YC Barde"/>
  </r>
  <r>
    <n v="1426289"/>
    <n v="2024"/>
    <s v="Mumbai"/>
    <x v="16"/>
    <d v="2024-05-03T00:00:00"/>
    <s v="League"/>
    <x v="242"/>
    <x v="42"/>
    <s v="Kolkata Knight Riders"/>
    <s v="Mumbai Indians"/>
    <x v="3"/>
    <x v="0"/>
    <x v="0"/>
    <s v="runs"/>
    <n v="24"/>
    <n v="170"/>
    <n v="20"/>
    <s v="N"/>
    <s v="NA"/>
    <s v="J Madanagopal"/>
    <s v="Tapan Sharma"/>
  </r>
  <r>
    <n v="1426290"/>
    <n v="2024"/>
    <s v="Bengaluru"/>
    <x v="16"/>
    <d v="2024-05-04T00:00:00"/>
    <s v="League"/>
    <x v="198"/>
    <x v="52"/>
    <s v="Gujarat Titans"/>
    <s v="Royal Challengers Bengaluru"/>
    <x v="18"/>
    <x v="0"/>
    <x v="19"/>
    <s v="wickets"/>
    <n v="4"/>
    <n v="148"/>
    <n v="20"/>
    <s v="N"/>
    <s v="NA"/>
    <s v="A Totre"/>
    <s v="Vinod Seshan"/>
  </r>
  <r>
    <n v="1426291"/>
    <n v="2024"/>
    <s v="Dharamsala"/>
    <x v="16"/>
    <d v="2024-05-05T00:00:00"/>
    <s v="League"/>
    <x v="120"/>
    <x v="55"/>
    <s v="Chennai Super Kings"/>
    <s v="Punjab Kings"/>
    <x v="15"/>
    <x v="0"/>
    <x v="1"/>
    <s v="runs"/>
    <n v="28"/>
    <n v="168"/>
    <n v="20"/>
    <s v="N"/>
    <s v="NA"/>
    <s v="A Nand Kishore"/>
    <s v="VA Kulkarni"/>
  </r>
  <r>
    <n v="1426292"/>
    <n v="2024"/>
    <s v="Lucknow"/>
    <x v="16"/>
    <d v="2024-05-05T00:00:00"/>
    <s v="League"/>
    <x v="127"/>
    <x v="50"/>
    <s v="Kolkata Knight Riders"/>
    <s v="Lucknow Super Giants"/>
    <x v="17"/>
    <x v="0"/>
    <x v="0"/>
    <s v="runs"/>
    <n v="98"/>
    <n v="236"/>
    <n v="20"/>
    <s v="N"/>
    <s v="NA"/>
    <s v="MV Saidharshan Kumar"/>
    <s v="YC Barde"/>
  </r>
  <r>
    <n v="1426293"/>
    <n v="2024"/>
    <s v="Mumbai"/>
    <x v="16"/>
    <d v="2024-05-06T00:00:00"/>
    <s v="League"/>
    <x v="178"/>
    <x v="42"/>
    <s v="Sunrisers Hyderabad"/>
    <s v="Mumbai Indians"/>
    <x v="3"/>
    <x v="0"/>
    <x v="7"/>
    <s v="wickets"/>
    <n v="7"/>
    <n v="174"/>
    <n v="20"/>
    <s v="N"/>
    <s v="NA"/>
    <s v="Navdeep Singh"/>
    <s v="Tapan Sharma"/>
  </r>
  <r>
    <n v="1426294"/>
    <n v="2024"/>
    <s v="Delhi"/>
    <x v="16"/>
    <d v="2024-05-07T00:00:00"/>
    <s v="League"/>
    <x v="211"/>
    <x v="44"/>
    <s v="Delhi Capitals"/>
    <s v="Rajasthan Royals"/>
    <x v="2"/>
    <x v="0"/>
    <x v="15"/>
    <s v="runs"/>
    <n v="20"/>
    <n v="222"/>
    <n v="20"/>
    <s v="N"/>
    <s v="NA"/>
    <s v="KN Ananthapadmanabhan"/>
    <s v="UV Gandhe"/>
  </r>
  <r>
    <n v="1426295"/>
    <n v="2024"/>
    <s v="Hyderabad"/>
    <x v="16"/>
    <d v="2024-05-08T00:00:00"/>
    <s v="League"/>
    <x v="286"/>
    <x v="51"/>
    <s v="Lucknow Super Giants"/>
    <s v="Sunrisers Hyderabad"/>
    <x v="17"/>
    <x v="1"/>
    <x v="11"/>
    <s v="wickets"/>
    <n v="10"/>
    <n v="166"/>
    <n v="20"/>
    <s v="N"/>
    <s v="NA"/>
    <s v="MV Saidharshan Kumar"/>
    <s v="YC Barde"/>
  </r>
  <r>
    <n v="1426296"/>
    <n v="2024"/>
    <s v="Dharamsala"/>
    <x v="16"/>
    <d v="2024-05-09T00:00:00"/>
    <s v="League"/>
    <x v="104"/>
    <x v="55"/>
    <s v="Royal Challengers Bengaluru"/>
    <s v="Punjab Kings"/>
    <x v="15"/>
    <x v="0"/>
    <x v="19"/>
    <s v="runs"/>
    <n v="60"/>
    <n v="242"/>
    <n v="20"/>
    <s v="N"/>
    <s v="NA"/>
    <s v="Nitin Menon"/>
    <s v="HAS Khalid"/>
  </r>
  <r>
    <n v="1426297"/>
    <n v="2024"/>
    <s v="Ahmedabad"/>
    <x v="16"/>
    <d v="2024-05-10T00:00:00"/>
    <s v="League"/>
    <x v="224"/>
    <x v="43"/>
    <s v="Gujarat Titans"/>
    <s v="Chennai Super Kings"/>
    <x v="1"/>
    <x v="0"/>
    <x v="17"/>
    <s v="runs"/>
    <n v="35"/>
    <n v="232"/>
    <n v="20"/>
    <s v="N"/>
    <s v="NA"/>
    <s v="KN Ananthapadmanabhan"/>
    <s v="NA Patwardhan"/>
  </r>
  <r>
    <n v="1426298"/>
    <n v="2024"/>
    <s v="Kolkata"/>
    <x v="16"/>
    <d v="2024-05-11T00:00:00"/>
    <s v="League"/>
    <x v="230"/>
    <x v="48"/>
    <s v="Kolkata Knight Riders"/>
    <s v="Mumbai Indians"/>
    <x v="3"/>
    <x v="0"/>
    <x v="0"/>
    <s v="runs"/>
    <n v="18"/>
    <n v="158"/>
    <n v="16"/>
    <s v="N"/>
    <s v="NA"/>
    <s v="UV Gandhe"/>
    <s v="Vinod Seshan"/>
  </r>
  <r>
    <n v="1426299"/>
    <n v="2024"/>
    <s v="Chennai"/>
    <x v="16"/>
    <d v="2024-05-12T00:00:00"/>
    <s v="League"/>
    <x v="290"/>
    <x v="41"/>
    <s v="Rajasthan Royals"/>
    <s v="Chennai Super Kings"/>
    <x v="2"/>
    <x v="1"/>
    <x v="1"/>
    <s v="wickets"/>
    <n v="5"/>
    <n v="142"/>
    <n v="20"/>
    <s v="N"/>
    <s v="NA"/>
    <s v="R Pandit"/>
    <s v="YC Barde"/>
  </r>
  <r>
    <n v="1426300"/>
    <n v="2024"/>
    <s v="Bengaluru"/>
    <x v="16"/>
    <d v="2024-05-12T00:00:00"/>
    <s v="League"/>
    <x v="270"/>
    <x v="52"/>
    <s v="Royal Challengers Bengaluru"/>
    <s v="Delhi Capitals"/>
    <x v="14"/>
    <x v="0"/>
    <x v="19"/>
    <s v="runs"/>
    <n v="47"/>
    <n v="188"/>
    <n v="20"/>
    <s v="N"/>
    <s v="NA"/>
    <s v="A Nand Kishore"/>
    <s v="VA Kulkarni"/>
  </r>
  <r>
    <n v="1426302"/>
    <n v="2024"/>
    <s v="Delhi"/>
    <x v="16"/>
    <d v="2024-05-14T00:00:00"/>
    <s v="League"/>
    <x v="105"/>
    <x v="44"/>
    <s v="Delhi Capitals"/>
    <s v="Lucknow Super Giants"/>
    <x v="17"/>
    <x v="0"/>
    <x v="15"/>
    <s v="runs"/>
    <n v="19"/>
    <n v="209"/>
    <n v="20"/>
    <s v="N"/>
    <s v="NA"/>
    <s v="A Totre"/>
    <s v="Vinod Seshan"/>
  </r>
  <r>
    <n v="1426303"/>
    <n v="2024"/>
    <s v="Guwahati"/>
    <x v="16"/>
    <d v="2024-05-15T00:00:00"/>
    <s v="League"/>
    <x v="216"/>
    <x v="53"/>
    <s v="Rajasthan Royals"/>
    <s v="Punjab Kings"/>
    <x v="2"/>
    <x v="1"/>
    <x v="16"/>
    <s v="wickets"/>
    <n v="5"/>
    <n v="145"/>
    <n v="20"/>
    <s v="N"/>
    <s v="NA"/>
    <s v="R Pandit"/>
    <s v="MV Saidharshan Kumar"/>
  </r>
  <r>
    <n v="1426305"/>
    <n v="2024"/>
    <s v="Mumbai"/>
    <x v="16"/>
    <d v="2024-05-17T00:00:00"/>
    <s v="League"/>
    <x v="267"/>
    <x v="42"/>
    <s v="Lucknow Super Giants"/>
    <s v="Mumbai Indians"/>
    <x v="3"/>
    <x v="0"/>
    <x v="18"/>
    <s v="runs"/>
    <n v="18"/>
    <n v="215"/>
    <n v="20"/>
    <s v="N"/>
    <s v="NA"/>
    <s v="Navdeep Singh"/>
    <s v="R Pandit"/>
  </r>
  <r>
    <n v="1426306"/>
    <n v="2024"/>
    <s v="Bengaluru"/>
    <x v="16"/>
    <d v="2024-05-18T00:00:00"/>
    <s v="League"/>
    <x v="123"/>
    <x v="52"/>
    <s v="Royal Challengers Bengaluru"/>
    <s v="Chennai Super Kings"/>
    <x v="1"/>
    <x v="0"/>
    <x v="19"/>
    <s v="runs"/>
    <n v="27"/>
    <n v="219"/>
    <n v="20"/>
    <s v="N"/>
    <s v="NA"/>
    <s v="A Totre"/>
    <s v="KN Ananthapadmanabhan"/>
  </r>
  <r>
    <n v="1426307"/>
    <n v="2024"/>
    <s v="Hyderabad"/>
    <x v="16"/>
    <d v="2024-05-19T00:00:00"/>
    <s v="League"/>
    <x v="248"/>
    <x v="51"/>
    <s v="Punjab Kings"/>
    <s v="Sunrisers Hyderabad"/>
    <x v="15"/>
    <x v="1"/>
    <x v="11"/>
    <s v="wickets"/>
    <n v="4"/>
    <n v="215"/>
    <n v="20"/>
    <s v="N"/>
    <s v="NA"/>
    <s v="Nitin Menon"/>
    <s v="VK Sharma"/>
  </r>
  <r>
    <n v="1426309"/>
    <n v="2024"/>
    <s v="Ahmedabad"/>
    <x v="16"/>
    <d v="2024-05-21T00:00:00"/>
    <s v="Qualifier 1"/>
    <x v="167"/>
    <x v="43"/>
    <s v="Sunrisers Hyderabad"/>
    <s v="Kolkata Knight Riders"/>
    <x v="10"/>
    <x v="1"/>
    <x v="0"/>
    <s v="wickets"/>
    <n v="8"/>
    <n v="160"/>
    <n v="20"/>
    <s v="N"/>
    <s v="NA"/>
    <s v="AK Chaudhary"/>
    <s v="R Pandit"/>
  </r>
  <r>
    <n v="1426310"/>
    <n v="2024"/>
    <s v="Ahmedabad"/>
    <x v="16"/>
    <d v="2024-05-22T00:00:00"/>
    <s v="Eliminator"/>
    <x v="91"/>
    <x v="43"/>
    <s v="Royal Challengers Bengaluru"/>
    <s v="Rajasthan Royals"/>
    <x v="2"/>
    <x v="0"/>
    <x v="4"/>
    <s v="wickets"/>
    <n v="4"/>
    <n v="173"/>
    <n v="20"/>
    <s v="N"/>
    <s v="NA"/>
    <s v="KN Ananthapadmanabhan"/>
    <s v="MV Saidharshan Kumar"/>
  </r>
  <r>
    <n v="1426311"/>
    <n v="2024"/>
    <s v="Chennai"/>
    <x v="16"/>
    <d v="2024-05-24T00:00:00"/>
    <s v="Qualifier 2"/>
    <x v="291"/>
    <x v="41"/>
    <s v="Sunrisers Hyderabad"/>
    <s v="Rajasthan Royals"/>
    <x v="2"/>
    <x v="0"/>
    <x v="11"/>
    <s v="runs"/>
    <n v="36"/>
    <n v="176"/>
    <n v="20"/>
    <s v="N"/>
    <s v="NA"/>
    <s v="Nitin Menon"/>
    <s v="VK Sharma"/>
  </r>
  <r>
    <n v="1426312"/>
    <n v="2024"/>
    <s v="Chennai"/>
    <x v="16"/>
    <d v="2024-05-26T00:00:00"/>
    <s v="Final"/>
    <x v="167"/>
    <x v="41"/>
    <s v="Sunrisers Hyderabad"/>
    <s v="Kolkata Knight Riders"/>
    <x v="10"/>
    <x v="1"/>
    <x v="0"/>
    <s v="wickets"/>
    <n v="8"/>
    <n v="114"/>
    <n v="20"/>
    <s v="N"/>
    <s v="NA"/>
    <s v="J Madanagopal"/>
    <s v="Nitin Men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B3B9DC-1466-4DBE-AA66-EC9529D0D103}" name="PivotTable1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H4:AK15" firstHeaderRow="1" firstDataRow="2"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showAll="0"/>
    <pivotField showAll="0"/>
    <pivotField showAll="0"/>
    <pivotField showAll="0"/>
    <pivotField dataField="1" showAll="0">
      <items count="20">
        <item x="1"/>
        <item x="4"/>
        <item x="14"/>
        <item x="7"/>
        <item x="11"/>
        <item x="16"/>
        <item x="5"/>
        <item x="8"/>
        <item x="6"/>
        <item x="17"/>
        <item x="3"/>
        <item x="9"/>
        <item x="15"/>
        <item x="2"/>
        <item x="13"/>
        <item x="12"/>
        <item x="0"/>
        <item x="18"/>
        <item x="10"/>
        <item t="default"/>
      </items>
    </pivotField>
    <pivotField axis="axisCol" showAll="0">
      <items count="3">
        <item x="1"/>
        <item x="0"/>
        <item t="default"/>
      </items>
    </pivotField>
    <pivotField axis="axisRow"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 showAll="0"/>
    <pivotField showAll="0"/>
  </pivotFields>
  <rowFields count="1">
    <field x="12"/>
  </rowFields>
  <rowItems count="10">
    <i>
      <x/>
    </i>
    <i>
      <x v="3"/>
    </i>
    <i>
      <x v="6"/>
    </i>
    <i>
      <x v="8"/>
    </i>
    <i>
      <x v="10"/>
    </i>
    <i>
      <x v="12"/>
    </i>
    <i>
      <x v="14"/>
    </i>
    <i>
      <x v="17"/>
    </i>
    <i>
      <x v="19"/>
    </i>
    <i t="grand">
      <x/>
    </i>
  </rowItems>
  <colFields count="1">
    <field x="11"/>
  </colFields>
  <colItems count="3">
    <i>
      <x/>
    </i>
    <i>
      <x v="1"/>
    </i>
    <i t="grand">
      <x/>
    </i>
  </colItems>
  <pageFields count="1">
    <pageField fld="3" hier="-1"/>
  </pageFields>
  <dataFields count="1">
    <dataField name="Count of toss_winner" fld="10" subtotal="count" baseField="0" baseItem="0"/>
  </dataFields>
  <chartFormats count="4">
    <chartFormat chart="1" format="2" series="1">
      <pivotArea type="data" outline="0" fieldPosition="0">
        <references count="1">
          <reference field="11" count="1" selected="0">
            <x v="0"/>
          </reference>
        </references>
      </pivotArea>
    </chartFormat>
    <chartFormat chart="1" format="3" series="1">
      <pivotArea type="data" outline="0" fieldPosition="0">
        <references count="1">
          <reference field="11" count="1" selected="0">
            <x v="1"/>
          </reference>
        </references>
      </pivotArea>
    </chartFormat>
    <chartFormat chart="1" format="4" series="1">
      <pivotArea type="data" outline="0" fieldPosition="0">
        <references count="2">
          <reference field="4294967294" count="1" selected="0">
            <x v="0"/>
          </reference>
          <reference field="11" count="1" selected="0">
            <x v="0"/>
          </reference>
        </references>
      </pivotArea>
    </chartFormat>
    <chartFormat chart="1" format="5"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74FFD8-2C8C-47B0-AA6E-F22A006BFEFF}" name="PivotTable10"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AH30:AI39" firstHeaderRow="1" firstDataRow="1"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axis="axisRow" dataField="1" showAll="0" measureFilter="1" sortType="descending">
      <items count="293">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88"/>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281"/>
        <item x="110"/>
        <item x="137"/>
        <item x="13"/>
        <item x="142"/>
        <item x="209"/>
        <item x="252"/>
        <item x="177"/>
        <item x="3"/>
        <item x="267"/>
        <item x="189"/>
        <item x="115"/>
        <item x="285"/>
        <item x="170"/>
        <item x="266"/>
        <item x="78"/>
        <item x="243"/>
        <item x="19"/>
        <item x="132"/>
        <item x="108"/>
        <item x="277"/>
        <item x="148"/>
        <item x="99"/>
        <item x="84"/>
        <item x="274"/>
        <item x="233"/>
        <item x="227"/>
        <item x="276"/>
        <item x="88"/>
        <item x="48"/>
        <item x="214"/>
        <item x="155"/>
        <item x="244"/>
        <item x="176"/>
        <item x="91"/>
        <item x="63"/>
        <item x="41"/>
        <item x="92"/>
        <item x="254"/>
        <item x="287"/>
        <item x="109"/>
        <item x="283"/>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291"/>
        <item x="125"/>
        <item x="282"/>
        <item x="226"/>
        <item x="26"/>
        <item x="224"/>
        <item x="269"/>
        <item x="290"/>
        <item x="38"/>
        <item x="97"/>
        <item x="64"/>
        <item x="80"/>
        <item x="216"/>
        <item x="12"/>
        <item x="20"/>
        <item x="261"/>
        <item x="225"/>
        <item x="21"/>
        <item x="32"/>
        <item x="127"/>
        <item x="118"/>
        <item x="40"/>
        <item x="5"/>
        <item x="166"/>
        <item x="14"/>
        <item x="144"/>
        <item x="203"/>
        <item x="169"/>
        <item x="208"/>
        <item x="257"/>
        <item x="86"/>
        <item x="49"/>
        <item x="286"/>
        <item x="37"/>
        <item x="251"/>
        <item x="136"/>
        <item x="104"/>
        <item x="6"/>
        <item x="168"/>
        <item x="242"/>
        <item x="200"/>
        <item x="278"/>
        <item x="289"/>
        <item x="113"/>
        <item x="71"/>
        <item x="284"/>
        <item x="258"/>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 showAll="0"/>
    <pivotField showAll="0"/>
  </pivotFields>
  <rowFields count="1">
    <field x="6"/>
  </rowFields>
  <rowItems count="9">
    <i>
      <x v="150"/>
    </i>
    <i>
      <x v="3"/>
    </i>
    <i>
      <x v="21"/>
    </i>
    <i>
      <x v="43"/>
    </i>
    <i>
      <x v="169"/>
    </i>
    <i>
      <x v="277"/>
    </i>
    <i>
      <x v="111"/>
    </i>
    <i>
      <x v="52"/>
    </i>
    <i t="grand">
      <x/>
    </i>
  </rowItems>
  <colItems count="1">
    <i/>
  </colItems>
  <pageFields count="1">
    <pageField fld="3" hier="-1"/>
  </pageFields>
  <dataFields count="1">
    <dataField name="Count of player_of_match" fld="6" subtotal="count"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80D001-7246-4657-BF54-1702D1B2518B}" name="PivotTable8"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O5:AP8" firstHeaderRow="1" firstDataRow="1"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showAll="0"/>
    <pivotField showAll="0"/>
    <pivotField showAll="0"/>
    <pivotField showAll="0"/>
    <pivotField dataField="1" showAll="0">
      <items count="20">
        <item x="1"/>
        <item x="4"/>
        <item x="14"/>
        <item x="7"/>
        <item x="11"/>
        <item x="16"/>
        <item x="5"/>
        <item x="8"/>
        <item x="6"/>
        <item x="17"/>
        <item x="3"/>
        <item x="9"/>
        <item x="15"/>
        <item x="2"/>
        <item x="13"/>
        <item x="12"/>
        <item x="0"/>
        <item x="18"/>
        <item x="10"/>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pageFields count="1">
    <pageField fld="3" hier="-1"/>
  </pageFields>
  <dataFields count="1">
    <dataField name="Count of toss_winner" fld="10" subtotal="count" baseField="0" baseItem="0"/>
  </dataFields>
  <chartFormats count="4">
    <chartFormat chart="0" format="5"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11" count="1" selected="0">
            <x v="0"/>
          </reference>
        </references>
      </pivotArea>
    </chartFormat>
    <chartFormat chart="4" format="1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9646111-F0C5-4493-8264-4B93829D0DDF}" name="PivotTable7"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2">
  <location ref="AS13:AV28" firstHeaderRow="1" firstDataRow="2"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showAll="0"/>
    <pivotField axis="axisRow" showAll="0">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pivotField>
    <pivotField showAll="0"/>
    <pivotField showAll="0"/>
    <pivotField showAll="0">
      <items count="20">
        <item x="1"/>
        <item x="4"/>
        <item x="14"/>
        <item x="7"/>
        <item x="11"/>
        <item x="16"/>
        <item x="5"/>
        <item x="8"/>
        <item x="6"/>
        <item x="17"/>
        <item x="3"/>
        <item x="9"/>
        <item x="15"/>
        <item x="2"/>
        <item x="13"/>
        <item x="12"/>
        <item x="0"/>
        <item x="18"/>
        <item x="10"/>
        <item t="default"/>
      </items>
    </pivotField>
    <pivotField axis="axisCol" showAll="0">
      <items count="3">
        <item x="1"/>
        <item x="0"/>
        <item t="default"/>
      </items>
    </pivotField>
    <pivotField dataField="1"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 showAll="0"/>
    <pivotField showAll="0"/>
  </pivotFields>
  <rowFields count="1">
    <field x="7"/>
  </rowFields>
  <rowItems count="14">
    <i>
      <x v="14"/>
    </i>
    <i>
      <x v="16"/>
    </i>
    <i>
      <x v="18"/>
    </i>
    <i>
      <x v="21"/>
    </i>
    <i>
      <x v="23"/>
    </i>
    <i>
      <x v="27"/>
    </i>
    <i>
      <x v="30"/>
    </i>
    <i>
      <x v="40"/>
    </i>
    <i>
      <x v="42"/>
    </i>
    <i>
      <x v="46"/>
    </i>
    <i>
      <x v="48"/>
    </i>
    <i>
      <x v="52"/>
    </i>
    <i>
      <x v="55"/>
    </i>
    <i t="grand">
      <x/>
    </i>
  </rowItems>
  <colFields count="1">
    <field x="11"/>
  </colFields>
  <colItems count="3">
    <i>
      <x/>
    </i>
    <i>
      <x v="1"/>
    </i>
    <i t="grand">
      <x/>
    </i>
  </colItems>
  <pageFields count="1">
    <pageField fld="3" hier="-1"/>
  </pageFields>
  <dataFields count="1">
    <dataField name="Count of winner" fld="12" subtotal="count" baseField="0" baseItem="0"/>
  </dataFields>
  <chartFormats count="7">
    <chartFormat chart="28" format="81" series="1">
      <pivotArea type="data" outline="0" fieldPosition="0">
        <references count="1">
          <reference field="11" count="1" selected="0">
            <x v="0"/>
          </reference>
        </references>
      </pivotArea>
    </chartFormat>
    <chartFormat chart="28" format="82" series="1">
      <pivotArea type="data" outline="0" fieldPosition="0">
        <references count="1">
          <reference field="11" count="1" selected="0">
            <x v="1"/>
          </reference>
        </references>
      </pivotArea>
    </chartFormat>
    <chartFormat chart="26" format="77" series="1">
      <pivotArea type="data" outline="0" fieldPosition="0">
        <references count="1">
          <reference field="11" count="1" selected="0">
            <x v="0"/>
          </reference>
        </references>
      </pivotArea>
    </chartFormat>
    <chartFormat chart="26" format="78" series="1">
      <pivotArea type="data" outline="0" fieldPosition="0">
        <references count="1">
          <reference field="11" count="1" selected="0">
            <x v="1"/>
          </reference>
        </references>
      </pivotArea>
    </chartFormat>
    <chartFormat chart="26" format="79">
      <pivotArea type="data" outline="0" fieldPosition="0">
        <references count="3">
          <reference field="4294967294" count="1" selected="0">
            <x v="0"/>
          </reference>
          <reference field="7" count="1" selected="0">
            <x v="56"/>
          </reference>
          <reference field="11" count="1" selected="0">
            <x v="0"/>
          </reference>
        </references>
      </pivotArea>
    </chartFormat>
    <chartFormat chart="26" format="79" series="1">
      <pivotArea type="data" outline="0" fieldPosition="0">
        <references count="2">
          <reference field="4294967294" count="1" selected="0">
            <x v="0"/>
          </reference>
          <reference field="11" count="1" selected="0">
            <x v="0"/>
          </reference>
        </references>
      </pivotArea>
    </chartFormat>
    <chartFormat chart="26" format="80"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1233AE4-8F0D-4AD1-BEF2-5319FA02E5AB}" name="PivotTable9"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R3:S12" firstHeaderRow="1" firstDataRow="1"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axis="axisRow" dataField="1" showAll="0" measureFilter="1" sortType="descending">
      <items count="293">
        <item x="135"/>
        <item x="33"/>
        <item x="271"/>
        <item x="27"/>
        <item x="23"/>
        <item x="229"/>
        <item x="58"/>
        <item x="72"/>
        <item x="184"/>
        <item x="73"/>
        <item x="46"/>
        <item x="179"/>
        <item x="248"/>
        <item x="11"/>
        <item x="76"/>
        <item x="124"/>
        <item x="69"/>
        <item x="165"/>
        <item x="140"/>
        <item x="191"/>
        <item x="280"/>
        <item x="119"/>
        <item x="249"/>
        <item x="149"/>
        <item x="160"/>
        <item x="263"/>
        <item x="217"/>
        <item x="207"/>
        <item x="83"/>
        <item x="247"/>
        <item x="133"/>
        <item x="157"/>
        <item x="65"/>
        <item x="265"/>
        <item x="205"/>
        <item x="111"/>
        <item x="192"/>
        <item x="0"/>
        <item x="187"/>
        <item x="66"/>
        <item x="134"/>
        <item x="270"/>
        <item x="153"/>
        <item x="45"/>
        <item x="180"/>
        <item x="158"/>
        <item x="231"/>
        <item x="130"/>
        <item x="181"/>
        <item x="39"/>
        <item x="230"/>
        <item x="236"/>
        <item x="143"/>
        <item x="79"/>
        <item x="95"/>
        <item x="30"/>
        <item x="162"/>
        <item x="4"/>
        <item x="145"/>
        <item x="220"/>
        <item x="42"/>
        <item x="259"/>
        <item x="51"/>
        <item x="28"/>
        <item x="260"/>
        <item x="60"/>
        <item x="101"/>
        <item x="245"/>
        <item x="171"/>
        <item x="123"/>
        <item x="56"/>
        <item x="29"/>
        <item x="15"/>
        <item x="275"/>
        <item x="139"/>
        <item x="163"/>
        <item x="152"/>
        <item x="62"/>
        <item x="89"/>
        <item x="237"/>
        <item x="268"/>
        <item x="219"/>
        <item x="50"/>
        <item x="172"/>
        <item x="186"/>
        <item x="199"/>
        <item x="105"/>
        <item x="18"/>
        <item x="221"/>
        <item x="107"/>
        <item x="210"/>
        <item x="106"/>
        <item x="288"/>
        <item x="272"/>
        <item x="74"/>
        <item x="35"/>
        <item x="206"/>
        <item x="194"/>
        <item x="126"/>
        <item x="93"/>
        <item x="10"/>
        <item x="116"/>
        <item x="55"/>
        <item x="190"/>
        <item x="204"/>
        <item x="215"/>
        <item x="239"/>
        <item x="52"/>
        <item x="141"/>
        <item x="240"/>
        <item x="218"/>
        <item x="90"/>
        <item x="238"/>
        <item x="9"/>
        <item x="34"/>
        <item x="185"/>
        <item x="223"/>
        <item x="147"/>
        <item x="159"/>
        <item x="202"/>
        <item x="77"/>
        <item x="222"/>
        <item x="129"/>
        <item x="82"/>
        <item x="241"/>
        <item x="193"/>
        <item x="211"/>
        <item x="201"/>
        <item x="25"/>
        <item x="213"/>
        <item x="195"/>
        <item x="150"/>
        <item x="161"/>
        <item x="67"/>
        <item x="61"/>
        <item x="246"/>
        <item x="253"/>
        <item x="94"/>
        <item x="122"/>
        <item x="44"/>
        <item x="31"/>
        <item x="273"/>
        <item x="81"/>
        <item x="138"/>
        <item x="164"/>
        <item x="167"/>
        <item x="264"/>
        <item x="131"/>
        <item x="173"/>
        <item x="100"/>
        <item x="1"/>
        <item x="2"/>
        <item x="146"/>
        <item x="85"/>
        <item x="175"/>
        <item x="68"/>
        <item x="70"/>
        <item x="7"/>
        <item x="235"/>
        <item x="103"/>
        <item x="154"/>
        <item x="121"/>
        <item x="196"/>
        <item x="198"/>
        <item x="255"/>
        <item x="183"/>
        <item x="281"/>
        <item x="110"/>
        <item x="137"/>
        <item x="13"/>
        <item x="142"/>
        <item x="209"/>
        <item x="252"/>
        <item x="177"/>
        <item x="3"/>
        <item x="267"/>
        <item x="189"/>
        <item x="115"/>
        <item x="285"/>
        <item x="170"/>
        <item x="266"/>
        <item x="78"/>
        <item x="243"/>
        <item x="19"/>
        <item x="132"/>
        <item x="108"/>
        <item x="277"/>
        <item x="148"/>
        <item x="99"/>
        <item x="84"/>
        <item x="274"/>
        <item x="233"/>
        <item x="227"/>
        <item x="276"/>
        <item x="88"/>
        <item x="48"/>
        <item x="214"/>
        <item x="155"/>
        <item x="244"/>
        <item x="176"/>
        <item x="91"/>
        <item x="63"/>
        <item x="41"/>
        <item x="92"/>
        <item x="254"/>
        <item x="287"/>
        <item x="109"/>
        <item x="283"/>
        <item x="228"/>
        <item x="36"/>
        <item x="120"/>
        <item x="197"/>
        <item x="188"/>
        <item x="234"/>
        <item x="232"/>
        <item x="117"/>
        <item x="57"/>
        <item x="87"/>
        <item x="256"/>
        <item x="262"/>
        <item x="43"/>
        <item x="182"/>
        <item x="279"/>
        <item x="47"/>
        <item x="75"/>
        <item x="96"/>
        <item x="112"/>
        <item x="59"/>
        <item x="114"/>
        <item x="250"/>
        <item x="212"/>
        <item x="128"/>
        <item x="102"/>
        <item x="22"/>
        <item x="17"/>
        <item x="178"/>
        <item x="156"/>
        <item x="54"/>
        <item x="98"/>
        <item x="24"/>
        <item x="16"/>
        <item x="291"/>
        <item x="125"/>
        <item x="282"/>
        <item x="226"/>
        <item x="26"/>
        <item x="224"/>
        <item x="269"/>
        <item x="290"/>
        <item x="38"/>
        <item x="97"/>
        <item x="64"/>
        <item x="80"/>
        <item x="216"/>
        <item x="12"/>
        <item x="20"/>
        <item x="261"/>
        <item x="225"/>
        <item x="21"/>
        <item x="32"/>
        <item x="127"/>
        <item x="118"/>
        <item x="40"/>
        <item x="5"/>
        <item x="166"/>
        <item x="14"/>
        <item x="144"/>
        <item x="203"/>
        <item x="169"/>
        <item x="208"/>
        <item x="257"/>
        <item x="86"/>
        <item x="49"/>
        <item x="286"/>
        <item x="37"/>
        <item x="251"/>
        <item x="136"/>
        <item x="104"/>
        <item x="6"/>
        <item x="168"/>
        <item x="242"/>
        <item x="200"/>
        <item x="278"/>
        <item x="289"/>
        <item x="113"/>
        <item x="71"/>
        <item x="284"/>
        <item x="258"/>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 showAll="0"/>
    <pivotField showAll="0"/>
  </pivotFields>
  <rowFields count="1">
    <field x="6"/>
  </rowFields>
  <rowItems count="9">
    <i>
      <x v="150"/>
    </i>
    <i>
      <x v="3"/>
    </i>
    <i>
      <x v="21"/>
    </i>
    <i>
      <x v="43"/>
    </i>
    <i>
      <x v="169"/>
    </i>
    <i>
      <x v="277"/>
    </i>
    <i>
      <x v="111"/>
    </i>
    <i>
      <x v="52"/>
    </i>
    <i t="grand">
      <x/>
    </i>
  </rowItems>
  <colItems count="1">
    <i/>
  </colItems>
  <pageFields count="1">
    <pageField fld="3" hier="-1"/>
  </pageFields>
  <dataFields count="1">
    <dataField name="Count of player_of_match" fld="6" subtotal="count" baseField="0" baseItem="0"/>
  </dataFields>
  <chartFormats count="2">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ADF6E0-C74B-449E-8D1C-93987AAA2DF7}" name="PivotTable5"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J11:K14" firstHeaderRow="1" firstDataRow="1"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showAll="0"/>
    <pivotField showAll="0"/>
    <pivotField showAll="0"/>
    <pivotField showAll="0"/>
    <pivotField dataField="1" showAll="0">
      <items count="20">
        <item x="1"/>
        <item x="4"/>
        <item x="14"/>
        <item x="7"/>
        <item x="11"/>
        <item x="16"/>
        <item x="5"/>
        <item x="8"/>
        <item x="6"/>
        <item x="17"/>
        <item x="3"/>
        <item x="9"/>
        <item x="15"/>
        <item x="2"/>
        <item x="13"/>
        <item x="12"/>
        <item x="0"/>
        <item x="18"/>
        <item x="10"/>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pageFields count="1">
    <pageField fld="3" hier="-1"/>
  </pageFields>
  <dataFields count="1">
    <dataField name="Count of toss_winner" fld="10" subtotal="count" baseField="0" baseItem="0"/>
  </dataFields>
  <chartFormats count="6">
    <chartFormat chart="0" format="5"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0"/>
          </reference>
        </references>
      </pivotArea>
    </chartFormat>
    <chartFormat chart="6" format="10">
      <pivotArea type="data" outline="0" fieldPosition="0">
        <references count="2">
          <reference field="4294967294" count="1" selected="0">
            <x v="0"/>
          </reference>
          <reference field="11" count="1" selected="0">
            <x v="0"/>
          </reference>
        </references>
      </pivotArea>
    </chartFormat>
    <chartFormat chart="6" format="11">
      <pivotArea type="data" outline="0" fieldPosition="0">
        <references count="2">
          <reference field="4294967294" count="1" selected="0">
            <x v="0"/>
          </reference>
          <reference field="11" count="1" selected="0">
            <x v="1"/>
          </reference>
        </references>
      </pivotArea>
    </chartFormat>
    <chartFormat chart="0" format="6">
      <pivotArea type="data" outline="0" fieldPosition="0">
        <references count="2">
          <reference field="4294967294" count="1" selected="0">
            <x v="0"/>
          </reference>
          <reference field="11" count="1" selected="0">
            <x v="0"/>
          </reference>
        </references>
      </pivotArea>
    </chartFormat>
    <chartFormat chart="0" format="7">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9C4434-D2DD-466F-A17F-00C8393B285C}"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38">
  <location ref="B8:E23" firstHeaderRow="1" firstDataRow="2"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showAll="0"/>
    <pivotField axis="axisRow" showAll="0">
      <items count="59">
        <item x="40"/>
        <item x="44"/>
        <item x="19"/>
        <item x="53"/>
        <item x="50"/>
        <item x="17"/>
        <item x="20"/>
        <item x="13"/>
        <item x="15"/>
        <item x="8"/>
        <item x="46"/>
        <item x="25"/>
        <item x="57"/>
        <item x="32"/>
        <item x="4"/>
        <item x="48"/>
        <item x="2"/>
        <item x="35"/>
        <item x="22"/>
        <item x="55"/>
        <item x="24"/>
        <item x="29"/>
        <item x="11"/>
        <item x="0"/>
        <item x="52"/>
        <item x="36"/>
        <item x="39"/>
        <item x="7"/>
        <item x="41"/>
        <item x="56"/>
        <item x="27"/>
        <item x="47"/>
        <item x="43"/>
        <item x="23"/>
        <item x="14"/>
        <item x="9"/>
        <item x="16"/>
        <item x="37"/>
        <item x="33"/>
        <item x="49"/>
        <item x="1"/>
        <item x="38"/>
        <item x="6"/>
        <item x="51"/>
        <item x="18"/>
        <item x="34"/>
        <item x="5"/>
        <item x="54"/>
        <item x="28"/>
        <item x="31"/>
        <item x="30"/>
        <item x="10"/>
        <item x="26"/>
        <item x="12"/>
        <item x="21"/>
        <item x="3"/>
        <item x="42"/>
        <item x="45"/>
        <item t="default"/>
      </items>
    </pivotField>
    <pivotField showAll="0"/>
    <pivotField showAll="0"/>
    <pivotField showAll="0">
      <items count="20">
        <item x="1"/>
        <item x="4"/>
        <item x="14"/>
        <item x="7"/>
        <item x="11"/>
        <item x="16"/>
        <item x="5"/>
        <item x="8"/>
        <item x="6"/>
        <item x="17"/>
        <item x="3"/>
        <item x="9"/>
        <item x="15"/>
        <item x="2"/>
        <item x="13"/>
        <item x="12"/>
        <item x="0"/>
        <item x="18"/>
        <item x="10"/>
        <item t="default"/>
      </items>
    </pivotField>
    <pivotField axis="axisCol" showAll="0">
      <items count="3">
        <item x="1"/>
        <item x="0"/>
        <item t="default"/>
      </items>
    </pivotField>
    <pivotField dataField="1"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 showAll="0"/>
    <pivotField showAll="0"/>
  </pivotFields>
  <rowFields count="1">
    <field x="7"/>
  </rowFields>
  <rowItems count="14">
    <i>
      <x v="14"/>
    </i>
    <i>
      <x v="16"/>
    </i>
    <i>
      <x v="18"/>
    </i>
    <i>
      <x v="21"/>
    </i>
    <i>
      <x v="23"/>
    </i>
    <i>
      <x v="27"/>
    </i>
    <i>
      <x v="30"/>
    </i>
    <i>
      <x v="40"/>
    </i>
    <i>
      <x v="42"/>
    </i>
    <i>
      <x v="46"/>
    </i>
    <i>
      <x v="48"/>
    </i>
    <i>
      <x v="52"/>
    </i>
    <i>
      <x v="55"/>
    </i>
    <i t="grand">
      <x/>
    </i>
  </rowItems>
  <colFields count="1">
    <field x="11"/>
  </colFields>
  <colItems count="3">
    <i>
      <x/>
    </i>
    <i>
      <x v="1"/>
    </i>
    <i t="grand">
      <x/>
    </i>
  </colItems>
  <pageFields count="1">
    <pageField fld="3" hier="-1"/>
  </pageFields>
  <dataFields count="1">
    <dataField name="Count of winner" fld="12" subtotal="count" baseField="0" baseItem="0"/>
  </dataFields>
  <chartFormats count="7">
    <chartFormat chart="26" format="77" series="1">
      <pivotArea type="data" outline="0" fieldPosition="0">
        <references count="1">
          <reference field="11" count="1" selected="0">
            <x v="0"/>
          </reference>
        </references>
      </pivotArea>
    </chartFormat>
    <chartFormat chart="26" format="78" series="1">
      <pivotArea type="data" outline="0" fieldPosition="0">
        <references count="1">
          <reference field="11" count="1" selected="0">
            <x v="1"/>
          </reference>
        </references>
      </pivotArea>
    </chartFormat>
    <chartFormat chart="26" format="79">
      <pivotArea type="data" outline="0" fieldPosition="0">
        <references count="3">
          <reference field="4294967294" count="1" selected="0">
            <x v="0"/>
          </reference>
          <reference field="7" count="1" selected="0">
            <x v="56"/>
          </reference>
          <reference field="11" count="1" selected="0">
            <x v="0"/>
          </reference>
        </references>
      </pivotArea>
    </chartFormat>
    <chartFormat chart="26" format="79" series="1">
      <pivotArea type="data" outline="0" fieldPosition="0">
        <references count="2">
          <reference field="4294967294" count="1" selected="0">
            <x v="0"/>
          </reference>
          <reference field="11" count="1" selected="0">
            <x v="0"/>
          </reference>
        </references>
      </pivotArea>
    </chartFormat>
    <chartFormat chart="26" format="80" series="1">
      <pivotArea type="data" outline="0" fieldPosition="0">
        <references count="2">
          <reference field="4294967294" count="1" selected="0">
            <x v="0"/>
          </reference>
          <reference field="11" count="1" selected="0">
            <x v="1"/>
          </reference>
        </references>
      </pivotArea>
    </chartFormat>
    <chartFormat chart="35" format="87" series="1">
      <pivotArea type="data" outline="0" fieldPosition="0">
        <references count="2">
          <reference field="4294967294" count="1" selected="0">
            <x v="0"/>
          </reference>
          <reference field="11" count="1" selected="0">
            <x v="0"/>
          </reference>
        </references>
      </pivotArea>
    </chartFormat>
    <chartFormat chart="35" format="88"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9A0DB6F-A90F-4EC0-9341-D7475F33B0F9}" name="PivotTable12" cacheId="0" applyNumberFormats="0" applyBorderFormats="0" applyFontFormats="0" applyPatternFormats="0" applyAlignmentFormats="0" applyWidthHeightFormats="1" dataCaption="Values" updatedVersion="8" minRefreshableVersion="3" useAutoFormatting="1" itemPrintTitles="1" createdVersion="8" indent="0" multipleFieldFilters="0" chartFormat="12">
  <location ref="Y3:AB14" firstHeaderRow="1" firstDataRow="2" firstDataCol="1" rowPageCount="1" colPageCount="1"/>
  <pivotFields count="21">
    <pivotField showAll="0"/>
    <pivotField showAll="0"/>
    <pivotField showAll="0"/>
    <pivotField axis="axisPage" multipleItemSelectionAllowed="1" showAll="0">
      <items count="18">
        <item h="1" x="0"/>
        <item h="1" x="1"/>
        <item h="1" x="2"/>
        <item h="1" x="3"/>
        <item h="1" x="4"/>
        <item x="5"/>
        <item h="1" x="6"/>
        <item h="1" x="7"/>
        <item h="1" x="8"/>
        <item h="1" x="9"/>
        <item h="1" x="10"/>
        <item h="1" x="11"/>
        <item h="1" x="12"/>
        <item h="1" x="13"/>
        <item h="1" x="14"/>
        <item h="1" x="15"/>
        <item h="1" x="16"/>
        <item t="default"/>
      </items>
    </pivotField>
    <pivotField numFmtId="14" showAll="0"/>
    <pivotField showAll="0"/>
    <pivotField showAll="0"/>
    <pivotField showAll="0"/>
    <pivotField showAll="0"/>
    <pivotField showAll="0"/>
    <pivotField dataField="1" showAll="0">
      <items count="20">
        <item x="1"/>
        <item x="4"/>
        <item x="14"/>
        <item x="7"/>
        <item x="11"/>
        <item x="16"/>
        <item x="5"/>
        <item x="8"/>
        <item x="6"/>
        <item x="17"/>
        <item x="3"/>
        <item x="9"/>
        <item x="15"/>
        <item x="2"/>
        <item x="13"/>
        <item x="12"/>
        <item x="0"/>
        <item x="18"/>
        <item x="10"/>
        <item t="default"/>
      </items>
    </pivotField>
    <pivotField axis="axisCol" showAll="0">
      <items count="3">
        <item x="1"/>
        <item x="0"/>
        <item t="default"/>
      </items>
    </pivotField>
    <pivotField axis="axisRow" showAll="0">
      <items count="21">
        <item x="1"/>
        <item x="6"/>
        <item x="15"/>
        <item x="2"/>
        <item x="13"/>
        <item x="17"/>
        <item x="5"/>
        <item x="9"/>
        <item x="0"/>
        <item x="18"/>
        <item x="7"/>
        <item x="10"/>
        <item x="8"/>
        <item x="16"/>
        <item x="4"/>
        <item x="14"/>
        <item x="12"/>
        <item x="3"/>
        <item x="19"/>
        <item x="11"/>
        <item t="default"/>
      </items>
    </pivotField>
    <pivotField showAll="0"/>
    <pivotField showAll="0"/>
    <pivotField showAll="0"/>
    <pivotField showAll="0"/>
    <pivotField showAll="0"/>
    <pivotField showAll="0"/>
    <pivotField showAll="0"/>
    <pivotField showAll="0"/>
  </pivotFields>
  <rowFields count="1">
    <field x="12"/>
  </rowFields>
  <rowItems count="10">
    <i>
      <x/>
    </i>
    <i>
      <x v="3"/>
    </i>
    <i>
      <x v="6"/>
    </i>
    <i>
      <x v="8"/>
    </i>
    <i>
      <x v="10"/>
    </i>
    <i>
      <x v="12"/>
    </i>
    <i>
      <x v="14"/>
    </i>
    <i>
      <x v="17"/>
    </i>
    <i>
      <x v="19"/>
    </i>
    <i t="grand">
      <x/>
    </i>
  </rowItems>
  <colFields count="1">
    <field x="11"/>
  </colFields>
  <colItems count="3">
    <i>
      <x/>
    </i>
    <i>
      <x v="1"/>
    </i>
    <i t="grand">
      <x/>
    </i>
  </colItems>
  <pageFields count="1">
    <pageField fld="3" hier="-1"/>
  </pageFields>
  <dataFields count="1">
    <dataField name="Count of toss_winner" fld="10" subtotal="count" baseField="0" baseItem="0"/>
  </dataFields>
  <chartFormats count="6">
    <chartFormat chart="1" format="2" series="1">
      <pivotArea type="data" outline="0" fieldPosition="0">
        <references count="1">
          <reference field="11" count="1" selected="0">
            <x v="0"/>
          </reference>
        </references>
      </pivotArea>
    </chartFormat>
    <chartFormat chart="1" format="3" series="1">
      <pivotArea type="data" outline="0" fieldPosition="0">
        <references count="1">
          <reference field="11" count="1" selected="0">
            <x v="1"/>
          </reference>
        </references>
      </pivotArea>
    </chartFormat>
    <chartFormat chart="1" format="4" series="1">
      <pivotArea type="data" outline="0" fieldPosition="0">
        <references count="2">
          <reference field="4294967294" count="1" selected="0">
            <x v="0"/>
          </reference>
          <reference field="11" count="1" selected="0">
            <x v="0"/>
          </reference>
        </references>
      </pivotArea>
    </chartFormat>
    <chartFormat chart="1" format="5" series="1">
      <pivotArea type="data" outline="0" fieldPosition="0">
        <references count="2">
          <reference field="4294967294" count="1" selected="0">
            <x v="0"/>
          </reference>
          <reference field="11" count="1" selected="0">
            <x v="1"/>
          </reference>
        </references>
      </pivotArea>
    </chartFormat>
    <chartFormat chart="11" format="8" series="1">
      <pivotArea type="data" outline="0" fieldPosition="0">
        <references count="2">
          <reference field="4294967294" count="1" selected="0">
            <x v="0"/>
          </reference>
          <reference field="11" count="1" selected="0">
            <x v="0"/>
          </reference>
        </references>
      </pivotArea>
    </chartFormat>
    <chartFormat chart="11" format="9" series="1">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1" xr10:uid="{393DE5CF-13A0-4068-833E-A24DB9ED3879}" sourceName="Season2">
  <pivotTables>
    <pivotTable tabId="5" name="PivotTable12"/>
    <pivotTable tabId="3" name="PivotTable10"/>
    <pivotTable tabId="3" name="PivotTable13"/>
    <pivotTable tabId="3" name="PivotTable7"/>
    <pivotTable tabId="3" name="PivotTable8"/>
    <pivotTable tabId="5" name="PivotTable3"/>
    <pivotTable tabId="5" name="PivotTable5"/>
    <pivotTable tabId="5" name="PivotTable9"/>
  </pivotTables>
  <data>
    <tabular pivotCacheId="553703235">
      <items count="17">
        <i x="0"/>
        <i x="1"/>
        <i x="2"/>
        <i x="3"/>
        <i x="4"/>
        <i x="5" s="1"/>
        <i x="6"/>
        <i x="7"/>
        <i x="8"/>
        <i x="9"/>
        <i x="10"/>
        <i x="11"/>
        <i x="12"/>
        <i x="13"/>
        <i x="14"/>
        <i x="15"/>
        <i x="1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2 1" xr10:uid="{A09D246B-BA94-471D-B151-39B25EED6222}" cache="Slicer_Season21" columnCount="17" showCaption="0"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B7F5EC-8B0B-49FA-BA03-0333B113605C}" name="Table1" displayName="Table1" ref="A1:U1096" totalsRowShown="0">
  <autoFilter ref="A1:U1096" xr:uid="{342C5400-5DF8-4796-B160-3D7B84C6525A}"/>
  <tableColumns count="21">
    <tableColumn id="1" xr3:uid="{8B4EA931-07A7-40FD-81F3-5D2F4E601ED4}" name="id" dataDxfId="66"/>
    <tableColumn id="2" xr3:uid="{EB1D1E96-5E4F-4383-A927-7BB08AF5FD0A}" name="season" dataDxfId="65"/>
    <tableColumn id="3" xr3:uid="{5DCF9A77-7C2C-4F84-9FEC-CE43F98F225E}" name="city" dataDxfId="64"/>
    <tableColumn id="4" xr3:uid="{8FB2972E-8A5D-4549-BECD-273CEF5CAD0B}" name="Season2" dataDxfId="63"/>
    <tableColumn id="5" xr3:uid="{9C969116-D9B0-44D0-B06B-32603440BAF3}" name="date" dataDxfId="62"/>
    <tableColumn id="6" xr3:uid="{AD825B16-EDE4-4F32-BD9A-1B27785C5445}" name="match_type" dataDxfId="61"/>
    <tableColumn id="7" xr3:uid="{21D2F43B-B2A2-4550-9093-81083634EDB3}" name="player_of_match" dataDxfId="60"/>
    <tableColumn id="8" xr3:uid="{151B36D9-7FC4-4A00-A2EE-4E3D09839519}" name="venue" dataDxfId="59"/>
    <tableColumn id="9" xr3:uid="{93C1764A-19EF-4C43-8356-46E17FD38183}" name="team1" dataDxfId="58"/>
    <tableColumn id="10" xr3:uid="{87C4A723-B506-43F0-906A-8B1F2DDA2519}" name="team2" dataDxfId="57"/>
    <tableColumn id="11" xr3:uid="{C2F1A510-F041-4893-9322-8F8196AA0BC0}" name="toss_winner" dataDxfId="56"/>
    <tableColumn id="12" xr3:uid="{9EC367AC-4C74-42CE-AE77-1F3ABC9F33E9}" name="toss_decision" dataDxfId="55"/>
    <tableColumn id="13" xr3:uid="{B2994B51-ED9D-4022-8CE9-353BB49C98EE}" name="winner" dataDxfId="54"/>
    <tableColumn id="14" xr3:uid="{288D5498-EE5C-48F5-BFBA-24E73BD30701}" name="result" dataDxfId="53"/>
    <tableColumn id="15" xr3:uid="{DC92FCFA-02C3-446C-8F7E-B9A7A6471B78}" name="result_margin" dataDxfId="52"/>
    <tableColumn id="16" xr3:uid="{AA93E003-A6A3-433E-A32C-A53A5425E165}" name="target_runs" dataDxfId="51"/>
    <tableColumn id="17" xr3:uid="{190E715D-0F84-45EF-A4C0-9E60A0DD6A82}" name="target_overs" dataDxfId="50"/>
    <tableColumn id="18" xr3:uid="{006343D1-1812-4D1F-88C2-42E636482304}" name="super_over" dataDxfId="49"/>
    <tableColumn id="19" xr3:uid="{3F237904-78C1-43F6-BDF7-F57B659246F1}" name="method" dataDxfId="48"/>
    <tableColumn id="20" xr3:uid="{0C24D604-5546-4939-8A1B-6EE5D30AC83F}" name="umpire1" dataDxfId="47"/>
    <tableColumn id="21" xr3:uid="{29D68980-860D-4C5D-AC9C-02A94F614791}" name="umpire2" dataDxfId="4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5063D99-4BD4-4ACB-8C84-06774E7439E7}" name="Table47" displayName="Table47" ref="AN27:AO34" totalsRowShown="0">
  <autoFilter ref="AN27:AO34" xr:uid="{C5063D99-4BD4-4ACB-8C84-06774E7439E7}"/>
  <tableColumns count="2">
    <tableColumn id="1" xr3:uid="{52B4867B-A1F1-4A89-A438-E971E744BCAA}" name="Column1" dataDxfId="6"/>
    <tableColumn id="2" xr3:uid="{59E822D5-D617-4979-A25C-4EB6D9E30C70}" name="Column2">
      <calculatedColumnFormula>COUNTIF(Table24[Column2],AN28)</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F014589-F10C-44B3-8B99-784EEC33F20F}" name="Table2410" displayName="Table2410" ref="AX3:AY20" totalsRowShown="0" headerRowBorderDxfId="5" tableBorderDxfId="4" totalsRowBorderDxfId="3">
  <autoFilter ref="AX3:AY20" xr:uid="{AF014589-F10C-44B3-8B99-784EEC33F20F}"/>
  <tableColumns count="2">
    <tableColumn id="1" xr3:uid="{836A40AB-7CC5-4673-9958-4470E7688676}" name="Column1" dataDxfId="2"/>
    <tableColumn id="2" xr3:uid="{6849DEC7-3FA2-40BD-9656-5289359D171A}" name="Column2"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5109553-1FA1-40FE-BEAD-9A97CDD6B68D}" name="Table24" displayName="Table24" ref="A4:B21" totalsRowShown="0" headerRowBorderDxfId="39" tableBorderDxfId="38" totalsRowBorderDxfId="37">
  <autoFilter ref="A4:B21" xr:uid="{A5109553-1FA1-40FE-BEAD-9A97CDD6B68D}"/>
  <tableColumns count="2">
    <tableColumn id="1" xr3:uid="{0729179D-56E5-4B39-BABE-9A43EAB1E8A4}" name="Column1" dataDxfId="36"/>
    <tableColumn id="2" xr3:uid="{1A59FEC1-BFCA-494A-B19E-66508E0E77F6}" name="Column2" dataDxfId="3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B87093-CD88-4816-965A-B98DB9AEB7B0}" name="Table4" displayName="Table4" ref="D4:E11" totalsRowShown="0">
  <autoFilter ref="D4:E11" xr:uid="{A7B87093-CD88-4816-965A-B98DB9AEB7B0}"/>
  <tableColumns count="2">
    <tableColumn id="1" xr3:uid="{D62CEF8D-68C8-4532-8603-F0853328A37A}" name="Column1" dataDxfId="34"/>
    <tableColumn id="2" xr3:uid="{B5A80759-61FC-4241-934F-CA551ABAE495}" name="Column2">
      <calculatedColumnFormula>COUNTIF(Table24[Column2],D5)</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83163D1-6B8E-4824-8708-15EB2669C782}" name="Table7" displayName="Table7" ref="H4:L22" totalsRowShown="0" headerRowDxfId="33" headerRowBorderDxfId="32" tableBorderDxfId="31">
  <autoFilter ref="H4:L22" xr:uid="{383163D1-6B8E-4824-8708-15EB2669C782}"/>
  <tableColumns count="5">
    <tableColumn id="1" xr3:uid="{D7A53DD7-179E-46BE-A5CC-DFDEE4954216}" name="Season2" dataDxfId="30"/>
    <tableColumn id="2" xr3:uid="{A36C08E5-9142-4429-98C2-FE3817ABBABE}" name="team1" dataDxfId="29"/>
    <tableColumn id="3" xr3:uid="{7F8166F4-E35E-4B2C-B218-D23232D61490}" name="team2" dataDxfId="28"/>
    <tableColumn id="4" xr3:uid="{6890C3D3-76BD-4015-A1B9-739509DF46C3}" name="winner" dataDxfId="27"/>
    <tableColumn id="5" xr3:uid="{499B2382-2DB9-4A5D-BDE2-DABEEA64CF85}" name="Runner-Up" dataDxfId="26">
      <calculatedColumnFormula>IF(Table7[[#This Row],[winner]]=Table7[[#This Row],[team2]],Table7[[#This Row],[team1]],Table7[[#This Row],[team2]])</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A21D7BD-154B-4EBE-8921-A64EDADBEC2E}" name="Table8" displayName="Table8" ref="W3:AP298" totalsRowShown="0" headerRowDxfId="25">
  <autoFilter ref="W3:AP298" xr:uid="{EA21D7BD-154B-4EBE-8921-A64EDADBEC2E}"/>
  <tableColumns count="20">
    <tableColumn id="1" xr3:uid="{8FFE455F-6F40-4B58-A3F9-6E9CCFFB9DE0}" name="Season2" dataDxfId="24"/>
    <tableColumn id="2" xr3:uid="{4461E3EA-EE46-442D-B043-1B76073F3485}" name="IPL-2008" dataDxfId="23">
      <calculatedColumnFormula>COUNTIFS(P4:P1098,Table8[[#This Row],[Season2]],O4:O1098,Table8[[#Headers],[IPL-2008]])</calculatedColumnFormula>
    </tableColumn>
    <tableColumn id="3" xr3:uid="{6BE95155-C38E-4DA7-89D2-090743715F44}" name="IPL-2009" dataDxfId="22">
      <calculatedColumnFormula>COUNTIFS($P$5:$P$1099,Table8[[#This Row],[Season2]],$O$5:$O$1099,Table8[[#Headers],[IPL-2009]])</calculatedColumnFormula>
    </tableColumn>
    <tableColumn id="4" xr3:uid="{0E470745-FD80-4176-A047-C142705DA450}" name="IPL-2010" dataDxfId="21">
      <calculatedColumnFormula>COUNTIFS(Q4:Q1098,Table8[[#This Row],[Season2]],P4:P1098,Table8[[#Headers],[IPL-2010]])</calculatedColumnFormula>
    </tableColumn>
    <tableColumn id="5" xr3:uid="{1D0FF7E8-FB5E-4B0C-9A21-0FAF9428E016}" name="IPL-2011" dataDxfId="20">
      <calculatedColumnFormula>COUNTIFS(P4:P1098,Table8[[#This Row],[Season2]],O4:O1098,Table8[[#Headers],[IPL-2011]])</calculatedColumnFormula>
    </tableColumn>
    <tableColumn id="6" xr3:uid="{BC17C5EE-DE93-45D0-9BB7-0ECB9851024F}" name="IPL-2012" dataDxfId="19">
      <calculatedColumnFormula>COUNTIFS(P4:P1098,Table8[[#This Row],[Season2]],O4:O1098,Table8[[#Headers],[IPL-2012]])</calculatedColumnFormula>
    </tableColumn>
    <tableColumn id="7" xr3:uid="{1D81D8F0-DF6A-44F0-B429-B0DD369B5FA9}" name="IPL-2013" dataDxfId="18">
      <calculatedColumnFormula>COUNTIFS(P4:P1098,Table8[[#This Row],[Season2]],O4:O1098,Table8[[#Headers],[IPL-2013]])</calculatedColumnFormula>
    </tableColumn>
    <tableColumn id="8" xr3:uid="{18DE0314-0AA6-4C86-8FE8-7D185539692D}" name="IPL-2014" dataDxfId="17">
      <calculatedColumnFormula>COUNTIFS(P4:P1098,Table8[[#This Row],[Season2]],O4:O1098,Table8[[#Headers],[IPL-2014]])</calculatedColumnFormula>
    </tableColumn>
    <tableColumn id="9" xr3:uid="{3C987D7D-2E05-4884-9DD6-0BEDF03E2097}" name="IPL-2015" dataDxfId="16">
      <calculatedColumnFormula>COUNTIFS(P4:P1098,Table8[[#This Row],[Season2]],O4:O1098,Table8[[#Headers],[IPL-2015]])</calculatedColumnFormula>
    </tableColumn>
    <tableColumn id="10" xr3:uid="{4FB356B5-9698-4978-9C7E-E913FBFE48FE}" name="IPL-2016" dataDxfId="15">
      <calculatedColumnFormula>COUNTIFS(P4:P1098,Table8[[#This Row],[Season2]],O4:O1098,Table8[[#Headers],[IPL-2016]])</calculatedColumnFormula>
    </tableColumn>
    <tableColumn id="11" xr3:uid="{B2F5900C-0048-4925-A7E8-D8D47BCBD982}" name="IPL-2017" dataDxfId="14">
      <calculatedColumnFormula>COUNTIFS(P4:P1098,Table8[[#This Row],[Season2]],O4:O1098,Table8[[#Headers],[IPL-2017]])</calculatedColumnFormula>
    </tableColumn>
    <tableColumn id="12" xr3:uid="{56CC623E-4FC5-4446-BFEE-79144A2BB9DC}" name="IPL-2018" dataDxfId="13">
      <calculatedColumnFormula>COUNTIFS(P4:P1098,Table8[[#This Row],[Season2]],O4:O1098,Table8[[#Headers],[IPL-2018]])</calculatedColumnFormula>
    </tableColumn>
    <tableColumn id="13" xr3:uid="{BBEB921C-21FD-4AD9-9D64-6D08A7F52DCA}" name="IPL-2019" dataDxfId="12">
      <calculatedColumnFormula>COUNTIFS(Q4:Q1098,Table8[[#This Row],[Season2]],P4:P1098,Table8[[#Headers],[IPL-2019]])</calculatedColumnFormula>
    </tableColumn>
    <tableColumn id="14" xr3:uid="{501F60D1-8A99-4183-A1A4-A038DEC9E523}" name="IPL-2020" dataDxfId="11">
      <calculatedColumnFormula>COUNTIFS(P4:P1098,Table8[[#This Row],[Season2]],O4:O1098,Table8[[#Headers],[IPL-2020]])</calculatedColumnFormula>
    </tableColumn>
    <tableColumn id="15" xr3:uid="{9CD6C237-4E31-4271-938B-A5C5CCA83E8F}" name="IPL-2021" dataDxfId="10">
      <calculatedColumnFormula>COUNTIFS(P4:P1098,Table8[[#This Row],[Season2]],O4:O1098,Table8[[#Headers],[IPL-2021]])</calculatedColumnFormula>
    </tableColumn>
    <tableColumn id="16" xr3:uid="{2510190B-2431-4EDF-A5E1-44244EF1F6C5}" name="IPL-2022" dataDxfId="9">
      <calculatedColumnFormula>COUNTIFS(P4:P1098,Table8[[#This Row],[Season2]],O4:O1098,Table8[[#Headers],[IPL-2022]])</calculatedColumnFormula>
    </tableColumn>
    <tableColumn id="17" xr3:uid="{AEF4BCDD-956D-496E-9B50-25C15C190341}" name="IPL-2023" dataDxfId="8">
      <calculatedColumnFormula>COUNTIFS(P4:P1098,Table8[[#This Row],[Season2]],O4:O1098,Table8[[#Headers],[IPL-2023]])</calculatedColumnFormula>
    </tableColumn>
    <tableColumn id="18" xr3:uid="{BF0C1FC6-9581-49AF-AB76-B7B941AA925A}" name="IPL-2024" dataDxfId="7">
      <calculatedColumnFormula>COUNTIFS(P4:P1098,Table8[[#This Row],[Season2]],O4:O1098,Table8[[#Headers],[IPL-2024]])</calculatedColumnFormula>
    </tableColumn>
    <tableColumn id="19" xr3:uid="{DB9241FE-F281-4573-908A-3260B085DFE5}" name="Column1"/>
    <tableColumn id="20" xr3:uid="{2D1BABBA-73AB-49F3-BE7F-2E0E4A4E244D}" name="Column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3628BC-84DF-4DB0-A627-1638E59BEE9F}" name="Table2" displayName="Table2" ref="AQ3:AR20" totalsRowShown="0" headerRowBorderDxfId="45" tableBorderDxfId="44" totalsRowBorderDxfId="43">
  <autoFilter ref="AQ3:AR20" xr:uid="{2C3628BC-84DF-4DB0-A627-1638E59BEE9F}"/>
  <tableColumns count="2">
    <tableColumn id="1" xr3:uid="{DB15C1ED-0EA5-4E36-8961-CAF8E4048347}" name="Column1" dataDxfId="42"/>
    <tableColumn id="2" xr3:uid="{DF802EC9-44E5-4DC7-8547-E887AD3ED9DF}" name="Column2" dataDxfId="4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34D8E6-AF9F-41AC-9339-F7F440E433B5}" name="Table46" displayName="Table46" ref="AG3:AH10" totalsRowShown="0">
  <autoFilter ref="AG3:AH10" xr:uid="{9A34D8E6-AF9F-41AC-9339-F7F440E433B5}"/>
  <tableColumns count="2">
    <tableColumn id="1" xr3:uid="{AF59E071-247B-4B0F-9285-10393EF42E59}" name="Column1" dataDxfId="40"/>
    <tableColumn id="2" xr3:uid="{071DB89C-0858-44FC-B2C6-67358A4C0198}" name="Column2">
      <calculatedColumnFormula>COUNTIF(Table24[Column2],AG4)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 Id="rId4" Type="http://schemas.openxmlformats.org/officeDocument/2006/relationships/table" Target="../tables/table7.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7" Type="http://schemas.openxmlformats.org/officeDocument/2006/relationships/table" Target="../tables/table9.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table" Target="../tables/table8.xml"/><Relationship Id="rId5" Type="http://schemas.openxmlformats.org/officeDocument/2006/relationships/drawing" Target="../drawings/drawing2.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0E18D-6D5E-4C26-AFDB-98323327279F}">
  <dimension ref="A1:U1096"/>
  <sheetViews>
    <sheetView workbookViewId="0">
      <selection activeCell="D1" sqref="D1:D1096"/>
    </sheetView>
  </sheetViews>
  <sheetFormatPr defaultRowHeight="15" x14ac:dyDescent="0.25"/>
  <cols>
    <col min="1" max="1" width="7.85546875" bestFit="1" customWidth="1"/>
    <col min="2" max="2" width="9" bestFit="1" customWidth="1"/>
    <col min="3" max="3" width="13.42578125" bestFit="1" customWidth="1"/>
    <col min="4" max="5" width="10.140625" bestFit="1" customWidth="1"/>
    <col min="6" max="6" width="15.28515625" bestFit="1" customWidth="1"/>
    <col min="7" max="7" width="17.5703125" bestFit="1" customWidth="1"/>
    <col min="8" max="8" width="48.7109375" customWidth="1"/>
    <col min="9" max="11" width="23.85546875" bestFit="1" customWidth="1"/>
    <col min="12" max="12" width="14.5703125" bestFit="1" customWidth="1"/>
    <col min="13" max="13" width="23.85546875" bestFit="1" customWidth="1"/>
    <col min="14" max="14" width="12.140625" customWidth="1"/>
    <col min="15" max="15" width="14.5703125" bestFit="1" customWidth="1"/>
    <col min="16" max="16" width="12.42578125" bestFit="1" customWidth="1"/>
    <col min="17" max="17" width="13.140625" bestFit="1" customWidth="1"/>
    <col min="18" max="18" width="12.140625" bestFit="1" customWidth="1"/>
    <col min="19" max="19" width="9.5703125" customWidth="1"/>
    <col min="20" max="21" width="22"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s="1">
        <v>335982</v>
      </c>
      <c r="B2" s="1" t="s">
        <v>21</v>
      </c>
      <c r="C2" s="1" t="s">
        <v>22</v>
      </c>
      <c r="D2" s="1" t="s">
        <v>23</v>
      </c>
      <c r="E2" s="2">
        <v>39556</v>
      </c>
      <c r="F2" s="1" t="s">
        <v>24</v>
      </c>
      <c r="G2" s="1" t="s">
        <v>25</v>
      </c>
      <c r="H2" s="1" t="s">
        <v>26</v>
      </c>
      <c r="I2" s="1" t="s">
        <v>27</v>
      </c>
      <c r="J2" s="1" t="s">
        <v>28</v>
      </c>
      <c r="K2" s="1" t="s">
        <v>27</v>
      </c>
      <c r="L2" s="1" t="s">
        <v>29</v>
      </c>
      <c r="M2" s="1" t="s">
        <v>28</v>
      </c>
      <c r="N2" s="1" t="s">
        <v>30</v>
      </c>
      <c r="O2" s="1">
        <v>140</v>
      </c>
      <c r="P2" s="1">
        <v>223</v>
      </c>
      <c r="Q2" s="1">
        <v>20</v>
      </c>
      <c r="R2" s="1" t="s">
        <v>31</v>
      </c>
      <c r="S2" s="1" t="s">
        <v>32</v>
      </c>
      <c r="T2" s="1" t="s">
        <v>33</v>
      </c>
      <c r="U2" s="1" t="s">
        <v>34</v>
      </c>
    </row>
    <row r="3" spans="1:21" x14ac:dyDescent="0.25">
      <c r="A3" s="1">
        <v>335983</v>
      </c>
      <c r="B3" s="1" t="s">
        <v>21</v>
      </c>
      <c r="C3" s="1" t="s">
        <v>35</v>
      </c>
      <c r="D3" s="1" t="s">
        <v>23</v>
      </c>
      <c r="E3" s="2">
        <v>39557</v>
      </c>
      <c r="F3" s="1" t="s">
        <v>24</v>
      </c>
      <c r="G3" s="1" t="s">
        <v>36</v>
      </c>
      <c r="H3" s="1" t="s">
        <v>37</v>
      </c>
      <c r="I3" s="1" t="s">
        <v>38</v>
      </c>
      <c r="J3" s="1" t="s">
        <v>39</v>
      </c>
      <c r="K3" s="1" t="s">
        <v>39</v>
      </c>
      <c r="L3" s="1" t="s">
        <v>40</v>
      </c>
      <c r="M3" s="1" t="s">
        <v>39</v>
      </c>
      <c r="N3" s="1" t="s">
        <v>30</v>
      </c>
      <c r="O3" s="1">
        <v>33</v>
      </c>
      <c r="P3" s="1">
        <v>241</v>
      </c>
      <c r="Q3" s="1">
        <v>20</v>
      </c>
      <c r="R3" s="1" t="s">
        <v>31</v>
      </c>
      <c r="S3" s="1" t="s">
        <v>32</v>
      </c>
      <c r="T3" s="1" t="s">
        <v>41</v>
      </c>
      <c r="U3" s="1" t="s">
        <v>42</v>
      </c>
    </row>
    <row r="4" spans="1:21" x14ac:dyDescent="0.25">
      <c r="A4" s="1">
        <v>335984</v>
      </c>
      <c r="B4" s="1" t="s">
        <v>21</v>
      </c>
      <c r="C4" s="1" t="s">
        <v>43</v>
      </c>
      <c r="D4" s="1" t="s">
        <v>23</v>
      </c>
      <c r="E4" s="2">
        <v>39557</v>
      </c>
      <c r="F4" s="1" t="s">
        <v>24</v>
      </c>
      <c r="G4" s="1" t="s">
        <v>44</v>
      </c>
      <c r="H4" s="1" t="s">
        <v>45</v>
      </c>
      <c r="I4" s="1" t="s">
        <v>46</v>
      </c>
      <c r="J4" s="1" t="s">
        <v>47</v>
      </c>
      <c r="K4" s="1" t="s">
        <v>47</v>
      </c>
      <c r="L4" s="1" t="s">
        <v>40</v>
      </c>
      <c r="M4" s="1" t="s">
        <v>46</v>
      </c>
      <c r="N4" s="1" t="s">
        <v>48</v>
      </c>
      <c r="O4" s="1">
        <v>9</v>
      </c>
      <c r="P4" s="1">
        <v>130</v>
      </c>
      <c r="Q4" s="1">
        <v>20</v>
      </c>
      <c r="R4" s="1" t="s">
        <v>31</v>
      </c>
      <c r="S4" s="1" t="s">
        <v>32</v>
      </c>
      <c r="T4" s="1" t="s">
        <v>49</v>
      </c>
      <c r="U4" s="1" t="s">
        <v>50</v>
      </c>
    </row>
    <row r="5" spans="1:21" x14ac:dyDescent="0.25">
      <c r="A5" s="1">
        <v>335985</v>
      </c>
      <c r="B5" s="1" t="s">
        <v>21</v>
      </c>
      <c r="C5" s="1" t="s">
        <v>51</v>
      </c>
      <c r="D5" s="1" t="s">
        <v>23</v>
      </c>
      <c r="E5" s="2">
        <v>39558</v>
      </c>
      <c r="F5" s="1" t="s">
        <v>24</v>
      </c>
      <c r="G5" s="1" t="s">
        <v>52</v>
      </c>
      <c r="H5" s="1" t="s">
        <v>53</v>
      </c>
      <c r="I5" s="1" t="s">
        <v>54</v>
      </c>
      <c r="J5" s="1" t="s">
        <v>27</v>
      </c>
      <c r="K5" s="1" t="s">
        <v>54</v>
      </c>
      <c r="L5" s="1" t="s">
        <v>40</v>
      </c>
      <c r="M5" s="1" t="s">
        <v>27</v>
      </c>
      <c r="N5" s="1" t="s">
        <v>48</v>
      </c>
      <c r="O5" s="1">
        <v>5</v>
      </c>
      <c r="P5" s="1">
        <v>166</v>
      </c>
      <c r="Q5" s="1">
        <v>20</v>
      </c>
      <c r="R5" s="1" t="s">
        <v>31</v>
      </c>
      <c r="S5" s="1" t="s">
        <v>32</v>
      </c>
      <c r="T5" s="1" t="s">
        <v>55</v>
      </c>
      <c r="U5" s="1" t="s">
        <v>56</v>
      </c>
    </row>
    <row r="6" spans="1:21" x14ac:dyDescent="0.25">
      <c r="A6" s="1">
        <v>335986</v>
      </c>
      <c r="B6" s="1" t="s">
        <v>21</v>
      </c>
      <c r="C6" s="1" t="s">
        <v>57</v>
      </c>
      <c r="D6" s="1" t="s">
        <v>23</v>
      </c>
      <c r="E6" s="2">
        <v>39558</v>
      </c>
      <c r="F6" s="1" t="s">
        <v>24</v>
      </c>
      <c r="G6" s="1" t="s">
        <v>58</v>
      </c>
      <c r="H6" s="1" t="s">
        <v>59</v>
      </c>
      <c r="I6" s="1" t="s">
        <v>28</v>
      </c>
      <c r="J6" s="1" t="s">
        <v>60</v>
      </c>
      <c r="K6" s="1" t="s">
        <v>60</v>
      </c>
      <c r="L6" s="1" t="s">
        <v>40</v>
      </c>
      <c r="M6" s="1" t="s">
        <v>28</v>
      </c>
      <c r="N6" s="1" t="s">
        <v>48</v>
      </c>
      <c r="O6" s="1">
        <v>5</v>
      </c>
      <c r="P6" s="1">
        <v>111</v>
      </c>
      <c r="Q6" s="1">
        <v>20</v>
      </c>
      <c r="R6" s="1" t="s">
        <v>31</v>
      </c>
      <c r="S6" s="1" t="s">
        <v>32</v>
      </c>
      <c r="T6" s="1" t="s">
        <v>61</v>
      </c>
      <c r="U6" s="1" t="s">
        <v>62</v>
      </c>
    </row>
    <row r="7" spans="1:21" x14ac:dyDescent="0.25">
      <c r="A7" s="1">
        <v>335987</v>
      </c>
      <c r="B7" s="1" t="s">
        <v>21</v>
      </c>
      <c r="C7" s="1" t="s">
        <v>63</v>
      </c>
      <c r="D7" s="1" t="s">
        <v>23</v>
      </c>
      <c r="E7" s="2">
        <v>39559</v>
      </c>
      <c r="F7" s="1" t="s">
        <v>24</v>
      </c>
      <c r="G7" s="1" t="s">
        <v>64</v>
      </c>
      <c r="H7" s="1" t="s">
        <v>65</v>
      </c>
      <c r="I7" s="1" t="s">
        <v>47</v>
      </c>
      <c r="J7" s="1" t="s">
        <v>38</v>
      </c>
      <c r="K7" s="1" t="s">
        <v>38</v>
      </c>
      <c r="L7" s="1" t="s">
        <v>40</v>
      </c>
      <c r="M7" s="1" t="s">
        <v>47</v>
      </c>
      <c r="N7" s="1" t="s">
        <v>48</v>
      </c>
      <c r="O7" s="1">
        <v>6</v>
      </c>
      <c r="P7" s="1">
        <v>167</v>
      </c>
      <c r="Q7" s="1">
        <v>20</v>
      </c>
      <c r="R7" s="1" t="s">
        <v>31</v>
      </c>
      <c r="S7" s="1" t="s">
        <v>32</v>
      </c>
      <c r="T7" s="1" t="s">
        <v>49</v>
      </c>
      <c r="U7" s="1" t="s">
        <v>66</v>
      </c>
    </row>
    <row r="8" spans="1:21" x14ac:dyDescent="0.25">
      <c r="A8" s="1">
        <v>335988</v>
      </c>
      <c r="B8" s="1" t="s">
        <v>21</v>
      </c>
      <c r="C8" s="1" t="s">
        <v>67</v>
      </c>
      <c r="D8" s="1" t="s">
        <v>23</v>
      </c>
      <c r="E8" s="2">
        <v>39560</v>
      </c>
      <c r="F8" s="1" t="s">
        <v>24</v>
      </c>
      <c r="G8" s="1" t="s">
        <v>68</v>
      </c>
      <c r="H8" s="1" t="s">
        <v>69</v>
      </c>
      <c r="I8" s="1" t="s">
        <v>60</v>
      </c>
      <c r="J8" s="1" t="s">
        <v>46</v>
      </c>
      <c r="K8" s="1" t="s">
        <v>60</v>
      </c>
      <c r="L8" s="1" t="s">
        <v>40</v>
      </c>
      <c r="M8" s="1" t="s">
        <v>46</v>
      </c>
      <c r="N8" s="1" t="s">
        <v>48</v>
      </c>
      <c r="O8" s="1">
        <v>9</v>
      </c>
      <c r="P8" s="1">
        <v>143</v>
      </c>
      <c r="Q8" s="1">
        <v>20</v>
      </c>
      <c r="R8" s="1" t="s">
        <v>31</v>
      </c>
      <c r="S8" s="1" t="s">
        <v>32</v>
      </c>
      <c r="T8" s="1" t="s">
        <v>70</v>
      </c>
      <c r="U8" s="1" t="s">
        <v>71</v>
      </c>
    </row>
    <row r="9" spans="1:21" x14ac:dyDescent="0.25">
      <c r="A9" s="1">
        <v>335989</v>
      </c>
      <c r="B9" s="1" t="s">
        <v>21</v>
      </c>
      <c r="C9" s="1" t="s">
        <v>72</v>
      </c>
      <c r="D9" s="1" t="s">
        <v>23</v>
      </c>
      <c r="E9" s="2">
        <v>39561</v>
      </c>
      <c r="F9" s="1" t="s">
        <v>24</v>
      </c>
      <c r="G9" s="1" t="s">
        <v>73</v>
      </c>
      <c r="H9" s="1" t="s">
        <v>74</v>
      </c>
      <c r="I9" s="1" t="s">
        <v>39</v>
      </c>
      <c r="J9" s="1" t="s">
        <v>54</v>
      </c>
      <c r="K9" s="1" t="s">
        <v>54</v>
      </c>
      <c r="L9" s="1" t="s">
        <v>29</v>
      </c>
      <c r="M9" s="1" t="s">
        <v>39</v>
      </c>
      <c r="N9" s="1" t="s">
        <v>30</v>
      </c>
      <c r="O9" s="1">
        <v>6</v>
      </c>
      <c r="P9" s="1">
        <v>209</v>
      </c>
      <c r="Q9" s="1">
        <v>20</v>
      </c>
      <c r="R9" s="1" t="s">
        <v>31</v>
      </c>
      <c r="S9" s="1" t="s">
        <v>32</v>
      </c>
      <c r="T9" s="1" t="s">
        <v>56</v>
      </c>
      <c r="U9" s="1" t="s">
        <v>50</v>
      </c>
    </row>
    <row r="10" spans="1:21" x14ac:dyDescent="0.25">
      <c r="A10" s="1">
        <v>335990</v>
      </c>
      <c r="B10" s="1" t="s">
        <v>21</v>
      </c>
      <c r="C10" s="1" t="s">
        <v>67</v>
      </c>
      <c r="D10" s="1" t="s">
        <v>23</v>
      </c>
      <c r="E10" s="2">
        <v>39562</v>
      </c>
      <c r="F10" s="1" t="s">
        <v>24</v>
      </c>
      <c r="G10" s="1" t="s">
        <v>75</v>
      </c>
      <c r="H10" s="1" t="s">
        <v>69</v>
      </c>
      <c r="I10" s="1" t="s">
        <v>60</v>
      </c>
      <c r="J10" s="1" t="s">
        <v>47</v>
      </c>
      <c r="K10" s="1" t="s">
        <v>47</v>
      </c>
      <c r="L10" s="1" t="s">
        <v>29</v>
      </c>
      <c r="M10" s="1" t="s">
        <v>47</v>
      </c>
      <c r="N10" s="1" t="s">
        <v>48</v>
      </c>
      <c r="O10" s="1">
        <v>3</v>
      </c>
      <c r="P10" s="1">
        <v>215</v>
      </c>
      <c r="Q10" s="1">
        <v>20</v>
      </c>
      <c r="R10" s="1" t="s">
        <v>31</v>
      </c>
      <c r="S10" s="1" t="s">
        <v>32</v>
      </c>
      <c r="T10" s="1" t="s">
        <v>33</v>
      </c>
      <c r="U10" s="1" t="s">
        <v>41</v>
      </c>
    </row>
    <row r="11" spans="1:21" x14ac:dyDescent="0.25">
      <c r="A11" s="1">
        <v>335991</v>
      </c>
      <c r="B11" s="1" t="s">
        <v>21</v>
      </c>
      <c r="C11" s="1" t="s">
        <v>35</v>
      </c>
      <c r="D11" s="1" t="s">
        <v>23</v>
      </c>
      <c r="E11" s="2">
        <v>39563</v>
      </c>
      <c r="F11" s="1" t="s">
        <v>24</v>
      </c>
      <c r="G11" s="1" t="s">
        <v>76</v>
      </c>
      <c r="H11" s="1" t="s">
        <v>37</v>
      </c>
      <c r="I11" s="1" t="s">
        <v>38</v>
      </c>
      <c r="J11" s="1" t="s">
        <v>54</v>
      </c>
      <c r="K11" s="1" t="s">
        <v>54</v>
      </c>
      <c r="L11" s="1" t="s">
        <v>29</v>
      </c>
      <c r="M11" s="1" t="s">
        <v>38</v>
      </c>
      <c r="N11" s="1" t="s">
        <v>30</v>
      </c>
      <c r="O11" s="1">
        <v>66</v>
      </c>
      <c r="P11" s="1">
        <v>183</v>
      </c>
      <c r="Q11" s="1">
        <v>20</v>
      </c>
      <c r="R11" s="1" t="s">
        <v>31</v>
      </c>
      <c r="S11" s="1" t="s">
        <v>32</v>
      </c>
      <c r="T11" s="1" t="s">
        <v>49</v>
      </c>
      <c r="U11" s="1" t="s">
        <v>71</v>
      </c>
    </row>
    <row r="12" spans="1:21" x14ac:dyDescent="0.25">
      <c r="A12" s="1">
        <v>335992</v>
      </c>
      <c r="B12" s="1" t="s">
        <v>21</v>
      </c>
      <c r="C12" s="1" t="s">
        <v>22</v>
      </c>
      <c r="D12" s="1" t="s">
        <v>23</v>
      </c>
      <c r="E12" s="2">
        <v>39564</v>
      </c>
      <c r="F12" s="1" t="s">
        <v>24</v>
      </c>
      <c r="G12" s="1" t="s">
        <v>64</v>
      </c>
      <c r="H12" s="1" t="s">
        <v>26</v>
      </c>
      <c r="I12" s="1" t="s">
        <v>27</v>
      </c>
      <c r="J12" s="1" t="s">
        <v>47</v>
      </c>
      <c r="K12" s="1" t="s">
        <v>47</v>
      </c>
      <c r="L12" s="1" t="s">
        <v>29</v>
      </c>
      <c r="M12" s="1" t="s">
        <v>47</v>
      </c>
      <c r="N12" s="1" t="s">
        <v>48</v>
      </c>
      <c r="O12" s="1">
        <v>7</v>
      </c>
      <c r="P12" s="1">
        <v>136</v>
      </c>
      <c r="Q12" s="1">
        <v>20</v>
      </c>
      <c r="R12" s="1" t="s">
        <v>31</v>
      </c>
      <c r="S12" s="1" t="s">
        <v>32</v>
      </c>
      <c r="T12" s="1" t="s">
        <v>41</v>
      </c>
      <c r="U12" s="1" t="s">
        <v>70</v>
      </c>
    </row>
    <row r="13" spans="1:21" x14ac:dyDescent="0.25">
      <c r="A13" s="1">
        <v>335993</v>
      </c>
      <c r="B13" s="1" t="s">
        <v>21</v>
      </c>
      <c r="C13" s="1" t="s">
        <v>72</v>
      </c>
      <c r="D13" s="1" t="s">
        <v>23</v>
      </c>
      <c r="E13" s="2">
        <v>39564</v>
      </c>
      <c r="F13" s="1" t="s">
        <v>24</v>
      </c>
      <c r="G13" s="1" t="s">
        <v>77</v>
      </c>
      <c r="H13" s="1" t="s">
        <v>74</v>
      </c>
      <c r="I13" s="1" t="s">
        <v>39</v>
      </c>
      <c r="J13" s="1" t="s">
        <v>28</v>
      </c>
      <c r="K13" s="1" t="s">
        <v>28</v>
      </c>
      <c r="L13" s="1" t="s">
        <v>40</v>
      </c>
      <c r="M13" s="1" t="s">
        <v>39</v>
      </c>
      <c r="N13" s="1" t="s">
        <v>48</v>
      </c>
      <c r="O13" s="1">
        <v>9</v>
      </c>
      <c r="P13" s="1">
        <v>148</v>
      </c>
      <c r="Q13" s="1">
        <v>20</v>
      </c>
      <c r="R13" s="1" t="s">
        <v>31</v>
      </c>
      <c r="S13" s="1" t="s">
        <v>32</v>
      </c>
      <c r="T13" s="1" t="s">
        <v>61</v>
      </c>
      <c r="U13" s="1" t="s">
        <v>78</v>
      </c>
    </row>
    <row r="14" spans="1:21" x14ac:dyDescent="0.25">
      <c r="A14" s="1">
        <v>335994</v>
      </c>
      <c r="B14" s="1" t="s">
        <v>21</v>
      </c>
      <c r="C14" s="1" t="s">
        <v>51</v>
      </c>
      <c r="D14" s="1" t="s">
        <v>23</v>
      </c>
      <c r="E14" s="2">
        <v>39565</v>
      </c>
      <c r="F14" s="1" t="s">
        <v>24</v>
      </c>
      <c r="G14" s="1" t="s">
        <v>79</v>
      </c>
      <c r="H14" s="1" t="s">
        <v>80</v>
      </c>
      <c r="I14" s="1" t="s">
        <v>54</v>
      </c>
      <c r="J14" s="1" t="s">
        <v>60</v>
      </c>
      <c r="K14" s="1" t="s">
        <v>60</v>
      </c>
      <c r="L14" s="1" t="s">
        <v>29</v>
      </c>
      <c r="M14" s="1" t="s">
        <v>60</v>
      </c>
      <c r="N14" s="1" t="s">
        <v>48</v>
      </c>
      <c r="O14" s="1">
        <v>10</v>
      </c>
      <c r="P14" s="1">
        <v>155</v>
      </c>
      <c r="Q14" s="1">
        <v>20</v>
      </c>
      <c r="R14" s="1" t="s">
        <v>31</v>
      </c>
      <c r="S14" s="1" t="s">
        <v>32</v>
      </c>
      <c r="T14" s="1" t="s">
        <v>33</v>
      </c>
      <c r="U14" s="1" t="s">
        <v>42</v>
      </c>
    </row>
    <row r="15" spans="1:21" x14ac:dyDescent="0.25">
      <c r="A15" s="1">
        <v>335995</v>
      </c>
      <c r="B15" s="1" t="s">
        <v>21</v>
      </c>
      <c r="C15" s="1" t="s">
        <v>35</v>
      </c>
      <c r="D15" s="1" t="s">
        <v>23</v>
      </c>
      <c r="E15" s="2">
        <v>39565</v>
      </c>
      <c r="F15" s="1" t="s">
        <v>24</v>
      </c>
      <c r="G15" s="1" t="s">
        <v>81</v>
      </c>
      <c r="H15" s="1" t="s">
        <v>37</v>
      </c>
      <c r="I15" s="1" t="s">
        <v>38</v>
      </c>
      <c r="J15" s="1" t="s">
        <v>46</v>
      </c>
      <c r="K15" s="1" t="s">
        <v>46</v>
      </c>
      <c r="L15" s="1" t="s">
        <v>40</v>
      </c>
      <c r="M15" s="1" t="s">
        <v>38</v>
      </c>
      <c r="N15" s="1" t="s">
        <v>48</v>
      </c>
      <c r="O15" s="1">
        <v>4</v>
      </c>
      <c r="P15" s="1">
        <v>159</v>
      </c>
      <c r="Q15" s="1">
        <v>20</v>
      </c>
      <c r="R15" s="1" t="s">
        <v>31</v>
      </c>
      <c r="S15" s="1" t="s">
        <v>32</v>
      </c>
      <c r="T15" s="1" t="s">
        <v>34</v>
      </c>
      <c r="U15" s="1" t="s">
        <v>82</v>
      </c>
    </row>
    <row r="16" spans="1:21" x14ac:dyDescent="0.25">
      <c r="A16" s="1">
        <v>335996</v>
      </c>
      <c r="B16" s="1" t="s">
        <v>21</v>
      </c>
      <c r="C16" s="1" t="s">
        <v>22</v>
      </c>
      <c r="D16" s="1" t="s">
        <v>23</v>
      </c>
      <c r="E16" s="2">
        <v>39566</v>
      </c>
      <c r="F16" s="1" t="s">
        <v>24</v>
      </c>
      <c r="G16" s="1" t="s">
        <v>83</v>
      </c>
      <c r="H16" s="1" t="s">
        <v>26</v>
      </c>
      <c r="I16" s="1" t="s">
        <v>27</v>
      </c>
      <c r="J16" s="1" t="s">
        <v>39</v>
      </c>
      <c r="K16" s="1" t="s">
        <v>39</v>
      </c>
      <c r="L16" s="1" t="s">
        <v>40</v>
      </c>
      <c r="M16" s="1" t="s">
        <v>39</v>
      </c>
      <c r="N16" s="1" t="s">
        <v>30</v>
      </c>
      <c r="O16" s="1">
        <v>13</v>
      </c>
      <c r="P16" s="1">
        <v>179</v>
      </c>
      <c r="Q16" s="1">
        <v>20</v>
      </c>
      <c r="R16" s="1" t="s">
        <v>31</v>
      </c>
      <c r="S16" s="1" t="s">
        <v>32</v>
      </c>
      <c r="T16" s="1" t="s">
        <v>84</v>
      </c>
      <c r="U16" s="1" t="s">
        <v>66</v>
      </c>
    </row>
    <row r="17" spans="1:21" x14ac:dyDescent="0.25">
      <c r="A17" s="1">
        <v>335997</v>
      </c>
      <c r="B17" s="1" t="s">
        <v>21</v>
      </c>
      <c r="C17" s="1" t="s">
        <v>57</v>
      </c>
      <c r="D17" s="1" t="s">
        <v>23</v>
      </c>
      <c r="E17" s="2">
        <v>39567</v>
      </c>
      <c r="F17" s="1" t="s">
        <v>24</v>
      </c>
      <c r="G17" s="1" t="s">
        <v>85</v>
      </c>
      <c r="H17" s="1" t="s">
        <v>59</v>
      </c>
      <c r="I17" s="1" t="s">
        <v>28</v>
      </c>
      <c r="J17" s="1" t="s">
        <v>54</v>
      </c>
      <c r="K17" s="1" t="s">
        <v>28</v>
      </c>
      <c r="L17" s="1" t="s">
        <v>40</v>
      </c>
      <c r="M17" s="1" t="s">
        <v>54</v>
      </c>
      <c r="N17" s="1" t="s">
        <v>48</v>
      </c>
      <c r="O17" s="1">
        <v>7</v>
      </c>
      <c r="P17" s="1">
        <v>138</v>
      </c>
      <c r="Q17" s="1">
        <v>20</v>
      </c>
      <c r="R17" s="1" t="s">
        <v>31</v>
      </c>
      <c r="S17" s="1" t="s">
        <v>32</v>
      </c>
      <c r="T17" s="1" t="s">
        <v>61</v>
      </c>
      <c r="U17" s="1" t="s">
        <v>78</v>
      </c>
    </row>
    <row r="18" spans="1:21" x14ac:dyDescent="0.25">
      <c r="A18" s="1">
        <v>335998</v>
      </c>
      <c r="B18" s="1" t="s">
        <v>21</v>
      </c>
      <c r="C18" s="1" t="s">
        <v>43</v>
      </c>
      <c r="D18" s="1" t="s">
        <v>23</v>
      </c>
      <c r="E18" s="2">
        <v>39568</v>
      </c>
      <c r="F18" s="1" t="s">
        <v>24</v>
      </c>
      <c r="G18" s="1" t="s">
        <v>86</v>
      </c>
      <c r="H18" s="1" t="s">
        <v>45</v>
      </c>
      <c r="I18" s="1" t="s">
        <v>46</v>
      </c>
      <c r="J18" s="1" t="s">
        <v>27</v>
      </c>
      <c r="K18" s="1" t="s">
        <v>27</v>
      </c>
      <c r="L18" s="1" t="s">
        <v>29</v>
      </c>
      <c r="M18" s="1" t="s">
        <v>46</v>
      </c>
      <c r="N18" s="1" t="s">
        <v>30</v>
      </c>
      <c r="O18" s="1">
        <v>10</v>
      </c>
      <c r="P18" s="1">
        <v>192</v>
      </c>
      <c r="Q18" s="1">
        <v>20</v>
      </c>
      <c r="R18" s="1" t="s">
        <v>31</v>
      </c>
      <c r="S18" s="1" t="s">
        <v>32</v>
      </c>
      <c r="T18" s="1" t="s">
        <v>49</v>
      </c>
      <c r="U18" s="1" t="s">
        <v>82</v>
      </c>
    </row>
    <row r="19" spans="1:21" x14ac:dyDescent="0.25">
      <c r="A19" s="1">
        <v>335999</v>
      </c>
      <c r="B19" s="1" t="s">
        <v>21</v>
      </c>
      <c r="C19" s="1" t="s">
        <v>67</v>
      </c>
      <c r="D19" s="1" t="s">
        <v>23</v>
      </c>
      <c r="E19" s="2">
        <v>39569</v>
      </c>
      <c r="F19" s="1" t="s">
        <v>24</v>
      </c>
      <c r="G19" s="1" t="s">
        <v>87</v>
      </c>
      <c r="H19" s="1" t="s">
        <v>69</v>
      </c>
      <c r="I19" s="1" t="s">
        <v>60</v>
      </c>
      <c r="J19" s="1" t="s">
        <v>38</v>
      </c>
      <c r="K19" s="1" t="s">
        <v>38</v>
      </c>
      <c r="L19" s="1" t="s">
        <v>29</v>
      </c>
      <c r="M19" s="1" t="s">
        <v>38</v>
      </c>
      <c r="N19" s="1" t="s">
        <v>48</v>
      </c>
      <c r="O19" s="1">
        <v>7</v>
      </c>
      <c r="P19" s="1">
        <v>165</v>
      </c>
      <c r="Q19" s="1">
        <v>20</v>
      </c>
      <c r="R19" s="1" t="s">
        <v>31</v>
      </c>
      <c r="S19" s="1" t="s">
        <v>32</v>
      </c>
      <c r="T19" s="1" t="s">
        <v>84</v>
      </c>
      <c r="U19" s="1" t="s">
        <v>66</v>
      </c>
    </row>
    <row r="20" spans="1:21" x14ac:dyDescent="0.25">
      <c r="A20" s="1">
        <v>336000</v>
      </c>
      <c r="B20" s="1" t="s">
        <v>21</v>
      </c>
      <c r="C20" s="1" t="s">
        <v>63</v>
      </c>
      <c r="D20" s="1" t="s">
        <v>23</v>
      </c>
      <c r="E20" s="2">
        <v>39569</v>
      </c>
      <c r="F20" s="1" t="s">
        <v>24</v>
      </c>
      <c r="G20" s="1" t="s">
        <v>88</v>
      </c>
      <c r="H20" s="1" t="s">
        <v>65</v>
      </c>
      <c r="I20" s="1" t="s">
        <v>47</v>
      </c>
      <c r="J20" s="1" t="s">
        <v>28</v>
      </c>
      <c r="K20" s="1" t="s">
        <v>47</v>
      </c>
      <c r="L20" s="1" t="s">
        <v>40</v>
      </c>
      <c r="M20" s="1" t="s">
        <v>47</v>
      </c>
      <c r="N20" s="1" t="s">
        <v>30</v>
      </c>
      <c r="O20" s="1">
        <v>45</v>
      </c>
      <c r="P20" s="1">
        <v>197</v>
      </c>
      <c r="Q20" s="1">
        <v>20</v>
      </c>
      <c r="R20" s="1" t="s">
        <v>31</v>
      </c>
      <c r="S20" s="1" t="s">
        <v>32</v>
      </c>
      <c r="T20" s="1" t="s">
        <v>34</v>
      </c>
      <c r="U20" s="1" t="s">
        <v>50</v>
      </c>
    </row>
    <row r="21" spans="1:21" x14ac:dyDescent="0.25">
      <c r="A21" s="1">
        <v>336001</v>
      </c>
      <c r="B21" s="1" t="s">
        <v>21</v>
      </c>
      <c r="C21" s="1" t="s">
        <v>72</v>
      </c>
      <c r="D21" s="1" t="s">
        <v>23</v>
      </c>
      <c r="E21" s="2">
        <v>39570</v>
      </c>
      <c r="F21" s="1" t="s">
        <v>24</v>
      </c>
      <c r="G21" s="1" t="s">
        <v>68</v>
      </c>
      <c r="H21" s="1" t="s">
        <v>74</v>
      </c>
      <c r="I21" s="1" t="s">
        <v>39</v>
      </c>
      <c r="J21" s="1" t="s">
        <v>46</v>
      </c>
      <c r="K21" s="1" t="s">
        <v>39</v>
      </c>
      <c r="L21" s="1" t="s">
        <v>40</v>
      </c>
      <c r="M21" s="1" t="s">
        <v>46</v>
      </c>
      <c r="N21" s="1" t="s">
        <v>48</v>
      </c>
      <c r="O21" s="1">
        <v>8</v>
      </c>
      <c r="P21" s="1">
        <v>170</v>
      </c>
      <c r="Q21" s="1">
        <v>20</v>
      </c>
      <c r="R21" s="1" t="s">
        <v>31</v>
      </c>
      <c r="S21" s="1" t="s">
        <v>32</v>
      </c>
      <c r="T21" s="1" t="s">
        <v>61</v>
      </c>
      <c r="U21" s="1" t="s">
        <v>62</v>
      </c>
    </row>
    <row r="22" spans="1:21" x14ac:dyDescent="0.25">
      <c r="A22" s="1">
        <v>336003</v>
      </c>
      <c r="B22" s="1" t="s">
        <v>21</v>
      </c>
      <c r="C22" s="1" t="s">
        <v>35</v>
      </c>
      <c r="D22" s="1" t="s">
        <v>23</v>
      </c>
      <c r="E22" s="2">
        <v>39571</v>
      </c>
      <c r="F22" s="1" t="s">
        <v>24</v>
      </c>
      <c r="G22" s="1" t="s">
        <v>89</v>
      </c>
      <c r="H22" s="1" t="s">
        <v>37</v>
      </c>
      <c r="I22" s="1" t="s">
        <v>38</v>
      </c>
      <c r="J22" s="1" t="s">
        <v>28</v>
      </c>
      <c r="K22" s="1" t="s">
        <v>38</v>
      </c>
      <c r="L22" s="1" t="s">
        <v>40</v>
      </c>
      <c r="M22" s="1" t="s">
        <v>38</v>
      </c>
      <c r="N22" s="1" t="s">
        <v>30</v>
      </c>
      <c r="O22" s="1">
        <v>9</v>
      </c>
      <c r="P22" s="1">
        <v>179</v>
      </c>
      <c r="Q22" s="1">
        <v>20</v>
      </c>
      <c r="R22" s="1" t="s">
        <v>31</v>
      </c>
      <c r="S22" s="1" t="s">
        <v>32</v>
      </c>
      <c r="T22" s="1" t="s">
        <v>56</v>
      </c>
      <c r="U22" s="1" t="s">
        <v>82</v>
      </c>
    </row>
    <row r="23" spans="1:21" x14ac:dyDescent="0.25">
      <c r="A23" s="1">
        <v>336034</v>
      </c>
      <c r="B23" s="1" t="s">
        <v>21</v>
      </c>
      <c r="C23" s="1" t="s">
        <v>22</v>
      </c>
      <c r="D23" s="1" t="s">
        <v>23</v>
      </c>
      <c r="E23" s="2">
        <v>39571</v>
      </c>
      <c r="F23" s="1" t="s">
        <v>24</v>
      </c>
      <c r="G23" s="1" t="s">
        <v>90</v>
      </c>
      <c r="H23" s="1" t="s">
        <v>26</v>
      </c>
      <c r="I23" s="1" t="s">
        <v>27</v>
      </c>
      <c r="J23" s="1" t="s">
        <v>60</v>
      </c>
      <c r="K23" s="1" t="s">
        <v>60</v>
      </c>
      <c r="L23" s="1" t="s">
        <v>29</v>
      </c>
      <c r="M23" s="1" t="s">
        <v>27</v>
      </c>
      <c r="N23" s="1" t="s">
        <v>30</v>
      </c>
      <c r="O23" s="1">
        <v>3</v>
      </c>
      <c r="P23" s="1">
        <v>157</v>
      </c>
      <c r="Q23" s="1">
        <v>20</v>
      </c>
      <c r="R23" s="1" t="s">
        <v>31</v>
      </c>
      <c r="S23" s="1" t="s">
        <v>32</v>
      </c>
      <c r="T23" s="1" t="s">
        <v>84</v>
      </c>
      <c r="U23" s="1" t="s">
        <v>42</v>
      </c>
    </row>
    <row r="24" spans="1:21" x14ac:dyDescent="0.25">
      <c r="A24" s="1">
        <v>336004</v>
      </c>
      <c r="B24" s="1" t="s">
        <v>21</v>
      </c>
      <c r="C24" s="1" t="s">
        <v>51</v>
      </c>
      <c r="D24" s="1" t="s">
        <v>23</v>
      </c>
      <c r="E24" s="2">
        <v>39572</v>
      </c>
      <c r="F24" s="1" t="s">
        <v>24</v>
      </c>
      <c r="G24" s="1" t="s">
        <v>91</v>
      </c>
      <c r="H24" s="1" t="s">
        <v>80</v>
      </c>
      <c r="I24" s="1" t="s">
        <v>54</v>
      </c>
      <c r="J24" s="1" t="s">
        <v>46</v>
      </c>
      <c r="K24" s="1" t="s">
        <v>46</v>
      </c>
      <c r="L24" s="1" t="s">
        <v>29</v>
      </c>
      <c r="M24" s="1" t="s">
        <v>54</v>
      </c>
      <c r="N24" s="1" t="s">
        <v>30</v>
      </c>
      <c r="O24" s="1">
        <v>29</v>
      </c>
      <c r="P24" s="1">
        <v>163</v>
      </c>
      <c r="Q24" s="1">
        <v>20</v>
      </c>
      <c r="R24" s="1" t="s">
        <v>31</v>
      </c>
      <c r="S24" s="1" t="s">
        <v>32</v>
      </c>
      <c r="T24" s="1" t="s">
        <v>70</v>
      </c>
      <c r="U24" s="1" t="s">
        <v>34</v>
      </c>
    </row>
    <row r="25" spans="1:21" x14ac:dyDescent="0.25">
      <c r="A25" s="1">
        <v>336005</v>
      </c>
      <c r="B25" s="1" t="s">
        <v>21</v>
      </c>
      <c r="C25" s="1" t="s">
        <v>63</v>
      </c>
      <c r="D25" s="1" t="s">
        <v>23</v>
      </c>
      <c r="E25" s="2">
        <v>39572</v>
      </c>
      <c r="F25" s="1" t="s">
        <v>24</v>
      </c>
      <c r="G25" s="1" t="s">
        <v>92</v>
      </c>
      <c r="H25" s="1" t="s">
        <v>65</v>
      </c>
      <c r="I25" s="1" t="s">
        <v>47</v>
      </c>
      <c r="J25" s="1" t="s">
        <v>39</v>
      </c>
      <c r="K25" s="1" t="s">
        <v>39</v>
      </c>
      <c r="L25" s="1" t="s">
        <v>40</v>
      </c>
      <c r="M25" s="1" t="s">
        <v>47</v>
      </c>
      <c r="N25" s="1" t="s">
        <v>48</v>
      </c>
      <c r="O25" s="1">
        <v>8</v>
      </c>
      <c r="P25" s="1">
        <v>110</v>
      </c>
      <c r="Q25" s="1">
        <v>20</v>
      </c>
      <c r="R25" s="1" t="s">
        <v>31</v>
      </c>
      <c r="S25" s="1" t="s">
        <v>32</v>
      </c>
      <c r="T25" s="1" t="s">
        <v>33</v>
      </c>
      <c r="U25" s="1" t="s">
        <v>78</v>
      </c>
    </row>
    <row r="26" spans="1:21" x14ac:dyDescent="0.25">
      <c r="A26" s="1">
        <v>336006</v>
      </c>
      <c r="B26" s="1" t="s">
        <v>21</v>
      </c>
      <c r="C26" s="1" t="s">
        <v>22</v>
      </c>
      <c r="D26" s="1" t="s">
        <v>23</v>
      </c>
      <c r="E26" s="2">
        <v>39573</v>
      </c>
      <c r="F26" s="1" t="s">
        <v>24</v>
      </c>
      <c r="G26" s="1" t="s">
        <v>93</v>
      </c>
      <c r="H26" s="1" t="s">
        <v>26</v>
      </c>
      <c r="I26" s="1" t="s">
        <v>27</v>
      </c>
      <c r="J26" s="1" t="s">
        <v>38</v>
      </c>
      <c r="K26" s="1" t="s">
        <v>38</v>
      </c>
      <c r="L26" s="1" t="s">
        <v>29</v>
      </c>
      <c r="M26" s="1" t="s">
        <v>38</v>
      </c>
      <c r="N26" s="1" t="s">
        <v>48</v>
      </c>
      <c r="O26" s="1">
        <v>6</v>
      </c>
      <c r="P26" s="1">
        <v>127</v>
      </c>
      <c r="Q26" s="1">
        <v>20</v>
      </c>
      <c r="R26" s="1" t="s">
        <v>31</v>
      </c>
      <c r="S26" s="1" t="s">
        <v>32</v>
      </c>
      <c r="T26" s="1" t="s">
        <v>55</v>
      </c>
      <c r="U26" s="1" t="s">
        <v>84</v>
      </c>
    </row>
    <row r="27" spans="1:21" x14ac:dyDescent="0.25">
      <c r="A27" s="1">
        <v>336007</v>
      </c>
      <c r="B27" s="1" t="s">
        <v>21</v>
      </c>
      <c r="C27" s="1" t="s">
        <v>72</v>
      </c>
      <c r="D27" s="1" t="s">
        <v>23</v>
      </c>
      <c r="E27" s="2">
        <v>39574</v>
      </c>
      <c r="F27" s="1" t="s">
        <v>24</v>
      </c>
      <c r="G27" s="1" t="s">
        <v>79</v>
      </c>
      <c r="H27" s="1" t="s">
        <v>74</v>
      </c>
      <c r="I27" s="1" t="s">
        <v>39</v>
      </c>
      <c r="J27" s="1" t="s">
        <v>60</v>
      </c>
      <c r="K27" s="1" t="s">
        <v>60</v>
      </c>
      <c r="L27" s="1" t="s">
        <v>29</v>
      </c>
      <c r="M27" s="1" t="s">
        <v>60</v>
      </c>
      <c r="N27" s="1" t="s">
        <v>48</v>
      </c>
      <c r="O27" s="1">
        <v>7</v>
      </c>
      <c r="P27" s="1">
        <v>145</v>
      </c>
      <c r="Q27" s="1">
        <v>20</v>
      </c>
      <c r="R27" s="1" t="s">
        <v>31</v>
      </c>
      <c r="S27" s="1" t="s">
        <v>32</v>
      </c>
      <c r="T27" s="1" t="s">
        <v>41</v>
      </c>
      <c r="U27" s="1" t="s">
        <v>66</v>
      </c>
    </row>
    <row r="28" spans="1:21" x14ac:dyDescent="0.25">
      <c r="A28" s="1">
        <v>336008</v>
      </c>
      <c r="B28" s="1" t="s">
        <v>21</v>
      </c>
      <c r="C28" s="1" t="s">
        <v>51</v>
      </c>
      <c r="D28" s="1" t="s">
        <v>23</v>
      </c>
      <c r="E28" s="2">
        <v>39575</v>
      </c>
      <c r="F28" s="1" t="s">
        <v>24</v>
      </c>
      <c r="G28" s="1" t="s">
        <v>94</v>
      </c>
      <c r="H28" s="1" t="s">
        <v>80</v>
      </c>
      <c r="I28" s="1" t="s">
        <v>54</v>
      </c>
      <c r="J28" s="1" t="s">
        <v>47</v>
      </c>
      <c r="K28" s="1" t="s">
        <v>54</v>
      </c>
      <c r="L28" s="1" t="s">
        <v>29</v>
      </c>
      <c r="M28" s="1" t="s">
        <v>54</v>
      </c>
      <c r="N28" s="1" t="s">
        <v>48</v>
      </c>
      <c r="O28" s="1">
        <v>7</v>
      </c>
      <c r="P28" s="1">
        <v>104</v>
      </c>
      <c r="Q28" s="1">
        <v>20</v>
      </c>
      <c r="R28" s="1" t="s">
        <v>31</v>
      </c>
      <c r="S28" s="1" t="s">
        <v>32</v>
      </c>
      <c r="T28" s="1" t="s">
        <v>56</v>
      </c>
      <c r="U28" s="1" t="s">
        <v>34</v>
      </c>
    </row>
    <row r="29" spans="1:21" x14ac:dyDescent="0.25">
      <c r="A29" s="1">
        <v>336009</v>
      </c>
      <c r="B29" s="1" t="s">
        <v>21</v>
      </c>
      <c r="C29" s="1" t="s">
        <v>43</v>
      </c>
      <c r="D29" s="1" t="s">
        <v>23</v>
      </c>
      <c r="E29" s="2">
        <v>39576</v>
      </c>
      <c r="F29" s="1" t="s">
        <v>24</v>
      </c>
      <c r="G29" s="1" t="s">
        <v>83</v>
      </c>
      <c r="H29" s="1" t="s">
        <v>45</v>
      </c>
      <c r="I29" s="1" t="s">
        <v>46</v>
      </c>
      <c r="J29" s="1" t="s">
        <v>39</v>
      </c>
      <c r="K29" s="1" t="s">
        <v>39</v>
      </c>
      <c r="L29" s="1" t="s">
        <v>29</v>
      </c>
      <c r="M29" s="1" t="s">
        <v>39</v>
      </c>
      <c r="N29" s="1" t="s">
        <v>48</v>
      </c>
      <c r="O29" s="1">
        <v>4</v>
      </c>
      <c r="P29" s="1">
        <v>188</v>
      </c>
      <c r="Q29" s="1">
        <v>20</v>
      </c>
      <c r="R29" s="1" t="s">
        <v>31</v>
      </c>
      <c r="S29" s="1" t="s">
        <v>32</v>
      </c>
      <c r="T29" s="1" t="s">
        <v>49</v>
      </c>
      <c r="U29" s="1" t="s">
        <v>66</v>
      </c>
    </row>
    <row r="30" spans="1:21" x14ac:dyDescent="0.25">
      <c r="A30" s="1">
        <v>336010</v>
      </c>
      <c r="B30" s="1" t="s">
        <v>21</v>
      </c>
      <c r="C30" s="1" t="s">
        <v>57</v>
      </c>
      <c r="D30" s="1" t="s">
        <v>23</v>
      </c>
      <c r="E30" s="2">
        <v>39576</v>
      </c>
      <c r="F30" s="1" t="s">
        <v>24</v>
      </c>
      <c r="G30" s="1" t="s">
        <v>95</v>
      </c>
      <c r="H30" s="1" t="s">
        <v>59</v>
      </c>
      <c r="I30" s="1" t="s">
        <v>28</v>
      </c>
      <c r="J30" s="1" t="s">
        <v>27</v>
      </c>
      <c r="K30" s="1" t="s">
        <v>28</v>
      </c>
      <c r="L30" s="1" t="s">
        <v>40</v>
      </c>
      <c r="M30" s="1" t="s">
        <v>28</v>
      </c>
      <c r="N30" s="1" t="s">
        <v>30</v>
      </c>
      <c r="O30" s="1">
        <v>5</v>
      </c>
      <c r="P30" s="1">
        <v>130</v>
      </c>
      <c r="Q30" s="1">
        <v>16</v>
      </c>
      <c r="R30" s="1" t="s">
        <v>31</v>
      </c>
      <c r="S30" s="1" t="s">
        <v>32</v>
      </c>
      <c r="T30" s="1" t="s">
        <v>33</v>
      </c>
      <c r="U30" s="1" t="s">
        <v>70</v>
      </c>
    </row>
    <row r="31" spans="1:21" x14ac:dyDescent="0.25">
      <c r="A31" s="1">
        <v>336011</v>
      </c>
      <c r="B31" s="1" t="s">
        <v>21</v>
      </c>
      <c r="C31" s="1" t="s">
        <v>63</v>
      </c>
      <c r="D31" s="1" t="s">
        <v>23</v>
      </c>
      <c r="E31" s="2">
        <v>39577</v>
      </c>
      <c r="F31" s="1" t="s">
        <v>24</v>
      </c>
      <c r="G31" s="1" t="s">
        <v>75</v>
      </c>
      <c r="H31" s="1" t="s">
        <v>65</v>
      </c>
      <c r="I31" s="1" t="s">
        <v>47</v>
      </c>
      <c r="J31" s="1" t="s">
        <v>60</v>
      </c>
      <c r="K31" s="1" t="s">
        <v>47</v>
      </c>
      <c r="L31" s="1" t="s">
        <v>29</v>
      </c>
      <c r="M31" s="1" t="s">
        <v>47</v>
      </c>
      <c r="N31" s="1" t="s">
        <v>48</v>
      </c>
      <c r="O31" s="1">
        <v>8</v>
      </c>
      <c r="P31" s="1">
        <v>141</v>
      </c>
      <c r="Q31" s="1">
        <v>20</v>
      </c>
      <c r="R31" s="1" t="s">
        <v>31</v>
      </c>
      <c r="S31" s="1" t="s">
        <v>32</v>
      </c>
      <c r="T31" s="1" t="s">
        <v>41</v>
      </c>
      <c r="U31" s="1" t="s">
        <v>71</v>
      </c>
    </row>
    <row r="32" spans="1:21" x14ac:dyDescent="0.25">
      <c r="A32" s="1">
        <v>336013</v>
      </c>
      <c r="B32" s="1" t="s">
        <v>21</v>
      </c>
      <c r="C32" s="1" t="s">
        <v>72</v>
      </c>
      <c r="D32" s="1" t="s">
        <v>23</v>
      </c>
      <c r="E32" s="2">
        <v>39578</v>
      </c>
      <c r="F32" s="1" t="s">
        <v>24</v>
      </c>
      <c r="G32" s="1" t="s">
        <v>96</v>
      </c>
      <c r="H32" s="1" t="s">
        <v>74</v>
      </c>
      <c r="I32" s="1" t="s">
        <v>39</v>
      </c>
      <c r="J32" s="1" t="s">
        <v>38</v>
      </c>
      <c r="K32" s="1" t="s">
        <v>38</v>
      </c>
      <c r="L32" s="1" t="s">
        <v>29</v>
      </c>
      <c r="M32" s="1" t="s">
        <v>39</v>
      </c>
      <c r="N32" s="1" t="s">
        <v>30</v>
      </c>
      <c r="O32" s="1">
        <v>18</v>
      </c>
      <c r="P32" s="1">
        <v>182</v>
      </c>
      <c r="Q32" s="1">
        <v>20</v>
      </c>
      <c r="R32" s="1" t="s">
        <v>31</v>
      </c>
      <c r="S32" s="1" t="s">
        <v>32</v>
      </c>
      <c r="T32" s="1" t="s">
        <v>78</v>
      </c>
      <c r="U32" s="1" t="s">
        <v>97</v>
      </c>
    </row>
    <row r="33" spans="1:21" x14ac:dyDescent="0.25">
      <c r="A33" s="1">
        <v>336014</v>
      </c>
      <c r="B33" s="1" t="s">
        <v>21</v>
      </c>
      <c r="C33" s="1" t="s">
        <v>67</v>
      </c>
      <c r="D33" s="1" t="s">
        <v>23</v>
      </c>
      <c r="E33" s="2">
        <v>39579</v>
      </c>
      <c r="F33" s="1" t="s">
        <v>24</v>
      </c>
      <c r="G33" s="1" t="s">
        <v>95</v>
      </c>
      <c r="H33" s="1" t="s">
        <v>69</v>
      </c>
      <c r="I33" s="1" t="s">
        <v>60</v>
      </c>
      <c r="J33" s="1" t="s">
        <v>28</v>
      </c>
      <c r="K33" s="1" t="s">
        <v>28</v>
      </c>
      <c r="L33" s="1" t="s">
        <v>40</v>
      </c>
      <c r="M33" s="1" t="s">
        <v>28</v>
      </c>
      <c r="N33" s="1" t="s">
        <v>30</v>
      </c>
      <c r="O33" s="1">
        <v>23</v>
      </c>
      <c r="P33" s="1">
        <v>205</v>
      </c>
      <c r="Q33" s="1">
        <v>20</v>
      </c>
      <c r="R33" s="1" t="s">
        <v>31</v>
      </c>
      <c r="S33" s="1" t="s">
        <v>32</v>
      </c>
      <c r="T33" s="1" t="s">
        <v>70</v>
      </c>
      <c r="U33" s="1" t="s">
        <v>71</v>
      </c>
    </row>
    <row r="34" spans="1:21" x14ac:dyDescent="0.25">
      <c r="A34" s="1">
        <v>336015</v>
      </c>
      <c r="B34" s="1" t="s">
        <v>21</v>
      </c>
      <c r="C34" s="1" t="s">
        <v>63</v>
      </c>
      <c r="D34" s="1" t="s">
        <v>23</v>
      </c>
      <c r="E34" s="2">
        <v>39579</v>
      </c>
      <c r="F34" s="1" t="s">
        <v>24</v>
      </c>
      <c r="G34" s="1" t="s">
        <v>64</v>
      </c>
      <c r="H34" s="1" t="s">
        <v>65</v>
      </c>
      <c r="I34" s="1" t="s">
        <v>47</v>
      </c>
      <c r="J34" s="1" t="s">
        <v>46</v>
      </c>
      <c r="K34" s="1" t="s">
        <v>47</v>
      </c>
      <c r="L34" s="1" t="s">
        <v>29</v>
      </c>
      <c r="M34" s="1" t="s">
        <v>47</v>
      </c>
      <c r="N34" s="1" t="s">
        <v>48</v>
      </c>
      <c r="O34" s="1">
        <v>3</v>
      </c>
      <c r="P34" s="1">
        <v>157</v>
      </c>
      <c r="Q34" s="1">
        <v>20</v>
      </c>
      <c r="R34" s="1" t="s">
        <v>31</v>
      </c>
      <c r="S34" s="1" t="s">
        <v>32</v>
      </c>
      <c r="T34" s="1" t="s">
        <v>55</v>
      </c>
      <c r="U34" s="1" t="s">
        <v>34</v>
      </c>
    </row>
    <row r="35" spans="1:21" x14ac:dyDescent="0.25">
      <c r="A35" s="1">
        <v>336016</v>
      </c>
      <c r="B35" s="1" t="s">
        <v>21</v>
      </c>
      <c r="C35" s="1" t="s">
        <v>35</v>
      </c>
      <c r="D35" s="1" t="s">
        <v>23</v>
      </c>
      <c r="E35" s="2">
        <v>39580</v>
      </c>
      <c r="F35" s="1" t="s">
        <v>24</v>
      </c>
      <c r="G35" s="1" t="s">
        <v>87</v>
      </c>
      <c r="H35" s="1" t="s">
        <v>37</v>
      </c>
      <c r="I35" s="1" t="s">
        <v>38</v>
      </c>
      <c r="J35" s="1" t="s">
        <v>27</v>
      </c>
      <c r="K35" s="1" t="s">
        <v>27</v>
      </c>
      <c r="L35" s="1" t="s">
        <v>40</v>
      </c>
      <c r="M35" s="1" t="s">
        <v>38</v>
      </c>
      <c r="N35" s="1" t="s">
        <v>48</v>
      </c>
      <c r="O35" s="1">
        <v>9</v>
      </c>
      <c r="P35" s="1">
        <v>144</v>
      </c>
      <c r="Q35" s="1">
        <v>20</v>
      </c>
      <c r="R35" s="1" t="s">
        <v>31</v>
      </c>
      <c r="S35" s="1" t="s">
        <v>32</v>
      </c>
      <c r="T35" s="1" t="s">
        <v>84</v>
      </c>
      <c r="U35" s="1" t="s">
        <v>82</v>
      </c>
    </row>
    <row r="36" spans="1:21" x14ac:dyDescent="0.25">
      <c r="A36" s="1">
        <v>336017</v>
      </c>
      <c r="B36" s="1" t="s">
        <v>21</v>
      </c>
      <c r="C36" s="1" t="s">
        <v>57</v>
      </c>
      <c r="D36" s="1" t="s">
        <v>23</v>
      </c>
      <c r="E36" s="2">
        <v>39581</v>
      </c>
      <c r="F36" s="1" t="s">
        <v>24</v>
      </c>
      <c r="G36" s="1" t="s">
        <v>98</v>
      </c>
      <c r="H36" s="1" t="s">
        <v>59</v>
      </c>
      <c r="I36" s="1" t="s">
        <v>28</v>
      </c>
      <c r="J36" s="1" t="s">
        <v>46</v>
      </c>
      <c r="K36" s="1" t="s">
        <v>28</v>
      </c>
      <c r="L36" s="1" t="s">
        <v>40</v>
      </c>
      <c r="M36" s="1" t="s">
        <v>28</v>
      </c>
      <c r="N36" s="1" t="s">
        <v>30</v>
      </c>
      <c r="O36" s="1">
        <v>23</v>
      </c>
      <c r="P36" s="1">
        <v>134</v>
      </c>
      <c r="Q36" s="1">
        <v>20</v>
      </c>
      <c r="R36" s="1" t="s">
        <v>31</v>
      </c>
      <c r="S36" s="1" t="s">
        <v>32</v>
      </c>
      <c r="T36" s="1" t="s">
        <v>33</v>
      </c>
      <c r="U36" s="1" t="s">
        <v>70</v>
      </c>
    </row>
    <row r="37" spans="1:21" x14ac:dyDescent="0.25">
      <c r="A37" s="1">
        <v>336018</v>
      </c>
      <c r="B37" s="1" t="s">
        <v>21</v>
      </c>
      <c r="C37" s="1" t="s">
        <v>51</v>
      </c>
      <c r="D37" s="1" t="s">
        <v>23</v>
      </c>
      <c r="E37" s="2">
        <v>39582</v>
      </c>
      <c r="F37" s="1" t="s">
        <v>24</v>
      </c>
      <c r="G37" s="1" t="s">
        <v>85</v>
      </c>
      <c r="H37" s="1" t="s">
        <v>53</v>
      </c>
      <c r="I37" s="1" t="s">
        <v>54</v>
      </c>
      <c r="J37" s="1" t="s">
        <v>39</v>
      </c>
      <c r="K37" s="1" t="s">
        <v>54</v>
      </c>
      <c r="L37" s="1" t="s">
        <v>29</v>
      </c>
      <c r="M37" s="1" t="s">
        <v>54</v>
      </c>
      <c r="N37" s="1" t="s">
        <v>48</v>
      </c>
      <c r="O37" s="1">
        <v>9</v>
      </c>
      <c r="P37" s="1">
        <v>157</v>
      </c>
      <c r="Q37" s="1">
        <v>20</v>
      </c>
      <c r="R37" s="1" t="s">
        <v>31</v>
      </c>
      <c r="S37" s="1" t="s">
        <v>32</v>
      </c>
      <c r="T37" s="1" t="s">
        <v>84</v>
      </c>
      <c r="U37" s="1" t="s">
        <v>71</v>
      </c>
    </row>
    <row r="38" spans="1:21" x14ac:dyDescent="0.25">
      <c r="A38" s="1">
        <v>336020</v>
      </c>
      <c r="B38" s="1" t="s">
        <v>21</v>
      </c>
      <c r="C38" s="1" t="s">
        <v>43</v>
      </c>
      <c r="D38" s="1" t="s">
        <v>23</v>
      </c>
      <c r="E38" s="2">
        <v>39583</v>
      </c>
      <c r="F38" s="1" t="s">
        <v>24</v>
      </c>
      <c r="G38" s="1" t="s">
        <v>99</v>
      </c>
      <c r="H38" s="1" t="s">
        <v>45</v>
      </c>
      <c r="I38" s="1" t="s">
        <v>46</v>
      </c>
      <c r="J38" s="1" t="s">
        <v>60</v>
      </c>
      <c r="K38" s="1" t="s">
        <v>60</v>
      </c>
      <c r="L38" s="1" t="s">
        <v>29</v>
      </c>
      <c r="M38" s="1" t="s">
        <v>46</v>
      </c>
      <c r="N38" s="1" t="s">
        <v>30</v>
      </c>
      <c r="O38" s="1">
        <v>12</v>
      </c>
      <c r="P38" s="1">
        <v>195</v>
      </c>
      <c r="Q38" s="1">
        <v>20</v>
      </c>
      <c r="R38" s="1" t="s">
        <v>31</v>
      </c>
      <c r="S38" s="1" t="s">
        <v>32</v>
      </c>
      <c r="T38" s="1" t="s">
        <v>97</v>
      </c>
      <c r="U38" s="1" t="s">
        <v>50</v>
      </c>
    </row>
    <row r="39" spans="1:21" x14ac:dyDescent="0.25">
      <c r="A39" s="1">
        <v>336021</v>
      </c>
      <c r="B39" s="1" t="s">
        <v>21</v>
      </c>
      <c r="C39" s="1" t="s">
        <v>51</v>
      </c>
      <c r="D39" s="1" t="s">
        <v>23</v>
      </c>
      <c r="E39" s="2">
        <v>39584</v>
      </c>
      <c r="F39" s="1" t="s">
        <v>24</v>
      </c>
      <c r="G39" s="1" t="s">
        <v>91</v>
      </c>
      <c r="H39" s="1" t="s">
        <v>53</v>
      </c>
      <c r="I39" s="1" t="s">
        <v>54</v>
      </c>
      <c r="J39" s="1" t="s">
        <v>28</v>
      </c>
      <c r="K39" s="1" t="s">
        <v>54</v>
      </c>
      <c r="L39" s="1" t="s">
        <v>29</v>
      </c>
      <c r="M39" s="1" t="s">
        <v>54</v>
      </c>
      <c r="N39" s="1" t="s">
        <v>48</v>
      </c>
      <c r="O39" s="1">
        <v>8</v>
      </c>
      <c r="P39" s="1">
        <v>68</v>
      </c>
      <c r="Q39" s="1">
        <v>20</v>
      </c>
      <c r="R39" s="1" t="s">
        <v>31</v>
      </c>
      <c r="S39" s="1" t="s">
        <v>32</v>
      </c>
      <c r="T39" s="1" t="s">
        <v>84</v>
      </c>
      <c r="U39" s="1" t="s">
        <v>56</v>
      </c>
    </row>
    <row r="40" spans="1:21" x14ac:dyDescent="0.25">
      <c r="A40" s="1">
        <v>336022</v>
      </c>
      <c r="B40" s="1" t="s">
        <v>21</v>
      </c>
      <c r="C40" s="1" t="s">
        <v>43</v>
      </c>
      <c r="D40" s="1" t="s">
        <v>23</v>
      </c>
      <c r="E40" s="2">
        <v>39585</v>
      </c>
      <c r="F40" s="1" t="s">
        <v>24</v>
      </c>
      <c r="G40" s="1" t="s">
        <v>100</v>
      </c>
      <c r="H40" s="1" t="s">
        <v>45</v>
      </c>
      <c r="I40" s="1" t="s">
        <v>46</v>
      </c>
      <c r="J40" s="1" t="s">
        <v>38</v>
      </c>
      <c r="K40" s="1" t="s">
        <v>46</v>
      </c>
      <c r="L40" s="1" t="s">
        <v>40</v>
      </c>
      <c r="M40" s="1" t="s">
        <v>38</v>
      </c>
      <c r="N40" s="1" t="s">
        <v>30</v>
      </c>
      <c r="O40" s="1">
        <v>6</v>
      </c>
      <c r="P40" s="1">
        <v>89</v>
      </c>
      <c r="Q40" s="1">
        <v>8</v>
      </c>
      <c r="R40" s="1" t="s">
        <v>31</v>
      </c>
      <c r="S40" s="1" t="s">
        <v>101</v>
      </c>
      <c r="T40" s="1" t="s">
        <v>78</v>
      </c>
      <c r="U40" s="1" t="s">
        <v>34</v>
      </c>
    </row>
    <row r="41" spans="1:21" x14ac:dyDescent="0.25">
      <c r="A41" s="1">
        <v>336023</v>
      </c>
      <c r="B41" s="1" t="s">
        <v>21</v>
      </c>
      <c r="C41" s="1" t="s">
        <v>63</v>
      </c>
      <c r="D41" s="1" t="s">
        <v>23</v>
      </c>
      <c r="E41" s="2">
        <v>39585</v>
      </c>
      <c r="F41" s="1" t="s">
        <v>24</v>
      </c>
      <c r="G41" s="1" t="s">
        <v>102</v>
      </c>
      <c r="H41" s="1" t="s">
        <v>65</v>
      </c>
      <c r="I41" s="1" t="s">
        <v>47</v>
      </c>
      <c r="J41" s="1" t="s">
        <v>27</v>
      </c>
      <c r="K41" s="1" t="s">
        <v>27</v>
      </c>
      <c r="L41" s="1" t="s">
        <v>29</v>
      </c>
      <c r="M41" s="1" t="s">
        <v>47</v>
      </c>
      <c r="N41" s="1" t="s">
        <v>30</v>
      </c>
      <c r="O41" s="1">
        <v>65</v>
      </c>
      <c r="P41" s="1">
        <v>198</v>
      </c>
      <c r="Q41" s="1">
        <v>20</v>
      </c>
      <c r="R41" s="1" t="s">
        <v>31</v>
      </c>
      <c r="S41" s="1" t="s">
        <v>32</v>
      </c>
      <c r="T41" s="1" t="s">
        <v>61</v>
      </c>
      <c r="U41" s="1" t="s">
        <v>42</v>
      </c>
    </row>
    <row r="42" spans="1:21" x14ac:dyDescent="0.25">
      <c r="A42" s="1">
        <v>336024</v>
      </c>
      <c r="B42" s="1" t="s">
        <v>21</v>
      </c>
      <c r="C42" s="1" t="s">
        <v>67</v>
      </c>
      <c r="D42" s="1" t="s">
        <v>23</v>
      </c>
      <c r="E42" s="2">
        <v>39586</v>
      </c>
      <c r="F42" s="1" t="s">
        <v>24</v>
      </c>
      <c r="G42" s="1" t="s">
        <v>103</v>
      </c>
      <c r="H42" s="1" t="s">
        <v>69</v>
      </c>
      <c r="I42" s="1" t="s">
        <v>60</v>
      </c>
      <c r="J42" s="1" t="s">
        <v>54</v>
      </c>
      <c r="K42" s="1" t="s">
        <v>60</v>
      </c>
      <c r="L42" s="1" t="s">
        <v>29</v>
      </c>
      <c r="M42" s="1" t="s">
        <v>54</v>
      </c>
      <c r="N42" s="1" t="s">
        <v>30</v>
      </c>
      <c r="O42" s="1">
        <v>25</v>
      </c>
      <c r="P42" s="1">
        <v>179</v>
      </c>
      <c r="Q42" s="1">
        <v>20</v>
      </c>
      <c r="R42" s="1" t="s">
        <v>31</v>
      </c>
      <c r="S42" s="1" t="s">
        <v>32</v>
      </c>
      <c r="T42" s="1" t="s">
        <v>84</v>
      </c>
      <c r="U42" s="1" t="s">
        <v>56</v>
      </c>
    </row>
    <row r="43" spans="1:21" x14ac:dyDescent="0.25">
      <c r="A43" s="1">
        <v>336025</v>
      </c>
      <c r="B43" s="1" t="s">
        <v>21</v>
      </c>
      <c r="C43" s="1" t="s">
        <v>57</v>
      </c>
      <c r="D43" s="1" t="s">
        <v>23</v>
      </c>
      <c r="E43" s="2">
        <v>39586</v>
      </c>
      <c r="F43" s="1" t="s">
        <v>24</v>
      </c>
      <c r="G43" s="1" t="s">
        <v>104</v>
      </c>
      <c r="H43" s="1" t="s">
        <v>59</v>
      </c>
      <c r="I43" s="1" t="s">
        <v>28</v>
      </c>
      <c r="J43" s="1" t="s">
        <v>39</v>
      </c>
      <c r="K43" s="1" t="s">
        <v>28</v>
      </c>
      <c r="L43" s="1" t="s">
        <v>40</v>
      </c>
      <c r="M43" s="1" t="s">
        <v>39</v>
      </c>
      <c r="N43" s="1" t="s">
        <v>30</v>
      </c>
      <c r="O43" s="1">
        <v>3</v>
      </c>
      <c r="P43" s="1">
        <v>53</v>
      </c>
      <c r="Q43" s="1">
        <v>8</v>
      </c>
      <c r="R43" s="1" t="s">
        <v>31</v>
      </c>
      <c r="S43" s="1" t="s">
        <v>101</v>
      </c>
      <c r="T43" s="1" t="s">
        <v>33</v>
      </c>
      <c r="U43" s="1" t="s">
        <v>62</v>
      </c>
    </row>
    <row r="44" spans="1:21" x14ac:dyDescent="0.25">
      <c r="A44" s="1">
        <v>336026</v>
      </c>
      <c r="B44" s="1" t="s">
        <v>21</v>
      </c>
      <c r="C44" s="1" t="s">
        <v>22</v>
      </c>
      <c r="D44" s="1" t="s">
        <v>23</v>
      </c>
      <c r="E44" s="2">
        <v>39587</v>
      </c>
      <c r="F44" s="1" t="s">
        <v>24</v>
      </c>
      <c r="G44" s="1" t="s">
        <v>105</v>
      </c>
      <c r="H44" s="1" t="s">
        <v>26</v>
      </c>
      <c r="I44" s="1" t="s">
        <v>27</v>
      </c>
      <c r="J44" s="1" t="s">
        <v>46</v>
      </c>
      <c r="K44" s="1" t="s">
        <v>46</v>
      </c>
      <c r="L44" s="1" t="s">
        <v>29</v>
      </c>
      <c r="M44" s="1" t="s">
        <v>46</v>
      </c>
      <c r="N44" s="1" t="s">
        <v>48</v>
      </c>
      <c r="O44" s="1">
        <v>5</v>
      </c>
      <c r="P44" s="1">
        <v>155</v>
      </c>
      <c r="Q44" s="1">
        <v>20</v>
      </c>
      <c r="R44" s="1" t="s">
        <v>31</v>
      </c>
      <c r="S44" s="1" t="s">
        <v>32</v>
      </c>
      <c r="T44" s="1" t="s">
        <v>55</v>
      </c>
      <c r="U44" s="1" t="s">
        <v>50</v>
      </c>
    </row>
    <row r="45" spans="1:21" x14ac:dyDescent="0.25">
      <c r="A45" s="1">
        <v>336027</v>
      </c>
      <c r="B45" s="1" t="s">
        <v>21</v>
      </c>
      <c r="C45" s="1" t="s">
        <v>57</v>
      </c>
      <c r="D45" s="1" t="s">
        <v>23</v>
      </c>
      <c r="E45" s="2">
        <v>39588</v>
      </c>
      <c r="F45" s="1" t="s">
        <v>24</v>
      </c>
      <c r="G45" s="1" t="s">
        <v>75</v>
      </c>
      <c r="H45" s="1" t="s">
        <v>59</v>
      </c>
      <c r="I45" s="1" t="s">
        <v>28</v>
      </c>
      <c r="J45" s="1" t="s">
        <v>47</v>
      </c>
      <c r="K45" s="1" t="s">
        <v>47</v>
      </c>
      <c r="L45" s="1" t="s">
        <v>29</v>
      </c>
      <c r="M45" s="1" t="s">
        <v>47</v>
      </c>
      <c r="N45" s="1" t="s">
        <v>48</v>
      </c>
      <c r="O45" s="1">
        <v>6</v>
      </c>
      <c r="P45" s="1">
        <v>148</v>
      </c>
      <c r="Q45" s="1">
        <v>20</v>
      </c>
      <c r="R45" s="1" t="s">
        <v>31</v>
      </c>
      <c r="S45" s="1" t="s">
        <v>32</v>
      </c>
      <c r="T45" s="1" t="s">
        <v>97</v>
      </c>
      <c r="U45" s="1" t="s">
        <v>34</v>
      </c>
    </row>
    <row r="46" spans="1:21" x14ac:dyDescent="0.25">
      <c r="A46" s="1">
        <v>336028</v>
      </c>
      <c r="B46" s="1" t="s">
        <v>21</v>
      </c>
      <c r="C46" s="1" t="s">
        <v>51</v>
      </c>
      <c r="D46" s="1" t="s">
        <v>23</v>
      </c>
      <c r="E46" s="2">
        <v>39589</v>
      </c>
      <c r="F46" s="1" t="s">
        <v>24</v>
      </c>
      <c r="G46" s="1" t="s">
        <v>87</v>
      </c>
      <c r="H46" s="1" t="s">
        <v>53</v>
      </c>
      <c r="I46" s="1" t="s">
        <v>54</v>
      </c>
      <c r="J46" s="1" t="s">
        <v>38</v>
      </c>
      <c r="K46" s="1" t="s">
        <v>54</v>
      </c>
      <c r="L46" s="1" t="s">
        <v>29</v>
      </c>
      <c r="M46" s="1" t="s">
        <v>38</v>
      </c>
      <c r="N46" s="1" t="s">
        <v>30</v>
      </c>
      <c r="O46" s="1">
        <v>1</v>
      </c>
      <c r="P46" s="1">
        <v>190</v>
      </c>
      <c r="Q46" s="1">
        <v>20</v>
      </c>
      <c r="R46" s="1" t="s">
        <v>31</v>
      </c>
      <c r="S46" s="1" t="s">
        <v>32</v>
      </c>
      <c r="T46" s="1" t="s">
        <v>61</v>
      </c>
      <c r="U46" s="1" t="s">
        <v>50</v>
      </c>
    </row>
    <row r="47" spans="1:21" x14ac:dyDescent="0.25">
      <c r="A47" s="1">
        <v>336029</v>
      </c>
      <c r="B47" s="1" t="s">
        <v>21</v>
      </c>
      <c r="C47" s="1" t="s">
        <v>72</v>
      </c>
      <c r="D47" s="1" t="s">
        <v>23</v>
      </c>
      <c r="E47" s="2">
        <v>39589</v>
      </c>
      <c r="F47" s="1" t="s">
        <v>24</v>
      </c>
      <c r="G47" s="1" t="s">
        <v>106</v>
      </c>
      <c r="H47" s="1" t="s">
        <v>74</v>
      </c>
      <c r="I47" s="1" t="s">
        <v>39</v>
      </c>
      <c r="J47" s="1" t="s">
        <v>27</v>
      </c>
      <c r="K47" s="1" t="s">
        <v>27</v>
      </c>
      <c r="L47" s="1" t="s">
        <v>40</v>
      </c>
      <c r="M47" s="1" t="s">
        <v>27</v>
      </c>
      <c r="N47" s="1" t="s">
        <v>30</v>
      </c>
      <c r="O47" s="1">
        <v>14</v>
      </c>
      <c r="P47" s="1">
        <v>127</v>
      </c>
      <c r="Q47" s="1">
        <v>20</v>
      </c>
      <c r="R47" s="1" t="s">
        <v>31</v>
      </c>
      <c r="S47" s="1" t="s">
        <v>32</v>
      </c>
      <c r="T47" s="1" t="s">
        <v>56</v>
      </c>
      <c r="U47" s="1" t="s">
        <v>82</v>
      </c>
    </row>
    <row r="48" spans="1:21" x14ac:dyDescent="0.25">
      <c r="A48" s="1">
        <v>336031</v>
      </c>
      <c r="B48" s="1" t="s">
        <v>21</v>
      </c>
      <c r="C48" s="1" t="s">
        <v>35</v>
      </c>
      <c r="D48" s="1" t="s">
        <v>23</v>
      </c>
      <c r="E48" s="2">
        <v>39591</v>
      </c>
      <c r="F48" s="1" t="s">
        <v>24</v>
      </c>
      <c r="G48" s="1" t="s">
        <v>87</v>
      </c>
      <c r="H48" s="1" t="s">
        <v>37</v>
      </c>
      <c r="I48" s="1" t="s">
        <v>38</v>
      </c>
      <c r="J48" s="1" t="s">
        <v>60</v>
      </c>
      <c r="K48" s="1" t="s">
        <v>38</v>
      </c>
      <c r="L48" s="1" t="s">
        <v>29</v>
      </c>
      <c r="M48" s="1" t="s">
        <v>38</v>
      </c>
      <c r="N48" s="1" t="s">
        <v>48</v>
      </c>
      <c r="O48" s="1">
        <v>6</v>
      </c>
      <c r="P48" s="1">
        <v>176</v>
      </c>
      <c r="Q48" s="1">
        <v>20</v>
      </c>
      <c r="R48" s="1" t="s">
        <v>31</v>
      </c>
      <c r="S48" s="1" t="s">
        <v>32</v>
      </c>
      <c r="T48" s="1" t="s">
        <v>33</v>
      </c>
      <c r="U48" s="1" t="s">
        <v>55</v>
      </c>
    </row>
    <row r="49" spans="1:21" x14ac:dyDescent="0.25">
      <c r="A49" s="1">
        <v>336032</v>
      </c>
      <c r="B49" s="1" t="s">
        <v>21</v>
      </c>
      <c r="C49" s="1" t="s">
        <v>43</v>
      </c>
      <c r="D49" s="1" t="s">
        <v>23</v>
      </c>
      <c r="E49" s="2">
        <v>39592</v>
      </c>
      <c r="F49" s="1" t="s">
        <v>24</v>
      </c>
      <c r="G49" s="1" t="s">
        <v>107</v>
      </c>
      <c r="H49" s="1" t="s">
        <v>45</v>
      </c>
      <c r="I49" s="1" t="s">
        <v>46</v>
      </c>
      <c r="J49" s="1" t="s">
        <v>54</v>
      </c>
      <c r="K49" s="1" t="s">
        <v>46</v>
      </c>
      <c r="L49" s="1" t="s">
        <v>29</v>
      </c>
      <c r="M49" s="1" t="s">
        <v>46</v>
      </c>
      <c r="N49" s="1" t="s">
        <v>48</v>
      </c>
      <c r="O49" s="1">
        <v>5</v>
      </c>
      <c r="P49" s="1">
        <v>177</v>
      </c>
      <c r="Q49" s="1">
        <v>20</v>
      </c>
      <c r="R49" s="1" t="s">
        <v>31</v>
      </c>
      <c r="S49" s="1" t="s">
        <v>32</v>
      </c>
      <c r="T49" s="1" t="s">
        <v>61</v>
      </c>
      <c r="U49" s="1" t="s">
        <v>62</v>
      </c>
    </row>
    <row r="50" spans="1:21" x14ac:dyDescent="0.25">
      <c r="A50" s="1">
        <v>336033</v>
      </c>
      <c r="B50" s="1" t="s">
        <v>21</v>
      </c>
      <c r="C50" s="1" t="s">
        <v>72</v>
      </c>
      <c r="D50" s="1" t="s">
        <v>23</v>
      </c>
      <c r="E50" s="2">
        <v>39592</v>
      </c>
      <c r="F50" s="1" t="s">
        <v>24</v>
      </c>
      <c r="G50" s="1" t="s">
        <v>108</v>
      </c>
      <c r="H50" s="1" t="s">
        <v>74</v>
      </c>
      <c r="I50" s="1" t="s">
        <v>39</v>
      </c>
      <c r="J50" s="1" t="s">
        <v>47</v>
      </c>
      <c r="K50" s="1" t="s">
        <v>47</v>
      </c>
      <c r="L50" s="1" t="s">
        <v>40</v>
      </c>
      <c r="M50" s="1" t="s">
        <v>47</v>
      </c>
      <c r="N50" s="1" t="s">
        <v>30</v>
      </c>
      <c r="O50" s="1">
        <v>10</v>
      </c>
      <c r="P50" s="1">
        <v>212</v>
      </c>
      <c r="Q50" s="1">
        <v>20</v>
      </c>
      <c r="R50" s="1" t="s">
        <v>31</v>
      </c>
      <c r="S50" s="1" t="s">
        <v>32</v>
      </c>
      <c r="T50" s="1" t="s">
        <v>56</v>
      </c>
      <c r="U50" s="1" t="s">
        <v>42</v>
      </c>
    </row>
    <row r="51" spans="1:21" x14ac:dyDescent="0.25">
      <c r="A51" s="1">
        <v>336002</v>
      </c>
      <c r="B51" s="1" t="s">
        <v>21</v>
      </c>
      <c r="C51" s="1" t="s">
        <v>67</v>
      </c>
      <c r="D51" s="1" t="s">
        <v>23</v>
      </c>
      <c r="E51" s="2">
        <v>39593</v>
      </c>
      <c r="F51" s="1" t="s">
        <v>24</v>
      </c>
      <c r="G51" s="1" t="s">
        <v>109</v>
      </c>
      <c r="H51" s="1" t="s">
        <v>69</v>
      </c>
      <c r="I51" s="1" t="s">
        <v>60</v>
      </c>
      <c r="J51" s="1" t="s">
        <v>27</v>
      </c>
      <c r="K51" s="1" t="s">
        <v>60</v>
      </c>
      <c r="L51" s="1" t="s">
        <v>40</v>
      </c>
      <c r="M51" s="1" t="s">
        <v>27</v>
      </c>
      <c r="N51" s="1" t="s">
        <v>48</v>
      </c>
      <c r="O51" s="1">
        <v>5</v>
      </c>
      <c r="P51" s="1">
        <v>166</v>
      </c>
      <c r="Q51" s="1">
        <v>20</v>
      </c>
      <c r="R51" s="1" t="s">
        <v>31</v>
      </c>
      <c r="S51" s="1" t="s">
        <v>32</v>
      </c>
      <c r="T51" s="1" t="s">
        <v>33</v>
      </c>
      <c r="U51" s="1" t="s">
        <v>34</v>
      </c>
    </row>
    <row r="52" spans="1:21" x14ac:dyDescent="0.25">
      <c r="A52" s="1">
        <v>336035</v>
      </c>
      <c r="B52" s="1" t="s">
        <v>21</v>
      </c>
      <c r="C52" s="1" t="s">
        <v>57</v>
      </c>
      <c r="D52" s="1" t="s">
        <v>23</v>
      </c>
      <c r="E52" s="2">
        <v>39593</v>
      </c>
      <c r="F52" s="1" t="s">
        <v>24</v>
      </c>
      <c r="G52" s="1" t="s">
        <v>110</v>
      </c>
      <c r="H52" s="1" t="s">
        <v>59</v>
      </c>
      <c r="I52" s="1" t="s">
        <v>28</v>
      </c>
      <c r="J52" s="1" t="s">
        <v>38</v>
      </c>
      <c r="K52" s="1" t="s">
        <v>38</v>
      </c>
      <c r="L52" s="1" t="s">
        <v>40</v>
      </c>
      <c r="M52" s="1" t="s">
        <v>28</v>
      </c>
      <c r="N52" s="1" t="s">
        <v>48</v>
      </c>
      <c r="O52" s="1">
        <v>3</v>
      </c>
      <c r="P52" s="1">
        <v>175</v>
      </c>
      <c r="Q52" s="1">
        <v>20</v>
      </c>
      <c r="R52" s="1" t="s">
        <v>31</v>
      </c>
      <c r="S52" s="1" t="s">
        <v>32</v>
      </c>
      <c r="T52" s="1" t="s">
        <v>55</v>
      </c>
      <c r="U52" s="1" t="s">
        <v>82</v>
      </c>
    </row>
    <row r="53" spans="1:21" x14ac:dyDescent="0.25">
      <c r="A53" s="1">
        <v>336036</v>
      </c>
      <c r="B53" s="1" t="s">
        <v>21</v>
      </c>
      <c r="C53" s="1" t="s">
        <v>63</v>
      </c>
      <c r="D53" s="1" t="s">
        <v>23</v>
      </c>
      <c r="E53" s="2">
        <v>39594</v>
      </c>
      <c r="F53" s="1" t="s">
        <v>24</v>
      </c>
      <c r="G53" s="1" t="s">
        <v>92</v>
      </c>
      <c r="H53" s="1" t="s">
        <v>65</v>
      </c>
      <c r="I53" s="1" t="s">
        <v>47</v>
      </c>
      <c r="J53" s="1" t="s">
        <v>54</v>
      </c>
      <c r="K53" s="1" t="s">
        <v>47</v>
      </c>
      <c r="L53" s="1" t="s">
        <v>29</v>
      </c>
      <c r="M53" s="1" t="s">
        <v>47</v>
      </c>
      <c r="N53" s="1" t="s">
        <v>48</v>
      </c>
      <c r="O53" s="1">
        <v>5</v>
      </c>
      <c r="P53" s="1">
        <v>146</v>
      </c>
      <c r="Q53" s="1">
        <v>20</v>
      </c>
      <c r="R53" s="1" t="s">
        <v>31</v>
      </c>
      <c r="S53" s="1" t="s">
        <v>32</v>
      </c>
      <c r="T53" s="1" t="s">
        <v>61</v>
      </c>
      <c r="U53" s="1" t="s">
        <v>62</v>
      </c>
    </row>
    <row r="54" spans="1:21" x14ac:dyDescent="0.25">
      <c r="A54" s="1">
        <v>336037</v>
      </c>
      <c r="B54" s="1" t="s">
        <v>21</v>
      </c>
      <c r="C54" s="1" t="s">
        <v>67</v>
      </c>
      <c r="D54" s="1" t="s">
        <v>23</v>
      </c>
      <c r="E54" s="2">
        <v>39595</v>
      </c>
      <c r="F54" s="1" t="s">
        <v>24</v>
      </c>
      <c r="G54" s="1" t="s">
        <v>111</v>
      </c>
      <c r="H54" s="1" t="s">
        <v>69</v>
      </c>
      <c r="I54" s="1" t="s">
        <v>60</v>
      </c>
      <c r="J54" s="1" t="s">
        <v>39</v>
      </c>
      <c r="K54" s="1" t="s">
        <v>60</v>
      </c>
      <c r="L54" s="1" t="s">
        <v>40</v>
      </c>
      <c r="M54" s="1" t="s">
        <v>39</v>
      </c>
      <c r="N54" s="1" t="s">
        <v>48</v>
      </c>
      <c r="O54" s="1">
        <v>7</v>
      </c>
      <c r="P54" s="1">
        <v>148</v>
      </c>
      <c r="Q54" s="1">
        <v>20</v>
      </c>
      <c r="R54" s="1" t="s">
        <v>31</v>
      </c>
      <c r="S54" s="1" t="s">
        <v>32</v>
      </c>
      <c r="T54" s="1" t="s">
        <v>97</v>
      </c>
      <c r="U54" s="1" t="s">
        <v>71</v>
      </c>
    </row>
    <row r="55" spans="1:21" x14ac:dyDescent="0.25">
      <c r="A55" s="1">
        <v>336012</v>
      </c>
      <c r="B55" s="1" t="s">
        <v>21</v>
      </c>
      <c r="C55" s="1" t="s">
        <v>22</v>
      </c>
      <c r="D55" s="1" t="s">
        <v>23</v>
      </c>
      <c r="E55" s="2">
        <v>39596</v>
      </c>
      <c r="F55" s="1" t="s">
        <v>24</v>
      </c>
      <c r="G55" s="1" t="s">
        <v>112</v>
      </c>
      <c r="H55" s="1" t="s">
        <v>26</v>
      </c>
      <c r="I55" s="1" t="s">
        <v>27</v>
      </c>
      <c r="J55" s="1" t="s">
        <v>54</v>
      </c>
      <c r="K55" s="1" t="s">
        <v>54</v>
      </c>
      <c r="L55" s="1" t="s">
        <v>29</v>
      </c>
      <c r="M55" s="1" t="s">
        <v>54</v>
      </c>
      <c r="N55" s="1" t="s">
        <v>48</v>
      </c>
      <c r="O55" s="1">
        <v>9</v>
      </c>
      <c r="P55" s="1">
        <v>123</v>
      </c>
      <c r="Q55" s="1">
        <v>18</v>
      </c>
      <c r="R55" s="1" t="s">
        <v>31</v>
      </c>
      <c r="S55" s="1" t="s">
        <v>32</v>
      </c>
      <c r="T55" s="1" t="s">
        <v>61</v>
      </c>
      <c r="U55" s="1" t="s">
        <v>78</v>
      </c>
    </row>
    <row r="56" spans="1:21" x14ac:dyDescent="0.25">
      <c r="A56" s="1">
        <v>336019</v>
      </c>
      <c r="B56" s="1" t="s">
        <v>21</v>
      </c>
      <c r="C56" s="1" t="s">
        <v>35</v>
      </c>
      <c r="D56" s="1" t="s">
        <v>23</v>
      </c>
      <c r="E56" s="2">
        <v>39596</v>
      </c>
      <c r="F56" s="1" t="s">
        <v>24</v>
      </c>
      <c r="G56" s="1" t="s">
        <v>87</v>
      </c>
      <c r="H56" s="1" t="s">
        <v>37</v>
      </c>
      <c r="I56" s="1" t="s">
        <v>38</v>
      </c>
      <c r="J56" s="1" t="s">
        <v>47</v>
      </c>
      <c r="K56" s="1" t="s">
        <v>47</v>
      </c>
      <c r="L56" s="1" t="s">
        <v>29</v>
      </c>
      <c r="M56" s="1" t="s">
        <v>38</v>
      </c>
      <c r="N56" s="1" t="s">
        <v>30</v>
      </c>
      <c r="O56" s="1">
        <v>41</v>
      </c>
      <c r="P56" s="1">
        <v>222</v>
      </c>
      <c r="Q56" s="1">
        <v>20</v>
      </c>
      <c r="R56" s="1" t="s">
        <v>31</v>
      </c>
      <c r="S56" s="1" t="s">
        <v>32</v>
      </c>
      <c r="T56" s="1" t="s">
        <v>55</v>
      </c>
      <c r="U56" s="1" t="s">
        <v>62</v>
      </c>
    </row>
    <row r="57" spans="1:21" x14ac:dyDescent="0.25">
      <c r="A57" s="1">
        <v>336038</v>
      </c>
      <c r="B57" s="1" t="s">
        <v>21</v>
      </c>
      <c r="C57" s="1" t="s">
        <v>51</v>
      </c>
      <c r="D57" s="1" t="s">
        <v>23</v>
      </c>
      <c r="E57" s="2">
        <v>39598</v>
      </c>
      <c r="F57" s="1" t="s">
        <v>113</v>
      </c>
      <c r="G57" s="1" t="s">
        <v>64</v>
      </c>
      <c r="H57" s="1" t="s">
        <v>53</v>
      </c>
      <c r="I57" s="1" t="s">
        <v>46</v>
      </c>
      <c r="J57" s="1" t="s">
        <v>47</v>
      </c>
      <c r="K57" s="1" t="s">
        <v>46</v>
      </c>
      <c r="L57" s="1" t="s">
        <v>29</v>
      </c>
      <c r="M57" s="1" t="s">
        <v>47</v>
      </c>
      <c r="N57" s="1" t="s">
        <v>30</v>
      </c>
      <c r="O57" s="1">
        <v>105</v>
      </c>
      <c r="P57" s="1">
        <v>193</v>
      </c>
      <c r="Q57" s="1">
        <v>20</v>
      </c>
      <c r="R57" s="1" t="s">
        <v>31</v>
      </c>
      <c r="S57" s="1" t="s">
        <v>32</v>
      </c>
      <c r="T57" s="1" t="s">
        <v>61</v>
      </c>
      <c r="U57" s="1" t="s">
        <v>34</v>
      </c>
    </row>
    <row r="58" spans="1:21" x14ac:dyDescent="0.25">
      <c r="A58" s="1">
        <v>336039</v>
      </c>
      <c r="B58" s="1" t="s">
        <v>21</v>
      </c>
      <c r="C58" s="1" t="s">
        <v>51</v>
      </c>
      <c r="D58" s="1" t="s">
        <v>23</v>
      </c>
      <c r="E58" s="2">
        <v>39599</v>
      </c>
      <c r="F58" s="1" t="s">
        <v>113</v>
      </c>
      <c r="G58" s="1" t="s">
        <v>104</v>
      </c>
      <c r="H58" s="1" t="s">
        <v>53</v>
      </c>
      <c r="I58" s="1" t="s">
        <v>39</v>
      </c>
      <c r="J58" s="1" t="s">
        <v>38</v>
      </c>
      <c r="K58" s="1" t="s">
        <v>38</v>
      </c>
      <c r="L58" s="1" t="s">
        <v>40</v>
      </c>
      <c r="M58" s="1" t="s">
        <v>39</v>
      </c>
      <c r="N58" s="1" t="s">
        <v>48</v>
      </c>
      <c r="O58" s="1">
        <v>9</v>
      </c>
      <c r="P58" s="1">
        <v>113</v>
      </c>
      <c r="Q58" s="1">
        <v>20</v>
      </c>
      <c r="R58" s="1" t="s">
        <v>31</v>
      </c>
      <c r="S58" s="1" t="s">
        <v>32</v>
      </c>
      <c r="T58" s="1" t="s">
        <v>33</v>
      </c>
      <c r="U58" s="1" t="s">
        <v>56</v>
      </c>
    </row>
    <row r="59" spans="1:21" x14ac:dyDescent="0.25">
      <c r="A59" s="1">
        <v>336040</v>
      </c>
      <c r="B59" s="1" t="s">
        <v>21</v>
      </c>
      <c r="C59" s="1" t="s">
        <v>51</v>
      </c>
      <c r="D59" s="1" t="s">
        <v>23</v>
      </c>
      <c r="E59" s="2">
        <v>39600</v>
      </c>
      <c r="F59" s="1" t="s">
        <v>114</v>
      </c>
      <c r="G59" s="1" t="s">
        <v>75</v>
      </c>
      <c r="H59" s="1" t="s">
        <v>80</v>
      </c>
      <c r="I59" s="1" t="s">
        <v>39</v>
      </c>
      <c r="J59" s="1" t="s">
        <v>47</v>
      </c>
      <c r="K59" s="1" t="s">
        <v>47</v>
      </c>
      <c r="L59" s="1" t="s">
        <v>29</v>
      </c>
      <c r="M59" s="1" t="s">
        <v>47</v>
      </c>
      <c r="N59" s="1" t="s">
        <v>48</v>
      </c>
      <c r="O59" s="1">
        <v>3</v>
      </c>
      <c r="P59" s="1">
        <v>164</v>
      </c>
      <c r="Q59" s="1">
        <v>20</v>
      </c>
      <c r="R59" s="1" t="s">
        <v>31</v>
      </c>
      <c r="S59" s="1" t="s">
        <v>32</v>
      </c>
      <c r="T59" s="1" t="s">
        <v>61</v>
      </c>
      <c r="U59" s="1" t="s">
        <v>34</v>
      </c>
    </row>
    <row r="60" spans="1:21" x14ac:dyDescent="0.25">
      <c r="A60" s="1">
        <v>392181</v>
      </c>
      <c r="B60" s="1">
        <v>2009</v>
      </c>
      <c r="C60" s="1" t="s">
        <v>115</v>
      </c>
      <c r="D60" s="1" t="s">
        <v>116</v>
      </c>
      <c r="E60" s="2">
        <v>39921</v>
      </c>
      <c r="F60" s="1" t="s">
        <v>24</v>
      </c>
      <c r="G60" s="1" t="s">
        <v>117</v>
      </c>
      <c r="H60" s="1" t="s">
        <v>118</v>
      </c>
      <c r="I60" s="1" t="s">
        <v>39</v>
      </c>
      <c r="J60" s="1" t="s">
        <v>54</v>
      </c>
      <c r="K60" s="1" t="s">
        <v>39</v>
      </c>
      <c r="L60" s="1" t="s">
        <v>29</v>
      </c>
      <c r="M60" s="1" t="s">
        <v>54</v>
      </c>
      <c r="N60" s="1" t="s">
        <v>30</v>
      </c>
      <c r="O60" s="1">
        <v>19</v>
      </c>
      <c r="P60" s="1">
        <v>166</v>
      </c>
      <c r="Q60" s="1">
        <v>20</v>
      </c>
      <c r="R60" s="1" t="s">
        <v>31</v>
      </c>
      <c r="S60" s="1" t="s">
        <v>32</v>
      </c>
      <c r="T60" s="1" t="s">
        <v>84</v>
      </c>
      <c r="U60" s="1" t="s">
        <v>62</v>
      </c>
    </row>
    <row r="61" spans="1:21" x14ac:dyDescent="0.25">
      <c r="A61" s="1">
        <v>392182</v>
      </c>
      <c r="B61" s="1">
        <v>2009</v>
      </c>
      <c r="C61" s="1" t="s">
        <v>115</v>
      </c>
      <c r="D61" s="1" t="s">
        <v>116</v>
      </c>
      <c r="E61" s="2">
        <v>39921</v>
      </c>
      <c r="F61" s="1" t="s">
        <v>24</v>
      </c>
      <c r="G61" s="1" t="s">
        <v>119</v>
      </c>
      <c r="H61" s="1" t="s">
        <v>118</v>
      </c>
      <c r="I61" s="1" t="s">
        <v>27</v>
      </c>
      <c r="J61" s="1" t="s">
        <v>47</v>
      </c>
      <c r="K61" s="1" t="s">
        <v>27</v>
      </c>
      <c r="L61" s="1" t="s">
        <v>40</v>
      </c>
      <c r="M61" s="1" t="s">
        <v>27</v>
      </c>
      <c r="N61" s="1" t="s">
        <v>30</v>
      </c>
      <c r="O61" s="1">
        <v>75</v>
      </c>
      <c r="P61" s="1">
        <v>134</v>
      </c>
      <c r="Q61" s="1">
        <v>20</v>
      </c>
      <c r="R61" s="1" t="s">
        <v>31</v>
      </c>
      <c r="S61" s="1" t="s">
        <v>32</v>
      </c>
      <c r="T61" s="1" t="s">
        <v>84</v>
      </c>
      <c r="U61" s="1" t="s">
        <v>66</v>
      </c>
    </row>
    <row r="62" spans="1:21" x14ac:dyDescent="0.25">
      <c r="A62" s="1">
        <v>392183</v>
      </c>
      <c r="B62" s="1">
        <v>2009</v>
      </c>
      <c r="C62" s="1" t="s">
        <v>115</v>
      </c>
      <c r="D62" s="1" t="s">
        <v>116</v>
      </c>
      <c r="E62" s="2">
        <v>39922</v>
      </c>
      <c r="F62" s="1" t="s">
        <v>24</v>
      </c>
      <c r="G62" s="1" t="s">
        <v>120</v>
      </c>
      <c r="H62" s="1" t="s">
        <v>118</v>
      </c>
      <c r="I62" s="1" t="s">
        <v>46</v>
      </c>
      <c r="J62" s="1" t="s">
        <v>38</v>
      </c>
      <c r="K62" s="1" t="s">
        <v>46</v>
      </c>
      <c r="L62" s="1" t="s">
        <v>29</v>
      </c>
      <c r="M62" s="1" t="s">
        <v>46</v>
      </c>
      <c r="N62" s="1" t="s">
        <v>48</v>
      </c>
      <c r="O62" s="1">
        <v>10</v>
      </c>
      <c r="P62" s="1">
        <v>54</v>
      </c>
      <c r="Q62" s="1">
        <v>6</v>
      </c>
      <c r="R62" s="1" t="s">
        <v>31</v>
      </c>
      <c r="S62" s="1" t="s">
        <v>101</v>
      </c>
      <c r="T62" s="1" t="s">
        <v>41</v>
      </c>
      <c r="U62" s="1" t="s">
        <v>121</v>
      </c>
    </row>
    <row r="63" spans="1:21" x14ac:dyDescent="0.25">
      <c r="A63" s="1">
        <v>392184</v>
      </c>
      <c r="B63" s="1">
        <v>2009</v>
      </c>
      <c r="C63" s="1" t="s">
        <v>115</v>
      </c>
      <c r="D63" s="1" t="s">
        <v>116</v>
      </c>
      <c r="E63" s="2">
        <v>39922</v>
      </c>
      <c r="F63" s="1" t="s">
        <v>24</v>
      </c>
      <c r="G63" s="1" t="s">
        <v>122</v>
      </c>
      <c r="H63" s="1" t="s">
        <v>118</v>
      </c>
      <c r="I63" s="1" t="s">
        <v>60</v>
      </c>
      <c r="J63" s="1" t="s">
        <v>28</v>
      </c>
      <c r="K63" s="1" t="s">
        <v>28</v>
      </c>
      <c r="L63" s="1" t="s">
        <v>40</v>
      </c>
      <c r="M63" s="1" t="s">
        <v>60</v>
      </c>
      <c r="N63" s="1" t="s">
        <v>48</v>
      </c>
      <c r="O63" s="1">
        <v>8</v>
      </c>
      <c r="P63" s="1">
        <v>102</v>
      </c>
      <c r="Q63" s="1">
        <v>20</v>
      </c>
      <c r="R63" s="1" t="s">
        <v>31</v>
      </c>
      <c r="S63" s="1" t="s">
        <v>32</v>
      </c>
      <c r="T63" s="1" t="s">
        <v>41</v>
      </c>
      <c r="U63" s="1" t="s">
        <v>84</v>
      </c>
    </row>
    <row r="64" spans="1:21" x14ac:dyDescent="0.25">
      <c r="A64" s="1">
        <v>392185</v>
      </c>
      <c r="B64" s="1">
        <v>2009</v>
      </c>
      <c r="C64" s="1" t="s">
        <v>123</v>
      </c>
      <c r="D64" s="1" t="s">
        <v>116</v>
      </c>
      <c r="E64" s="2">
        <v>39923</v>
      </c>
      <c r="F64" s="1" t="s">
        <v>24</v>
      </c>
      <c r="G64" s="1" t="s">
        <v>124</v>
      </c>
      <c r="H64" s="1" t="s">
        <v>125</v>
      </c>
      <c r="I64" s="1" t="s">
        <v>27</v>
      </c>
      <c r="J64" s="1" t="s">
        <v>39</v>
      </c>
      <c r="K64" s="1" t="s">
        <v>39</v>
      </c>
      <c r="L64" s="1" t="s">
        <v>40</v>
      </c>
      <c r="M64" s="1" t="s">
        <v>39</v>
      </c>
      <c r="N64" s="1" t="s">
        <v>30</v>
      </c>
      <c r="O64" s="1">
        <v>92</v>
      </c>
      <c r="P64" s="1">
        <v>180</v>
      </c>
      <c r="Q64" s="1">
        <v>20</v>
      </c>
      <c r="R64" s="1" t="s">
        <v>31</v>
      </c>
      <c r="S64" s="1" t="s">
        <v>32</v>
      </c>
      <c r="T64" s="1" t="s">
        <v>97</v>
      </c>
      <c r="U64" s="1" t="s">
        <v>126</v>
      </c>
    </row>
    <row r="65" spans="1:21" x14ac:dyDescent="0.25">
      <c r="A65" s="1">
        <v>392186</v>
      </c>
      <c r="B65" s="1">
        <v>2009</v>
      </c>
      <c r="C65" s="1" t="s">
        <v>127</v>
      </c>
      <c r="D65" s="1" t="s">
        <v>116</v>
      </c>
      <c r="E65" s="2">
        <v>39924</v>
      </c>
      <c r="F65" s="1" t="s">
        <v>24</v>
      </c>
      <c r="G65" s="1" t="s">
        <v>128</v>
      </c>
      <c r="H65" s="1" t="s">
        <v>129</v>
      </c>
      <c r="I65" s="1" t="s">
        <v>38</v>
      </c>
      <c r="J65" s="1" t="s">
        <v>28</v>
      </c>
      <c r="K65" s="1" t="s">
        <v>28</v>
      </c>
      <c r="L65" s="1" t="s">
        <v>29</v>
      </c>
      <c r="M65" s="1" t="s">
        <v>28</v>
      </c>
      <c r="N65" s="1" t="s">
        <v>30</v>
      </c>
      <c r="O65" s="1">
        <v>11</v>
      </c>
      <c r="P65" s="1">
        <v>69</v>
      </c>
      <c r="Q65" s="1">
        <v>9.1999999999999993</v>
      </c>
      <c r="R65" s="1" t="s">
        <v>31</v>
      </c>
      <c r="S65" s="1" t="s">
        <v>101</v>
      </c>
      <c r="T65" s="1" t="s">
        <v>56</v>
      </c>
      <c r="U65" s="1" t="s">
        <v>121</v>
      </c>
    </row>
    <row r="66" spans="1:21" x14ac:dyDescent="0.25">
      <c r="A66" s="1">
        <v>392188</v>
      </c>
      <c r="B66" s="1">
        <v>2009</v>
      </c>
      <c r="C66" s="1" t="s">
        <v>115</v>
      </c>
      <c r="D66" s="1" t="s">
        <v>116</v>
      </c>
      <c r="E66" s="2">
        <v>39925</v>
      </c>
      <c r="F66" s="1" t="s">
        <v>24</v>
      </c>
      <c r="G66" s="1" t="s">
        <v>79</v>
      </c>
      <c r="H66" s="1" t="s">
        <v>118</v>
      </c>
      <c r="I66" s="1" t="s">
        <v>27</v>
      </c>
      <c r="J66" s="1" t="s">
        <v>60</v>
      </c>
      <c r="K66" s="1" t="s">
        <v>60</v>
      </c>
      <c r="L66" s="1" t="s">
        <v>40</v>
      </c>
      <c r="M66" s="1" t="s">
        <v>60</v>
      </c>
      <c r="N66" s="1" t="s">
        <v>30</v>
      </c>
      <c r="O66" s="1">
        <v>24</v>
      </c>
      <c r="P66" s="1">
        <v>185</v>
      </c>
      <c r="Q66" s="1">
        <v>20</v>
      </c>
      <c r="R66" s="1" t="s">
        <v>31</v>
      </c>
      <c r="S66" s="1" t="s">
        <v>32</v>
      </c>
      <c r="T66" s="1" t="s">
        <v>130</v>
      </c>
      <c r="U66" s="1" t="s">
        <v>71</v>
      </c>
    </row>
    <row r="67" spans="1:21" x14ac:dyDescent="0.25">
      <c r="A67" s="1">
        <v>392189</v>
      </c>
      <c r="B67" s="1">
        <v>2009</v>
      </c>
      <c r="C67" s="1" t="s">
        <v>127</v>
      </c>
      <c r="D67" s="1" t="s">
        <v>116</v>
      </c>
      <c r="E67" s="2">
        <v>39926</v>
      </c>
      <c r="F67" s="1" t="s">
        <v>24</v>
      </c>
      <c r="G67" s="1" t="s">
        <v>131</v>
      </c>
      <c r="H67" s="1" t="s">
        <v>129</v>
      </c>
      <c r="I67" s="1" t="s">
        <v>39</v>
      </c>
      <c r="J67" s="1" t="s">
        <v>46</v>
      </c>
      <c r="K67" s="1" t="s">
        <v>46</v>
      </c>
      <c r="L67" s="1" t="s">
        <v>40</v>
      </c>
      <c r="M67" s="1" t="s">
        <v>46</v>
      </c>
      <c r="N67" s="1" t="s">
        <v>30</v>
      </c>
      <c r="O67" s="1">
        <v>9</v>
      </c>
      <c r="P67" s="1">
        <v>190</v>
      </c>
      <c r="Q67" s="1">
        <v>20</v>
      </c>
      <c r="R67" s="1" t="s">
        <v>31</v>
      </c>
      <c r="S67" s="1" t="s">
        <v>32</v>
      </c>
      <c r="T67" s="1" t="s">
        <v>84</v>
      </c>
      <c r="U67" s="1" t="s">
        <v>126</v>
      </c>
    </row>
    <row r="68" spans="1:21" x14ac:dyDescent="0.25">
      <c r="A68" s="1">
        <v>392190</v>
      </c>
      <c r="B68" s="1">
        <v>2009</v>
      </c>
      <c r="C68" s="1" t="s">
        <v>115</v>
      </c>
      <c r="D68" s="1" t="s">
        <v>116</v>
      </c>
      <c r="E68" s="2">
        <v>39926</v>
      </c>
      <c r="F68" s="1" t="s">
        <v>24</v>
      </c>
      <c r="G68" s="1" t="s">
        <v>75</v>
      </c>
      <c r="H68" s="1" t="s">
        <v>118</v>
      </c>
      <c r="I68" s="1" t="s">
        <v>28</v>
      </c>
      <c r="J68" s="1" t="s">
        <v>47</v>
      </c>
      <c r="K68" s="1" t="s">
        <v>28</v>
      </c>
      <c r="L68" s="1" t="s">
        <v>29</v>
      </c>
      <c r="M68" s="1" t="s">
        <v>47</v>
      </c>
      <c r="N68" s="1" t="s">
        <v>132</v>
      </c>
      <c r="O68" s="1" t="s">
        <v>32</v>
      </c>
      <c r="P68" s="1">
        <v>151</v>
      </c>
      <c r="Q68" s="1">
        <v>20</v>
      </c>
      <c r="R68" s="1" t="s">
        <v>133</v>
      </c>
      <c r="S68" s="1" t="s">
        <v>32</v>
      </c>
      <c r="T68" s="1" t="s">
        <v>41</v>
      </c>
      <c r="U68" s="1" t="s">
        <v>130</v>
      </c>
    </row>
    <row r="69" spans="1:21" x14ac:dyDescent="0.25">
      <c r="A69" s="1">
        <v>392191</v>
      </c>
      <c r="B69" s="1">
        <v>2009</v>
      </c>
      <c r="C69" s="1" t="s">
        <v>127</v>
      </c>
      <c r="D69" s="1" t="s">
        <v>116</v>
      </c>
      <c r="E69" s="2">
        <v>39927</v>
      </c>
      <c r="F69" s="1" t="s">
        <v>24</v>
      </c>
      <c r="G69" s="1" t="s">
        <v>134</v>
      </c>
      <c r="H69" s="1" t="s">
        <v>129</v>
      </c>
      <c r="I69" s="1" t="s">
        <v>27</v>
      </c>
      <c r="J69" s="1" t="s">
        <v>38</v>
      </c>
      <c r="K69" s="1" t="s">
        <v>27</v>
      </c>
      <c r="L69" s="1" t="s">
        <v>40</v>
      </c>
      <c r="M69" s="1" t="s">
        <v>38</v>
      </c>
      <c r="N69" s="1" t="s">
        <v>48</v>
      </c>
      <c r="O69" s="1">
        <v>7</v>
      </c>
      <c r="P69" s="1">
        <v>169</v>
      </c>
      <c r="Q69" s="1">
        <v>20</v>
      </c>
      <c r="R69" s="1" t="s">
        <v>31</v>
      </c>
      <c r="S69" s="1" t="s">
        <v>32</v>
      </c>
      <c r="T69" s="1" t="s">
        <v>84</v>
      </c>
      <c r="U69" s="1" t="s">
        <v>135</v>
      </c>
    </row>
    <row r="70" spans="1:21" x14ac:dyDescent="0.25">
      <c r="A70" s="1">
        <v>392192</v>
      </c>
      <c r="B70" s="1">
        <v>2009</v>
      </c>
      <c r="C70" s="1" t="s">
        <v>127</v>
      </c>
      <c r="D70" s="1" t="s">
        <v>116</v>
      </c>
      <c r="E70" s="2">
        <v>39928</v>
      </c>
      <c r="F70" s="1" t="s">
        <v>24</v>
      </c>
      <c r="G70" s="1" t="s">
        <v>136</v>
      </c>
      <c r="H70" s="1" t="s">
        <v>129</v>
      </c>
      <c r="I70" s="1" t="s">
        <v>60</v>
      </c>
      <c r="J70" s="1" t="s">
        <v>54</v>
      </c>
      <c r="K70" s="1" t="s">
        <v>60</v>
      </c>
      <c r="L70" s="1" t="s">
        <v>40</v>
      </c>
      <c r="M70" s="1" t="s">
        <v>60</v>
      </c>
      <c r="N70" s="1" t="s">
        <v>30</v>
      </c>
      <c r="O70" s="1">
        <v>12</v>
      </c>
      <c r="P70" s="1">
        <v>169</v>
      </c>
      <c r="Q70" s="1">
        <v>20</v>
      </c>
      <c r="R70" s="1" t="s">
        <v>31</v>
      </c>
      <c r="S70" s="1" t="s">
        <v>32</v>
      </c>
      <c r="T70" s="1" t="s">
        <v>137</v>
      </c>
      <c r="U70" s="1" t="s">
        <v>126</v>
      </c>
    </row>
    <row r="71" spans="1:21" x14ac:dyDescent="0.25">
      <c r="A71" s="1">
        <v>392194</v>
      </c>
      <c r="B71" s="1">
        <v>2009</v>
      </c>
      <c r="C71" s="1" t="s">
        <v>123</v>
      </c>
      <c r="D71" s="1" t="s">
        <v>116</v>
      </c>
      <c r="E71" s="2">
        <v>39929</v>
      </c>
      <c r="F71" s="1" t="s">
        <v>24</v>
      </c>
      <c r="G71" s="1" t="s">
        <v>138</v>
      </c>
      <c r="H71" s="1" t="s">
        <v>125</v>
      </c>
      <c r="I71" s="1" t="s">
        <v>27</v>
      </c>
      <c r="J71" s="1" t="s">
        <v>46</v>
      </c>
      <c r="K71" s="1" t="s">
        <v>27</v>
      </c>
      <c r="L71" s="1" t="s">
        <v>40</v>
      </c>
      <c r="M71" s="1" t="s">
        <v>46</v>
      </c>
      <c r="N71" s="1" t="s">
        <v>48</v>
      </c>
      <c r="O71" s="1">
        <v>6</v>
      </c>
      <c r="P71" s="1">
        <v>150</v>
      </c>
      <c r="Q71" s="1">
        <v>20</v>
      </c>
      <c r="R71" s="1" t="s">
        <v>31</v>
      </c>
      <c r="S71" s="1" t="s">
        <v>32</v>
      </c>
      <c r="T71" s="1" t="s">
        <v>139</v>
      </c>
      <c r="U71" s="1" t="s">
        <v>97</v>
      </c>
    </row>
    <row r="72" spans="1:21" x14ac:dyDescent="0.25">
      <c r="A72" s="1">
        <v>392195</v>
      </c>
      <c r="B72" s="1">
        <v>2009</v>
      </c>
      <c r="C72" s="1" t="s">
        <v>115</v>
      </c>
      <c r="D72" s="1" t="s">
        <v>116</v>
      </c>
      <c r="E72" s="2">
        <v>39929</v>
      </c>
      <c r="F72" s="1" t="s">
        <v>24</v>
      </c>
      <c r="G72" s="1" t="s">
        <v>76</v>
      </c>
      <c r="H72" s="1" t="s">
        <v>118</v>
      </c>
      <c r="I72" s="1" t="s">
        <v>38</v>
      </c>
      <c r="J72" s="1" t="s">
        <v>47</v>
      </c>
      <c r="K72" s="1" t="s">
        <v>38</v>
      </c>
      <c r="L72" s="1" t="s">
        <v>40</v>
      </c>
      <c r="M72" s="1" t="s">
        <v>38</v>
      </c>
      <c r="N72" s="1" t="s">
        <v>30</v>
      </c>
      <c r="O72" s="1">
        <v>27</v>
      </c>
      <c r="P72" s="1">
        <v>140</v>
      </c>
      <c r="Q72" s="1">
        <v>20</v>
      </c>
      <c r="R72" s="1" t="s">
        <v>31</v>
      </c>
      <c r="S72" s="1" t="s">
        <v>32</v>
      </c>
      <c r="T72" s="1" t="s">
        <v>130</v>
      </c>
      <c r="U72" s="1" t="s">
        <v>62</v>
      </c>
    </row>
    <row r="73" spans="1:21" x14ac:dyDescent="0.25">
      <c r="A73" s="1">
        <v>392196</v>
      </c>
      <c r="B73" s="1">
        <v>2009</v>
      </c>
      <c r="C73" s="1" t="s">
        <v>127</v>
      </c>
      <c r="D73" s="1" t="s">
        <v>116</v>
      </c>
      <c r="E73" s="2">
        <v>39930</v>
      </c>
      <c r="F73" s="1" t="s">
        <v>24</v>
      </c>
      <c r="G73" s="1" t="s">
        <v>140</v>
      </c>
      <c r="H73" s="1" t="s">
        <v>129</v>
      </c>
      <c r="I73" s="1" t="s">
        <v>39</v>
      </c>
      <c r="J73" s="1" t="s">
        <v>60</v>
      </c>
      <c r="K73" s="1" t="s">
        <v>60</v>
      </c>
      <c r="L73" s="1" t="s">
        <v>29</v>
      </c>
      <c r="M73" s="1" t="s">
        <v>60</v>
      </c>
      <c r="N73" s="1" t="s">
        <v>48</v>
      </c>
      <c r="O73" s="1">
        <v>6</v>
      </c>
      <c r="P73" s="1">
        <v>166</v>
      </c>
      <c r="Q73" s="1">
        <v>20</v>
      </c>
      <c r="R73" s="1" t="s">
        <v>31</v>
      </c>
      <c r="S73" s="1" t="s">
        <v>32</v>
      </c>
      <c r="T73" s="1" t="s">
        <v>70</v>
      </c>
      <c r="U73" s="1" t="s">
        <v>135</v>
      </c>
    </row>
    <row r="74" spans="1:21" x14ac:dyDescent="0.25">
      <c r="A74" s="1">
        <v>392197</v>
      </c>
      <c r="B74" s="1">
        <v>2009</v>
      </c>
      <c r="C74" s="1" t="s">
        <v>123</v>
      </c>
      <c r="D74" s="1" t="s">
        <v>116</v>
      </c>
      <c r="E74" s="2">
        <v>39930</v>
      </c>
      <c r="F74" s="1" t="s">
        <v>24</v>
      </c>
      <c r="G74" s="1" t="s">
        <v>117</v>
      </c>
      <c r="H74" s="1" t="s">
        <v>125</v>
      </c>
      <c r="I74" s="1" t="s">
        <v>28</v>
      </c>
      <c r="J74" s="1" t="s">
        <v>54</v>
      </c>
      <c r="K74" s="1" t="s">
        <v>54</v>
      </c>
      <c r="L74" s="1" t="s">
        <v>40</v>
      </c>
      <c r="M74" s="1" t="s">
        <v>54</v>
      </c>
      <c r="N74" s="1" t="s">
        <v>30</v>
      </c>
      <c r="O74" s="1">
        <v>92</v>
      </c>
      <c r="P74" s="1">
        <v>188</v>
      </c>
      <c r="Q74" s="1">
        <v>20</v>
      </c>
      <c r="R74" s="1" t="s">
        <v>31</v>
      </c>
      <c r="S74" s="1" t="s">
        <v>32</v>
      </c>
      <c r="T74" s="1" t="s">
        <v>97</v>
      </c>
      <c r="U74" s="1" t="s">
        <v>66</v>
      </c>
    </row>
    <row r="75" spans="1:21" x14ac:dyDescent="0.25">
      <c r="A75" s="1">
        <v>392198</v>
      </c>
      <c r="B75" s="1">
        <v>2009</v>
      </c>
      <c r="C75" s="1" t="s">
        <v>141</v>
      </c>
      <c r="D75" s="1" t="s">
        <v>116</v>
      </c>
      <c r="E75" s="2">
        <v>39931</v>
      </c>
      <c r="F75" s="1" t="s">
        <v>24</v>
      </c>
      <c r="G75" s="1" t="s">
        <v>75</v>
      </c>
      <c r="H75" s="1" t="s">
        <v>142</v>
      </c>
      <c r="I75" s="1" t="s">
        <v>46</v>
      </c>
      <c r="J75" s="1" t="s">
        <v>47</v>
      </c>
      <c r="K75" s="1" t="s">
        <v>46</v>
      </c>
      <c r="L75" s="1" t="s">
        <v>40</v>
      </c>
      <c r="M75" s="1" t="s">
        <v>47</v>
      </c>
      <c r="N75" s="1" t="s">
        <v>48</v>
      </c>
      <c r="O75" s="1">
        <v>5</v>
      </c>
      <c r="P75" s="1">
        <v>144</v>
      </c>
      <c r="Q75" s="1">
        <v>20</v>
      </c>
      <c r="R75" s="1" t="s">
        <v>31</v>
      </c>
      <c r="S75" s="1" t="s">
        <v>32</v>
      </c>
      <c r="T75" s="1" t="s">
        <v>143</v>
      </c>
      <c r="U75" s="1" t="s">
        <v>34</v>
      </c>
    </row>
    <row r="76" spans="1:21" x14ac:dyDescent="0.25">
      <c r="A76" s="1">
        <v>392199</v>
      </c>
      <c r="B76" s="1">
        <v>2009</v>
      </c>
      <c r="C76" s="1" t="s">
        <v>127</v>
      </c>
      <c r="D76" s="1" t="s">
        <v>116</v>
      </c>
      <c r="E76" s="2">
        <v>39932</v>
      </c>
      <c r="F76" s="1" t="s">
        <v>24</v>
      </c>
      <c r="G76" s="1" t="s">
        <v>52</v>
      </c>
      <c r="H76" s="1" t="s">
        <v>129</v>
      </c>
      <c r="I76" s="1" t="s">
        <v>27</v>
      </c>
      <c r="J76" s="1" t="s">
        <v>28</v>
      </c>
      <c r="K76" s="1" t="s">
        <v>28</v>
      </c>
      <c r="L76" s="1" t="s">
        <v>40</v>
      </c>
      <c r="M76" s="1" t="s">
        <v>27</v>
      </c>
      <c r="N76" s="1" t="s">
        <v>48</v>
      </c>
      <c r="O76" s="1">
        <v>5</v>
      </c>
      <c r="P76" s="1">
        <v>140</v>
      </c>
      <c r="Q76" s="1">
        <v>20</v>
      </c>
      <c r="R76" s="1" t="s">
        <v>31</v>
      </c>
      <c r="S76" s="1" t="s">
        <v>32</v>
      </c>
      <c r="T76" s="1" t="s">
        <v>41</v>
      </c>
      <c r="U76" s="1" t="s">
        <v>135</v>
      </c>
    </row>
    <row r="77" spans="1:21" x14ac:dyDescent="0.25">
      <c r="A77" s="1">
        <v>392200</v>
      </c>
      <c r="B77" s="1">
        <v>2009</v>
      </c>
      <c r="C77" s="1" t="s">
        <v>127</v>
      </c>
      <c r="D77" s="1" t="s">
        <v>116</v>
      </c>
      <c r="E77" s="2">
        <v>39932</v>
      </c>
      <c r="F77" s="1" t="s">
        <v>24</v>
      </c>
      <c r="G77" s="1" t="s">
        <v>76</v>
      </c>
      <c r="H77" s="1" t="s">
        <v>129</v>
      </c>
      <c r="I77" s="1" t="s">
        <v>38</v>
      </c>
      <c r="J77" s="1" t="s">
        <v>54</v>
      </c>
      <c r="K77" s="1" t="s">
        <v>38</v>
      </c>
      <c r="L77" s="1" t="s">
        <v>40</v>
      </c>
      <c r="M77" s="1" t="s">
        <v>38</v>
      </c>
      <c r="N77" s="1" t="s">
        <v>30</v>
      </c>
      <c r="O77" s="1">
        <v>3</v>
      </c>
      <c r="P77" s="1">
        <v>120</v>
      </c>
      <c r="Q77" s="1">
        <v>20</v>
      </c>
      <c r="R77" s="1" t="s">
        <v>31</v>
      </c>
      <c r="S77" s="1" t="s">
        <v>32</v>
      </c>
      <c r="T77" s="1" t="s">
        <v>41</v>
      </c>
      <c r="U77" s="1" t="s">
        <v>42</v>
      </c>
    </row>
    <row r="78" spans="1:21" x14ac:dyDescent="0.25">
      <c r="A78" s="1">
        <v>392201</v>
      </c>
      <c r="B78" s="1">
        <v>2009</v>
      </c>
      <c r="C78" s="1" t="s">
        <v>141</v>
      </c>
      <c r="D78" s="1" t="s">
        <v>116</v>
      </c>
      <c r="E78" s="2">
        <v>39933</v>
      </c>
      <c r="F78" s="1" t="s">
        <v>24</v>
      </c>
      <c r="G78" s="1" t="s">
        <v>144</v>
      </c>
      <c r="H78" s="1" t="s">
        <v>142</v>
      </c>
      <c r="I78" s="1" t="s">
        <v>60</v>
      </c>
      <c r="J78" s="1" t="s">
        <v>46</v>
      </c>
      <c r="K78" s="1" t="s">
        <v>46</v>
      </c>
      <c r="L78" s="1" t="s">
        <v>29</v>
      </c>
      <c r="M78" s="1" t="s">
        <v>46</v>
      </c>
      <c r="N78" s="1" t="s">
        <v>48</v>
      </c>
      <c r="O78" s="1">
        <v>6</v>
      </c>
      <c r="P78" s="1">
        <v>149</v>
      </c>
      <c r="Q78" s="1">
        <v>20</v>
      </c>
      <c r="R78" s="1" t="s">
        <v>31</v>
      </c>
      <c r="S78" s="1" t="s">
        <v>32</v>
      </c>
      <c r="T78" s="1" t="s">
        <v>143</v>
      </c>
      <c r="U78" s="1" t="s">
        <v>71</v>
      </c>
    </row>
    <row r="79" spans="1:21" x14ac:dyDescent="0.25">
      <c r="A79" s="1">
        <v>392202</v>
      </c>
      <c r="B79" s="1">
        <v>2009</v>
      </c>
      <c r="C79" s="1" t="s">
        <v>141</v>
      </c>
      <c r="D79" s="1" t="s">
        <v>116</v>
      </c>
      <c r="E79" s="2">
        <v>39933</v>
      </c>
      <c r="F79" s="1" t="s">
        <v>24</v>
      </c>
      <c r="G79" s="1" t="s">
        <v>111</v>
      </c>
      <c r="H79" s="1" t="s">
        <v>142</v>
      </c>
      <c r="I79" s="1" t="s">
        <v>39</v>
      </c>
      <c r="J79" s="1" t="s">
        <v>47</v>
      </c>
      <c r="K79" s="1" t="s">
        <v>47</v>
      </c>
      <c r="L79" s="1" t="s">
        <v>29</v>
      </c>
      <c r="M79" s="1" t="s">
        <v>39</v>
      </c>
      <c r="N79" s="1" t="s">
        <v>30</v>
      </c>
      <c r="O79" s="1">
        <v>38</v>
      </c>
      <c r="P79" s="1">
        <v>165</v>
      </c>
      <c r="Q79" s="1">
        <v>20</v>
      </c>
      <c r="R79" s="1" t="s">
        <v>31</v>
      </c>
      <c r="S79" s="1" t="s">
        <v>32</v>
      </c>
      <c r="T79" s="1" t="s">
        <v>143</v>
      </c>
      <c r="U79" s="1" t="s">
        <v>34</v>
      </c>
    </row>
    <row r="80" spans="1:21" x14ac:dyDescent="0.25">
      <c r="A80" s="1">
        <v>392203</v>
      </c>
      <c r="B80" s="1">
        <v>2009</v>
      </c>
      <c r="C80" s="1" t="s">
        <v>145</v>
      </c>
      <c r="D80" s="1" t="s">
        <v>116</v>
      </c>
      <c r="E80" s="2">
        <v>39934</v>
      </c>
      <c r="F80" s="1" t="s">
        <v>24</v>
      </c>
      <c r="G80" s="1" t="s">
        <v>146</v>
      </c>
      <c r="H80" s="1" t="s">
        <v>147</v>
      </c>
      <c r="I80" s="1" t="s">
        <v>28</v>
      </c>
      <c r="J80" s="1" t="s">
        <v>54</v>
      </c>
      <c r="K80" s="1" t="s">
        <v>54</v>
      </c>
      <c r="L80" s="1" t="s">
        <v>40</v>
      </c>
      <c r="M80" s="1" t="s">
        <v>54</v>
      </c>
      <c r="N80" s="1" t="s">
        <v>30</v>
      </c>
      <c r="O80" s="1">
        <v>9</v>
      </c>
      <c r="P80" s="1">
        <v>149</v>
      </c>
      <c r="Q80" s="1">
        <v>20</v>
      </c>
      <c r="R80" s="1" t="s">
        <v>31</v>
      </c>
      <c r="S80" s="1" t="s">
        <v>32</v>
      </c>
      <c r="T80" s="1" t="s">
        <v>130</v>
      </c>
      <c r="U80" s="1" t="s">
        <v>148</v>
      </c>
    </row>
    <row r="81" spans="1:21" x14ac:dyDescent="0.25">
      <c r="A81" s="1">
        <v>392204</v>
      </c>
      <c r="B81" s="1">
        <v>2009</v>
      </c>
      <c r="C81" s="1" t="s">
        <v>127</v>
      </c>
      <c r="D81" s="1" t="s">
        <v>116</v>
      </c>
      <c r="E81" s="2">
        <v>39934</v>
      </c>
      <c r="F81" s="1" t="s">
        <v>24</v>
      </c>
      <c r="G81" s="1" t="s">
        <v>149</v>
      </c>
      <c r="H81" s="1" t="s">
        <v>129</v>
      </c>
      <c r="I81" s="1" t="s">
        <v>27</v>
      </c>
      <c r="J81" s="1" t="s">
        <v>38</v>
      </c>
      <c r="K81" s="1" t="s">
        <v>27</v>
      </c>
      <c r="L81" s="1" t="s">
        <v>40</v>
      </c>
      <c r="M81" s="1" t="s">
        <v>27</v>
      </c>
      <c r="N81" s="1" t="s">
        <v>30</v>
      </c>
      <c r="O81" s="1">
        <v>8</v>
      </c>
      <c r="P81" s="1">
        <v>146</v>
      </c>
      <c r="Q81" s="1">
        <v>20</v>
      </c>
      <c r="R81" s="1" t="s">
        <v>31</v>
      </c>
      <c r="S81" s="1" t="s">
        <v>32</v>
      </c>
      <c r="T81" s="1" t="s">
        <v>137</v>
      </c>
      <c r="U81" s="1" t="s">
        <v>150</v>
      </c>
    </row>
    <row r="82" spans="1:21" x14ac:dyDescent="0.25">
      <c r="A82" s="1">
        <v>392205</v>
      </c>
      <c r="B82" s="1">
        <v>2009</v>
      </c>
      <c r="C82" s="1" t="s">
        <v>123</v>
      </c>
      <c r="D82" s="1" t="s">
        <v>116</v>
      </c>
      <c r="E82" s="2">
        <v>39935</v>
      </c>
      <c r="F82" s="1" t="s">
        <v>24</v>
      </c>
      <c r="G82" s="1" t="s">
        <v>75</v>
      </c>
      <c r="H82" s="1" t="s">
        <v>125</v>
      </c>
      <c r="I82" s="1" t="s">
        <v>60</v>
      </c>
      <c r="J82" s="1" t="s">
        <v>47</v>
      </c>
      <c r="K82" s="1" t="s">
        <v>60</v>
      </c>
      <c r="L82" s="1" t="s">
        <v>40</v>
      </c>
      <c r="M82" s="1" t="s">
        <v>47</v>
      </c>
      <c r="N82" s="1" t="s">
        <v>48</v>
      </c>
      <c r="O82" s="1">
        <v>3</v>
      </c>
      <c r="P82" s="1">
        <v>142</v>
      </c>
      <c r="Q82" s="1">
        <v>20</v>
      </c>
      <c r="R82" s="1" t="s">
        <v>31</v>
      </c>
      <c r="S82" s="1" t="s">
        <v>32</v>
      </c>
      <c r="T82" s="1" t="s">
        <v>139</v>
      </c>
      <c r="U82" s="1" t="s">
        <v>97</v>
      </c>
    </row>
    <row r="83" spans="1:21" x14ac:dyDescent="0.25">
      <c r="A83" s="1">
        <v>392206</v>
      </c>
      <c r="B83" s="1">
        <v>2009</v>
      </c>
      <c r="C83" s="1" t="s">
        <v>151</v>
      </c>
      <c r="D83" s="1" t="s">
        <v>116</v>
      </c>
      <c r="E83" s="2">
        <v>39935</v>
      </c>
      <c r="F83" s="1" t="s">
        <v>24</v>
      </c>
      <c r="G83" s="1" t="s">
        <v>152</v>
      </c>
      <c r="H83" s="1" t="s">
        <v>153</v>
      </c>
      <c r="I83" s="1" t="s">
        <v>39</v>
      </c>
      <c r="J83" s="1" t="s">
        <v>46</v>
      </c>
      <c r="K83" s="1" t="s">
        <v>46</v>
      </c>
      <c r="L83" s="1" t="s">
        <v>29</v>
      </c>
      <c r="M83" s="1" t="s">
        <v>39</v>
      </c>
      <c r="N83" s="1" t="s">
        <v>30</v>
      </c>
      <c r="O83" s="1">
        <v>18</v>
      </c>
      <c r="P83" s="1">
        <v>164</v>
      </c>
      <c r="Q83" s="1">
        <v>20</v>
      </c>
      <c r="R83" s="1" t="s">
        <v>31</v>
      </c>
      <c r="S83" s="1" t="s">
        <v>32</v>
      </c>
      <c r="T83" s="1" t="s">
        <v>56</v>
      </c>
      <c r="U83" s="1" t="s">
        <v>34</v>
      </c>
    </row>
    <row r="84" spans="1:21" x14ac:dyDescent="0.25">
      <c r="A84" s="1">
        <v>392207</v>
      </c>
      <c r="B84" s="1">
        <v>2009</v>
      </c>
      <c r="C84" s="1" t="s">
        <v>123</v>
      </c>
      <c r="D84" s="1" t="s">
        <v>116</v>
      </c>
      <c r="E84" s="2">
        <v>39936</v>
      </c>
      <c r="F84" s="1" t="s">
        <v>24</v>
      </c>
      <c r="G84" s="1" t="s">
        <v>100</v>
      </c>
      <c r="H84" s="1" t="s">
        <v>125</v>
      </c>
      <c r="I84" s="1" t="s">
        <v>38</v>
      </c>
      <c r="J84" s="1" t="s">
        <v>28</v>
      </c>
      <c r="K84" s="1" t="s">
        <v>28</v>
      </c>
      <c r="L84" s="1" t="s">
        <v>40</v>
      </c>
      <c r="M84" s="1" t="s">
        <v>38</v>
      </c>
      <c r="N84" s="1" t="s">
        <v>48</v>
      </c>
      <c r="O84" s="1">
        <v>6</v>
      </c>
      <c r="P84" s="1">
        <v>154</v>
      </c>
      <c r="Q84" s="1">
        <v>20</v>
      </c>
      <c r="R84" s="1" t="s">
        <v>31</v>
      </c>
      <c r="S84" s="1" t="s">
        <v>32</v>
      </c>
      <c r="T84" s="1" t="s">
        <v>139</v>
      </c>
      <c r="U84" s="1" t="s">
        <v>41</v>
      </c>
    </row>
    <row r="85" spans="1:21" x14ac:dyDescent="0.25">
      <c r="A85" s="1">
        <v>392208</v>
      </c>
      <c r="B85" s="1">
        <v>2009</v>
      </c>
      <c r="C85" s="1" t="s">
        <v>151</v>
      </c>
      <c r="D85" s="1" t="s">
        <v>116</v>
      </c>
      <c r="E85" s="2">
        <v>39936</v>
      </c>
      <c r="F85" s="1" t="s">
        <v>24</v>
      </c>
      <c r="G85" s="1" t="s">
        <v>154</v>
      </c>
      <c r="H85" s="1" t="s">
        <v>153</v>
      </c>
      <c r="I85" s="1" t="s">
        <v>27</v>
      </c>
      <c r="J85" s="1" t="s">
        <v>54</v>
      </c>
      <c r="K85" s="1" t="s">
        <v>54</v>
      </c>
      <c r="L85" s="1" t="s">
        <v>40</v>
      </c>
      <c r="M85" s="1" t="s">
        <v>27</v>
      </c>
      <c r="N85" s="1" t="s">
        <v>48</v>
      </c>
      <c r="O85" s="1">
        <v>9</v>
      </c>
      <c r="P85" s="1">
        <v>150</v>
      </c>
      <c r="Q85" s="1">
        <v>20</v>
      </c>
      <c r="R85" s="1" t="s">
        <v>31</v>
      </c>
      <c r="S85" s="1" t="s">
        <v>32</v>
      </c>
      <c r="T85" s="1" t="s">
        <v>34</v>
      </c>
      <c r="U85" s="1" t="s">
        <v>135</v>
      </c>
    </row>
    <row r="86" spans="1:21" x14ac:dyDescent="0.25">
      <c r="A86" s="1">
        <v>392209</v>
      </c>
      <c r="B86" s="1">
        <v>2009</v>
      </c>
      <c r="C86" s="1" t="s">
        <v>145</v>
      </c>
      <c r="D86" s="1" t="s">
        <v>116</v>
      </c>
      <c r="E86" s="2">
        <v>39937</v>
      </c>
      <c r="F86" s="1" t="s">
        <v>24</v>
      </c>
      <c r="G86" s="1" t="s">
        <v>83</v>
      </c>
      <c r="H86" s="1" t="s">
        <v>147</v>
      </c>
      <c r="I86" s="1" t="s">
        <v>39</v>
      </c>
      <c r="J86" s="1" t="s">
        <v>60</v>
      </c>
      <c r="K86" s="1" t="s">
        <v>39</v>
      </c>
      <c r="L86" s="1" t="s">
        <v>40</v>
      </c>
      <c r="M86" s="1" t="s">
        <v>39</v>
      </c>
      <c r="N86" s="1" t="s">
        <v>30</v>
      </c>
      <c r="O86" s="1">
        <v>78</v>
      </c>
      <c r="P86" s="1">
        <v>179</v>
      </c>
      <c r="Q86" s="1">
        <v>20</v>
      </c>
      <c r="R86" s="1" t="s">
        <v>31</v>
      </c>
      <c r="S86" s="1" t="s">
        <v>32</v>
      </c>
      <c r="T86" s="1" t="s">
        <v>84</v>
      </c>
      <c r="U86" s="1" t="s">
        <v>130</v>
      </c>
    </row>
    <row r="87" spans="1:21" x14ac:dyDescent="0.25">
      <c r="A87" s="1">
        <v>392210</v>
      </c>
      <c r="B87" s="1">
        <v>2009</v>
      </c>
      <c r="C87" s="1" t="s">
        <v>127</v>
      </c>
      <c r="D87" s="1" t="s">
        <v>116</v>
      </c>
      <c r="E87" s="2">
        <v>39938</v>
      </c>
      <c r="F87" s="1" t="s">
        <v>24</v>
      </c>
      <c r="G87" s="1" t="s">
        <v>102</v>
      </c>
      <c r="H87" s="1" t="s">
        <v>129</v>
      </c>
      <c r="I87" s="1" t="s">
        <v>38</v>
      </c>
      <c r="J87" s="1" t="s">
        <v>47</v>
      </c>
      <c r="K87" s="1" t="s">
        <v>38</v>
      </c>
      <c r="L87" s="1" t="s">
        <v>29</v>
      </c>
      <c r="M87" s="1" t="s">
        <v>47</v>
      </c>
      <c r="N87" s="1" t="s">
        <v>30</v>
      </c>
      <c r="O87" s="1">
        <v>78</v>
      </c>
      <c r="P87" s="1">
        <v>212</v>
      </c>
      <c r="Q87" s="1">
        <v>20</v>
      </c>
      <c r="R87" s="1" t="s">
        <v>31</v>
      </c>
      <c r="S87" s="1" t="s">
        <v>32</v>
      </c>
      <c r="T87" s="1" t="s">
        <v>155</v>
      </c>
      <c r="U87" s="1" t="s">
        <v>70</v>
      </c>
    </row>
    <row r="88" spans="1:21" x14ac:dyDescent="0.25">
      <c r="A88" s="1">
        <v>392211</v>
      </c>
      <c r="B88" s="1">
        <v>2009</v>
      </c>
      <c r="C88" s="1" t="s">
        <v>127</v>
      </c>
      <c r="D88" s="1" t="s">
        <v>116</v>
      </c>
      <c r="E88" s="2">
        <v>39938</v>
      </c>
      <c r="F88" s="1" t="s">
        <v>24</v>
      </c>
      <c r="G88" s="1" t="s">
        <v>156</v>
      </c>
      <c r="H88" s="1" t="s">
        <v>129</v>
      </c>
      <c r="I88" s="1" t="s">
        <v>46</v>
      </c>
      <c r="J88" s="1" t="s">
        <v>28</v>
      </c>
      <c r="K88" s="1" t="s">
        <v>28</v>
      </c>
      <c r="L88" s="1" t="s">
        <v>40</v>
      </c>
      <c r="M88" s="1" t="s">
        <v>46</v>
      </c>
      <c r="N88" s="1" t="s">
        <v>48</v>
      </c>
      <c r="O88" s="1">
        <v>9</v>
      </c>
      <c r="P88" s="1">
        <v>155</v>
      </c>
      <c r="Q88" s="1">
        <v>20</v>
      </c>
      <c r="R88" s="1" t="s">
        <v>31</v>
      </c>
      <c r="S88" s="1" t="s">
        <v>32</v>
      </c>
      <c r="T88" s="1" t="s">
        <v>143</v>
      </c>
      <c r="U88" s="1" t="s">
        <v>70</v>
      </c>
    </row>
    <row r="89" spans="1:21" x14ac:dyDescent="0.25">
      <c r="A89" s="1">
        <v>392212</v>
      </c>
      <c r="B89" s="1">
        <v>2009</v>
      </c>
      <c r="C89" s="1" t="s">
        <v>141</v>
      </c>
      <c r="D89" s="1" t="s">
        <v>116</v>
      </c>
      <c r="E89" s="2">
        <v>39939</v>
      </c>
      <c r="F89" s="1" t="s">
        <v>24</v>
      </c>
      <c r="G89" s="1" t="s">
        <v>157</v>
      </c>
      <c r="H89" s="1" t="s">
        <v>142</v>
      </c>
      <c r="I89" s="1" t="s">
        <v>60</v>
      </c>
      <c r="J89" s="1" t="s">
        <v>54</v>
      </c>
      <c r="K89" s="1" t="s">
        <v>60</v>
      </c>
      <c r="L89" s="1" t="s">
        <v>40</v>
      </c>
      <c r="M89" s="1" t="s">
        <v>60</v>
      </c>
      <c r="N89" s="1" t="s">
        <v>30</v>
      </c>
      <c r="O89" s="1">
        <v>19</v>
      </c>
      <c r="P89" s="1">
        <v>146</v>
      </c>
      <c r="Q89" s="1">
        <v>20</v>
      </c>
      <c r="R89" s="1" t="s">
        <v>31</v>
      </c>
      <c r="S89" s="1" t="s">
        <v>32</v>
      </c>
      <c r="T89" s="1" t="s">
        <v>41</v>
      </c>
      <c r="U89" s="1" t="s">
        <v>137</v>
      </c>
    </row>
    <row r="90" spans="1:21" x14ac:dyDescent="0.25">
      <c r="A90" s="1">
        <v>392213</v>
      </c>
      <c r="B90" s="1">
        <v>2009</v>
      </c>
      <c r="C90" s="1" t="s">
        <v>141</v>
      </c>
      <c r="D90" s="1" t="s">
        <v>116</v>
      </c>
      <c r="E90" s="2">
        <v>39940</v>
      </c>
      <c r="F90" s="1" t="s">
        <v>24</v>
      </c>
      <c r="G90" s="1" t="s">
        <v>158</v>
      </c>
      <c r="H90" s="1" t="s">
        <v>142</v>
      </c>
      <c r="I90" s="1" t="s">
        <v>27</v>
      </c>
      <c r="J90" s="1" t="s">
        <v>47</v>
      </c>
      <c r="K90" s="1" t="s">
        <v>47</v>
      </c>
      <c r="L90" s="1" t="s">
        <v>29</v>
      </c>
      <c r="M90" s="1" t="s">
        <v>47</v>
      </c>
      <c r="N90" s="1" t="s">
        <v>48</v>
      </c>
      <c r="O90" s="1">
        <v>7</v>
      </c>
      <c r="P90" s="1">
        <v>106</v>
      </c>
      <c r="Q90" s="1">
        <v>20</v>
      </c>
      <c r="R90" s="1" t="s">
        <v>31</v>
      </c>
      <c r="S90" s="1" t="s">
        <v>32</v>
      </c>
      <c r="T90" s="1" t="s">
        <v>62</v>
      </c>
      <c r="U90" s="1" t="s">
        <v>56</v>
      </c>
    </row>
    <row r="91" spans="1:21" x14ac:dyDescent="0.25">
      <c r="A91" s="1">
        <v>392214</v>
      </c>
      <c r="B91" s="1">
        <v>2009</v>
      </c>
      <c r="C91" s="1" t="s">
        <v>141</v>
      </c>
      <c r="D91" s="1" t="s">
        <v>116</v>
      </c>
      <c r="E91" s="2">
        <v>39940</v>
      </c>
      <c r="F91" s="1" t="s">
        <v>24</v>
      </c>
      <c r="G91" s="1" t="s">
        <v>73</v>
      </c>
      <c r="H91" s="1" t="s">
        <v>142</v>
      </c>
      <c r="I91" s="1" t="s">
        <v>39</v>
      </c>
      <c r="J91" s="1" t="s">
        <v>38</v>
      </c>
      <c r="K91" s="1" t="s">
        <v>39</v>
      </c>
      <c r="L91" s="1" t="s">
        <v>40</v>
      </c>
      <c r="M91" s="1" t="s">
        <v>39</v>
      </c>
      <c r="N91" s="1" t="s">
        <v>30</v>
      </c>
      <c r="O91" s="1">
        <v>12</v>
      </c>
      <c r="P91" s="1">
        <v>187</v>
      </c>
      <c r="Q91" s="1">
        <v>18</v>
      </c>
      <c r="R91" s="1" t="s">
        <v>31</v>
      </c>
      <c r="S91" s="1" t="s">
        <v>101</v>
      </c>
      <c r="T91" s="1" t="s">
        <v>56</v>
      </c>
      <c r="U91" s="1" t="s">
        <v>135</v>
      </c>
    </row>
    <row r="92" spans="1:21" x14ac:dyDescent="0.25">
      <c r="A92" s="1">
        <v>392215</v>
      </c>
      <c r="B92" s="1">
        <v>2009</v>
      </c>
      <c r="C92" s="1" t="s">
        <v>145</v>
      </c>
      <c r="D92" s="1" t="s">
        <v>116</v>
      </c>
      <c r="E92" s="2">
        <v>39941</v>
      </c>
      <c r="F92" s="1" t="s">
        <v>24</v>
      </c>
      <c r="G92" s="1" t="s">
        <v>94</v>
      </c>
      <c r="H92" s="1" t="s">
        <v>147</v>
      </c>
      <c r="I92" s="1" t="s">
        <v>46</v>
      </c>
      <c r="J92" s="1" t="s">
        <v>54</v>
      </c>
      <c r="K92" s="1" t="s">
        <v>54</v>
      </c>
      <c r="L92" s="1" t="s">
        <v>40</v>
      </c>
      <c r="M92" s="1" t="s">
        <v>46</v>
      </c>
      <c r="N92" s="1" t="s">
        <v>48</v>
      </c>
      <c r="O92" s="1">
        <v>7</v>
      </c>
      <c r="P92" s="1">
        <v>117</v>
      </c>
      <c r="Q92" s="1">
        <v>20</v>
      </c>
      <c r="R92" s="1" t="s">
        <v>31</v>
      </c>
      <c r="S92" s="1" t="s">
        <v>32</v>
      </c>
      <c r="T92" s="1" t="s">
        <v>130</v>
      </c>
      <c r="U92" s="1" t="s">
        <v>148</v>
      </c>
    </row>
    <row r="93" spans="1:21" x14ac:dyDescent="0.25">
      <c r="A93" s="1">
        <v>392216</v>
      </c>
      <c r="B93" s="1">
        <v>2009</v>
      </c>
      <c r="C93" s="1" t="s">
        <v>159</v>
      </c>
      <c r="D93" s="1" t="s">
        <v>116</v>
      </c>
      <c r="E93" s="2">
        <v>39942</v>
      </c>
      <c r="F93" s="1" t="s">
        <v>24</v>
      </c>
      <c r="G93" s="1" t="s">
        <v>100</v>
      </c>
      <c r="H93" s="1" t="s">
        <v>160</v>
      </c>
      <c r="I93" s="1" t="s">
        <v>60</v>
      </c>
      <c r="J93" s="1" t="s">
        <v>38</v>
      </c>
      <c r="K93" s="1" t="s">
        <v>38</v>
      </c>
      <c r="L93" s="1" t="s">
        <v>29</v>
      </c>
      <c r="M93" s="1" t="s">
        <v>38</v>
      </c>
      <c r="N93" s="1" t="s">
        <v>48</v>
      </c>
      <c r="O93" s="1">
        <v>3</v>
      </c>
      <c r="P93" s="1">
        <v>169</v>
      </c>
      <c r="Q93" s="1">
        <v>20</v>
      </c>
      <c r="R93" s="1" t="s">
        <v>31</v>
      </c>
      <c r="S93" s="1" t="s">
        <v>32</v>
      </c>
      <c r="T93" s="1" t="s">
        <v>143</v>
      </c>
      <c r="U93" s="1" t="s">
        <v>71</v>
      </c>
    </row>
    <row r="94" spans="1:21" x14ac:dyDescent="0.25">
      <c r="A94" s="1">
        <v>392217</v>
      </c>
      <c r="B94" s="1">
        <v>2009</v>
      </c>
      <c r="C94" s="1" t="s">
        <v>159</v>
      </c>
      <c r="D94" s="1" t="s">
        <v>116</v>
      </c>
      <c r="E94" s="2">
        <v>39942</v>
      </c>
      <c r="F94" s="1" t="s">
        <v>24</v>
      </c>
      <c r="G94" s="1" t="s">
        <v>161</v>
      </c>
      <c r="H94" s="1" t="s">
        <v>160</v>
      </c>
      <c r="I94" s="1" t="s">
        <v>39</v>
      </c>
      <c r="J94" s="1" t="s">
        <v>47</v>
      </c>
      <c r="K94" s="1" t="s">
        <v>47</v>
      </c>
      <c r="L94" s="1" t="s">
        <v>40</v>
      </c>
      <c r="M94" s="1" t="s">
        <v>39</v>
      </c>
      <c r="N94" s="1" t="s">
        <v>48</v>
      </c>
      <c r="O94" s="1">
        <v>7</v>
      </c>
      <c r="P94" s="1">
        <v>141</v>
      </c>
      <c r="Q94" s="1">
        <v>20</v>
      </c>
      <c r="R94" s="1" t="s">
        <v>31</v>
      </c>
      <c r="S94" s="1" t="s">
        <v>32</v>
      </c>
      <c r="T94" s="1" t="s">
        <v>143</v>
      </c>
      <c r="U94" s="1" t="s">
        <v>137</v>
      </c>
    </row>
    <row r="95" spans="1:21" x14ac:dyDescent="0.25">
      <c r="A95" s="1">
        <v>392218</v>
      </c>
      <c r="B95" s="1">
        <v>2009</v>
      </c>
      <c r="C95" s="1" t="s">
        <v>123</v>
      </c>
      <c r="D95" s="1" t="s">
        <v>116</v>
      </c>
      <c r="E95" s="2">
        <v>39943</v>
      </c>
      <c r="F95" s="1" t="s">
        <v>24</v>
      </c>
      <c r="G95" s="1" t="s">
        <v>146</v>
      </c>
      <c r="H95" s="1" t="s">
        <v>125</v>
      </c>
      <c r="I95" s="1" t="s">
        <v>27</v>
      </c>
      <c r="J95" s="1" t="s">
        <v>54</v>
      </c>
      <c r="K95" s="1" t="s">
        <v>54</v>
      </c>
      <c r="L95" s="1" t="s">
        <v>40</v>
      </c>
      <c r="M95" s="1" t="s">
        <v>54</v>
      </c>
      <c r="N95" s="1" t="s">
        <v>30</v>
      </c>
      <c r="O95" s="1">
        <v>16</v>
      </c>
      <c r="P95" s="1">
        <v>158</v>
      </c>
      <c r="Q95" s="1">
        <v>20</v>
      </c>
      <c r="R95" s="1" t="s">
        <v>31</v>
      </c>
      <c r="S95" s="1" t="s">
        <v>32</v>
      </c>
      <c r="T95" s="1" t="s">
        <v>84</v>
      </c>
      <c r="U95" s="1" t="s">
        <v>97</v>
      </c>
    </row>
    <row r="96" spans="1:21" x14ac:dyDescent="0.25">
      <c r="A96" s="1">
        <v>392219</v>
      </c>
      <c r="B96" s="1">
        <v>2009</v>
      </c>
      <c r="C96" s="1" t="s">
        <v>151</v>
      </c>
      <c r="D96" s="1" t="s">
        <v>116</v>
      </c>
      <c r="E96" s="2">
        <v>39943</v>
      </c>
      <c r="F96" s="1" t="s">
        <v>24</v>
      </c>
      <c r="G96" s="1" t="s">
        <v>99</v>
      </c>
      <c r="H96" s="1" t="s">
        <v>153</v>
      </c>
      <c r="I96" s="1" t="s">
        <v>46</v>
      </c>
      <c r="J96" s="1" t="s">
        <v>28</v>
      </c>
      <c r="K96" s="1" t="s">
        <v>46</v>
      </c>
      <c r="L96" s="1" t="s">
        <v>29</v>
      </c>
      <c r="M96" s="1" t="s">
        <v>46</v>
      </c>
      <c r="N96" s="1" t="s">
        <v>48</v>
      </c>
      <c r="O96" s="1">
        <v>7</v>
      </c>
      <c r="P96" s="1">
        <v>124</v>
      </c>
      <c r="Q96" s="1">
        <v>20</v>
      </c>
      <c r="R96" s="1" t="s">
        <v>31</v>
      </c>
      <c r="S96" s="1" t="s">
        <v>32</v>
      </c>
      <c r="T96" s="1" t="s">
        <v>42</v>
      </c>
      <c r="U96" s="1" t="s">
        <v>66</v>
      </c>
    </row>
    <row r="97" spans="1:21" x14ac:dyDescent="0.25">
      <c r="A97" s="1">
        <v>392220</v>
      </c>
      <c r="B97" s="1">
        <v>2009</v>
      </c>
      <c r="C97" s="1" t="s">
        <v>159</v>
      </c>
      <c r="D97" s="1" t="s">
        <v>116</v>
      </c>
      <c r="E97" s="2">
        <v>39944</v>
      </c>
      <c r="F97" s="1" t="s">
        <v>24</v>
      </c>
      <c r="G97" s="1" t="s">
        <v>162</v>
      </c>
      <c r="H97" s="1" t="s">
        <v>160</v>
      </c>
      <c r="I97" s="1" t="s">
        <v>60</v>
      </c>
      <c r="J97" s="1" t="s">
        <v>47</v>
      </c>
      <c r="K97" s="1" t="s">
        <v>60</v>
      </c>
      <c r="L97" s="1" t="s">
        <v>40</v>
      </c>
      <c r="M97" s="1" t="s">
        <v>60</v>
      </c>
      <c r="N97" s="1" t="s">
        <v>30</v>
      </c>
      <c r="O97" s="1">
        <v>53</v>
      </c>
      <c r="P97" s="1">
        <v>167</v>
      </c>
      <c r="Q97" s="1">
        <v>20</v>
      </c>
      <c r="R97" s="1" t="s">
        <v>31</v>
      </c>
      <c r="S97" s="1" t="s">
        <v>32</v>
      </c>
      <c r="T97" s="1" t="s">
        <v>143</v>
      </c>
      <c r="U97" s="1" t="s">
        <v>137</v>
      </c>
    </row>
    <row r="98" spans="1:21" x14ac:dyDescent="0.25">
      <c r="A98" s="1">
        <v>392221</v>
      </c>
      <c r="B98" s="1">
        <v>2009</v>
      </c>
      <c r="C98" s="1" t="s">
        <v>141</v>
      </c>
      <c r="D98" s="1" t="s">
        <v>116</v>
      </c>
      <c r="E98" s="2">
        <v>39945</v>
      </c>
      <c r="F98" s="1" t="s">
        <v>24</v>
      </c>
      <c r="G98" s="1" t="s">
        <v>163</v>
      </c>
      <c r="H98" s="1" t="s">
        <v>142</v>
      </c>
      <c r="I98" s="1" t="s">
        <v>27</v>
      </c>
      <c r="J98" s="1" t="s">
        <v>28</v>
      </c>
      <c r="K98" s="1" t="s">
        <v>27</v>
      </c>
      <c r="L98" s="1" t="s">
        <v>29</v>
      </c>
      <c r="M98" s="1" t="s">
        <v>27</v>
      </c>
      <c r="N98" s="1" t="s">
        <v>48</v>
      </c>
      <c r="O98" s="1">
        <v>6</v>
      </c>
      <c r="P98" s="1">
        <v>174</v>
      </c>
      <c r="Q98" s="1">
        <v>20</v>
      </c>
      <c r="R98" s="1" t="s">
        <v>31</v>
      </c>
      <c r="S98" s="1" t="s">
        <v>32</v>
      </c>
      <c r="T98" s="1" t="s">
        <v>130</v>
      </c>
      <c r="U98" s="1" t="s">
        <v>155</v>
      </c>
    </row>
    <row r="99" spans="1:21" x14ac:dyDescent="0.25">
      <c r="A99" s="1">
        <v>392222</v>
      </c>
      <c r="B99" s="1">
        <v>2009</v>
      </c>
      <c r="C99" s="1" t="s">
        <v>141</v>
      </c>
      <c r="D99" s="1" t="s">
        <v>116</v>
      </c>
      <c r="E99" s="2">
        <v>39945</v>
      </c>
      <c r="F99" s="1" t="s">
        <v>24</v>
      </c>
      <c r="G99" s="1" t="s">
        <v>164</v>
      </c>
      <c r="H99" s="1" t="s">
        <v>142</v>
      </c>
      <c r="I99" s="1" t="s">
        <v>38</v>
      </c>
      <c r="J99" s="1" t="s">
        <v>54</v>
      </c>
      <c r="K99" s="1" t="s">
        <v>38</v>
      </c>
      <c r="L99" s="1" t="s">
        <v>40</v>
      </c>
      <c r="M99" s="1" t="s">
        <v>54</v>
      </c>
      <c r="N99" s="1" t="s">
        <v>48</v>
      </c>
      <c r="O99" s="1">
        <v>8</v>
      </c>
      <c r="P99" s="1">
        <v>120</v>
      </c>
      <c r="Q99" s="1">
        <v>20</v>
      </c>
      <c r="R99" s="1" t="s">
        <v>31</v>
      </c>
      <c r="S99" s="1" t="s">
        <v>32</v>
      </c>
      <c r="T99" s="1" t="s">
        <v>155</v>
      </c>
      <c r="U99" s="1" t="s">
        <v>34</v>
      </c>
    </row>
    <row r="100" spans="1:21" x14ac:dyDescent="0.25">
      <c r="A100" s="1">
        <v>392223</v>
      </c>
      <c r="B100" s="1">
        <v>2009</v>
      </c>
      <c r="C100" s="1" t="s">
        <v>127</v>
      </c>
      <c r="D100" s="1" t="s">
        <v>116</v>
      </c>
      <c r="E100" s="2">
        <v>39946</v>
      </c>
      <c r="F100" s="1" t="s">
        <v>24</v>
      </c>
      <c r="G100" s="1" t="s">
        <v>165</v>
      </c>
      <c r="H100" s="1" t="s">
        <v>129</v>
      </c>
      <c r="I100" s="1" t="s">
        <v>60</v>
      </c>
      <c r="J100" s="1" t="s">
        <v>46</v>
      </c>
      <c r="K100" s="1" t="s">
        <v>60</v>
      </c>
      <c r="L100" s="1" t="s">
        <v>29</v>
      </c>
      <c r="M100" s="1" t="s">
        <v>46</v>
      </c>
      <c r="N100" s="1" t="s">
        <v>30</v>
      </c>
      <c r="O100" s="1">
        <v>12</v>
      </c>
      <c r="P100" s="1">
        <v>174</v>
      </c>
      <c r="Q100" s="1">
        <v>20</v>
      </c>
      <c r="R100" s="1" t="s">
        <v>31</v>
      </c>
      <c r="S100" s="1" t="s">
        <v>32</v>
      </c>
      <c r="T100" s="1" t="s">
        <v>56</v>
      </c>
      <c r="U100" s="1" t="s">
        <v>42</v>
      </c>
    </row>
    <row r="101" spans="1:21" x14ac:dyDescent="0.25">
      <c r="A101" s="1">
        <v>392224</v>
      </c>
      <c r="B101" s="1">
        <v>2009</v>
      </c>
      <c r="C101" s="1" t="s">
        <v>127</v>
      </c>
      <c r="D101" s="1" t="s">
        <v>116</v>
      </c>
      <c r="E101" s="2">
        <v>39947</v>
      </c>
      <c r="F101" s="1" t="s">
        <v>24</v>
      </c>
      <c r="G101" s="1" t="s">
        <v>163</v>
      </c>
      <c r="H101" s="1" t="s">
        <v>129</v>
      </c>
      <c r="I101" s="1" t="s">
        <v>27</v>
      </c>
      <c r="J101" s="1" t="s">
        <v>39</v>
      </c>
      <c r="K101" s="1" t="s">
        <v>39</v>
      </c>
      <c r="L101" s="1" t="s">
        <v>40</v>
      </c>
      <c r="M101" s="1" t="s">
        <v>27</v>
      </c>
      <c r="N101" s="1" t="s">
        <v>48</v>
      </c>
      <c r="O101" s="1">
        <v>2</v>
      </c>
      <c r="P101" s="1">
        <v>130</v>
      </c>
      <c r="Q101" s="1">
        <v>20</v>
      </c>
      <c r="R101" s="1" t="s">
        <v>31</v>
      </c>
      <c r="S101" s="1" t="s">
        <v>32</v>
      </c>
      <c r="T101" s="1" t="s">
        <v>84</v>
      </c>
      <c r="U101" s="1" t="s">
        <v>56</v>
      </c>
    </row>
    <row r="102" spans="1:21" x14ac:dyDescent="0.25">
      <c r="A102" s="1">
        <v>392225</v>
      </c>
      <c r="B102" s="1">
        <v>2009</v>
      </c>
      <c r="C102" s="1" t="s">
        <v>127</v>
      </c>
      <c r="D102" s="1" t="s">
        <v>116</v>
      </c>
      <c r="E102" s="2">
        <v>39947</v>
      </c>
      <c r="F102" s="1" t="s">
        <v>24</v>
      </c>
      <c r="G102" s="1" t="s">
        <v>166</v>
      </c>
      <c r="H102" s="1" t="s">
        <v>129</v>
      </c>
      <c r="I102" s="1" t="s">
        <v>54</v>
      </c>
      <c r="J102" s="1" t="s">
        <v>47</v>
      </c>
      <c r="K102" s="1" t="s">
        <v>47</v>
      </c>
      <c r="L102" s="1" t="s">
        <v>40</v>
      </c>
      <c r="M102" s="1" t="s">
        <v>47</v>
      </c>
      <c r="N102" s="1" t="s">
        <v>30</v>
      </c>
      <c r="O102" s="1">
        <v>2</v>
      </c>
      <c r="P102" s="1">
        <v>146</v>
      </c>
      <c r="Q102" s="1">
        <v>20</v>
      </c>
      <c r="R102" s="1" t="s">
        <v>31</v>
      </c>
      <c r="S102" s="1" t="s">
        <v>32</v>
      </c>
      <c r="T102" s="1" t="s">
        <v>84</v>
      </c>
      <c r="U102" s="1" t="s">
        <v>56</v>
      </c>
    </row>
    <row r="103" spans="1:21" x14ac:dyDescent="0.25">
      <c r="A103" s="1">
        <v>392226</v>
      </c>
      <c r="B103" s="1">
        <v>2009</v>
      </c>
      <c r="C103" s="1" t="s">
        <v>167</v>
      </c>
      <c r="D103" s="1" t="s">
        <v>116</v>
      </c>
      <c r="E103" s="2">
        <v>39948</v>
      </c>
      <c r="F103" s="1" t="s">
        <v>24</v>
      </c>
      <c r="G103" s="1" t="s">
        <v>168</v>
      </c>
      <c r="H103" s="1" t="s">
        <v>169</v>
      </c>
      <c r="I103" s="1" t="s">
        <v>46</v>
      </c>
      <c r="J103" s="1" t="s">
        <v>38</v>
      </c>
      <c r="K103" s="1" t="s">
        <v>38</v>
      </c>
      <c r="L103" s="1" t="s">
        <v>29</v>
      </c>
      <c r="M103" s="1" t="s">
        <v>38</v>
      </c>
      <c r="N103" s="1" t="s">
        <v>48</v>
      </c>
      <c r="O103" s="1">
        <v>6</v>
      </c>
      <c r="P103" s="1">
        <v>121</v>
      </c>
      <c r="Q103" s="1">
        <v>20</v>
      </c>
      <c r="R103" s="1" t="s">
        <v>31</v>
      </c>
      <c r="S103" s="1" t="s">
        <v>32</v>
      </c>
      <c r="T103" s="1" t="s">
        <v>137</v>
      </c>
      <c r="U103" s="1" t="s">
        <v>70</v>
      </c>
    </row>
    <row r="104" spans="1:21" x14ac:dyDescent="0.25">
      <c r="A104" s="1">
        <v>392227</v>
      </c>
      <c r="B104" s="1">
        <v>2009</v>
      </c>
      <c r="C104" s="1" t="s">
        <v>123</v>
      </c>
      <c r="D104" s="1" t="s">
        <v>116</v>
      </c>
      <c r="E104" s="2">
        <v>39949</v>
      </c>
      <c r="F104" s="1" t="s">
        <v>24</v>
      </c>
      <c r="G104" s="1" t="s">
        <v>73</v>
      </c>
      <c r="H104" s="1" t="s">
        <v>125</v>
      </c>
      <c r="I104" s="1" t="s">
        <v>39</v>
      </c>
      <c r="J104" s="1" t="s">
        <v>54</v>
      </c>
      <c r="K104" s="1" t="s">
        <v>54</v>
      </c>
      <c r="L104" s="1" t="s">
        <v>40</v>
      </c>
      <c r="M104" s="1" t="s">
        <v>39</v>
      </c>
      <c r="N104" s="1" t="s">
        <v>48</v>
      </c>
      <c r="O104" s="1">
        <v>7</v>
      </c>
      <c r="P104" s="1">
        <v>148</v>
      </c>
      <c r="Q104" s="1">
        <v>20</v>
      </c>
      <c r="R104" s="1" t="s">
        <v>31</v>
      </c>
      <c r="S104" s="1" t="s">
        <v>32</v>
      </c>
      <c r="T104" s="1" t="s">
        <v>148</v>
      </c>
      <c r="U104" s="1" t="s">
        <v>126</v>
      </c>
    </row>
    <row r="105" spans="1:21" x14ac:dyDescent="0.25">
      <c r="A105" s="1">
        <v>392228</v>
      </c>
      <c r="B105" s="1">
        <v>2009</v>
      </c>
      <c r="C105" s="1" t="s">
        <v>151</v>
      </c>
      <c r="D105" s="1" t="s">
        <v>116</v>
      </c>
      <c r="E105" s="2">
        <v>39949</v>
      </c>
      <c r="F105" s="1" t="s">
        <v>24</v>
      </c>
      <c r="G105" s="1" t="s">
        <v>157</v>
      </c>
      <c r="H105" s="1" t="s">
        <v>153</v>
      </c>
      <c r="I105" s="1" t="s">
        <v>60</v>
      </c>
      <c r="J105" s="1" t="s">
        <v>28</v>
      </c>
      <c r="K105" s="1" t="s">
        <v>60</v>
      </c>
      <c r="L105" s="1" t="s">
        <v>29</v>
      </c>
      <c r="M105" s="1" t="s">
        <v>60</v>
      </c>
      <c r="N105" s="1" t="s">
        <v>48</v>
      </c>
      <c r="O105" s="1">
        <v>6</v>
      </c>
      <c r="P105" s="1">
        <v>161</v>
      </c>
      <c r="Q105" s="1">
        <v>20</v>
      </c>
      <c r="R105" s="1" t="s">
        <v>31</v>
      </c>
      <c r="S105" s="1" t="s">
        <v>32</v>
      </c>
      <c r="T105" s="1" t="s">
        <v>34</v>
      </c>
      <c r="U105" s="1" t="s">
        <v>150</v>
      </c>
    </row>
    <row r="106" spans="1:21" x14ac:dyDescent="0.25">
      <c r="A106" s="1">
        <v>392229</v>
      </c>
      <c r="B106" s="1">
        <v>2009</v>
      </c>
      <c r="C106" s="1" t="s">
        <v>151</v>
      </c>
      <c r="D106" s="1" t="s">
        <v>116</v>
      </c>
      <c r="E106" s="2">
        <v>39950</v>
      </c>
      <c r="F106" s="1" t="s">
        <v>24</v>
      </c>
      <c r="G106" s="1" t="s">
        <v>149</v>
      </c>
      <c r="H106" s="1" t="s">
        <v>153</v>
      </c>
      <c r="I106" s="1" t="s">
        <v>60</v>
      </c>
      <c r="J106" s="1" t="s">
        <v>38</v>
      </c>
      <c r="K106" s="1" t="s">
        <v>60</v>
      </c>
      <c r="L106" s="1" t="s">
        <v>29</v>
      </c>
      <c r="M106" s="1" t="s">
        <v>38</v>
      </c>
      <c r="N106" s="1" t="s">
        <v>30</v>
      </c>
      <c r="O106" s="1">
        <v>1</v>
      </c>
      <c r="P106" s="1">
        <v>135</v>
      </c>
      <c r="Q106" s="1">
        <v>20</v>
      </c>
      <c r="R106" s="1" t="s">
        <v>31</v>
      </c>
      <c r="S106" s="1" t="s">
        <v>32</v>
      </c>
      <c r="T106" s="1" t="s">
        <v>150</v>
      </c>
      <c r="U106" s="1" t="s">
        <v>66</v>
      </c>
    </row>
    <row r="107" spans="1:21" x14ac:dyDescent="0.25">
      <c r="A107" s="1">
        <v>392230</v>
      </c>
      <c r="B107" s="1">
        <v>2009</v>
      </c>
      <c r="C107" s="1" t="s">
        <v>167</v>
      </c>
      <c r="D107" s="1" t="s">
        <v>116</v>
      </c>
      <c r="E107" s="2">
        <v>39950</v>
      </c>
      <c r="F107" s="1" t="s">
        <v>24</v>
      </c>
      <c r="G107" s="1" t="s">
        <v>131</v>
      </c>
      <c r="H107" s="1" t="s">
        <v>169</v>
      </c>
      <c r="I107" s="1" t="s">
        <v>46</v>
      </c>
      <c r="J107" s="1" t="s">
        <v>47</v>
      </c>
      <c r="K107" s="1" t="s">
        <v>46</v>
      </c>
      <c r="L107" s="1" t="s">
        <v>40</v>
      </c>
      <c r="M107" s="1" t="s">
        <v>46</v>
      </c>
      <c r="N107" s="1" t="s">
        <v>30</v>
      </c>
      <c r="O107" s="1">
        <v>14</v>
      </c>
      <c r="P107" s="1">
        <v>151</v>
      </c>
      <c r="Q107" s="1">
        <v>20</v>
      </c>
      <c r="R107" s="1" t="s">
        <v>31</v>
      </c>
      <c r="S107" s="1" t="s">
        <v>32</v>
      </c>
      <c r="T107" s="1" t="s">
        <v>155</v>
      </c>
      <c r="U107" s="1" t="s">
        <v>70</v>
      </c>
    </row>
    <row r="108" spans="1:21" x14ac:dyDescent="0.25">
      <c r="A108" s="1">
        <v>392231</v>
      </c>
      <c r="B108" s="1">
        <v>2009</v>
      </c>
      <c r="C108" s="1" t="s">
        <v>141</v>
      </c>
      <c r="D108" s="1" t="s">
        <v>116</v>
      </c>
      <c r="E108" s="2">
        <v>39951</v>
      </c>
      <c r="F108" s="1" t="s">
        <v>24</v>
      </c>
      <c r="G108" s="1" t="s">
        <v>170</v>
      </c>
      <c r="H108" s="1" t="s">
        <v>142</v>
      </c>
      <c r="I108" s="1" t="s">
        <v>39</v>
      </c>
      <c r="J108" s="1" t="s">
        <v>28</v>
      </c>
      <c r="K108" s="1" t="s">
        <v>39</v>
      </c>
      <c r="L108" s="1" t="s">
        <v>40</v>
      </c>
      <c r="M108" s="1" t="s">
        <v>28</v>
      </c>
      <c r="N108" s="1" t="s">
        <v>48</v>
      </c>
      <c r="O108" s="1">
        <v>7</v>
      </c>
      <c r="P108" s="1">
        <v>189</v>
      </c>
      <c r="Q108" s="1">
        <v>20</v>
      </c>
      <c r="R108" s="1" t="s">
        <v>31</v>
      </c>
      <c r="S108" s="1" t="s">
        <v>32</v>
      </c>
      <c r="T108" s="1" t="s">
        <v>126</v>
      </c>
      <c r="U108" s="1" t="s">
        <v>66</v>
      </c>
    </row>
    <row r="109" spans="1:21" x14ac:dyDescent="0.25">
      <c r="A109" s="1">
        <v>392232</v>
      </c>
      <c r="B109" s="1">
        <v>2009</v>
      </c>
      <c r="C109" s="1" t="s">
        <v>151</v>
      </c>
      <c r="D109" s="1" t="s">
        <v>116</v>
      </c>
      <c r="E109" s="2">
        <v>39952</v>
      </c>
      <c r="F109" s="1" t="s">
        <v>24</v>
      </c>
      <c r="G109" s="1" t="s">
        <v>154</v>
      </c>
      <c r="H109" s="1" t="s">
        <v>153</v>
      </c>
      <c r="I109" s="1" t="s">
        <v>27</v>
      </c>
      <c r="J109" s="1" t="s">
        <v>46</v>
      </c>
      <c r="K109" s="1" t="s">
        <v>46</v>
      </c>
      <c r="L109" s="1" t="s">
        <v>40</v>
      </c>
      <c r="M109" s="1" t="s">
        <v>27</v>
      </c>
      <c r="N109" s="1" t="s">
        <v>48</v>
      </c>
      <c r="O109" s="1">
        <v>7</v>
      </c>
      <c r="P109" s="1">
        <v>135</v>
      </c>
      <c r="Q109" s="1">
        <v>20</v>
      </c>
      <c r="R109" s="1" t="s">
        <v>31</v>
      </c>
      <c r="S109" s="1" t="s">
        <v>32</v>
      </c>
      <c r="T109" s="1" t="s">
        <v>70</v>
      </c>
      <c r="U109" s="1" t="s">
        <v>66</v>
      </c>
    </row>
    <row r="110" spans="1:21" x14ac:dyDescent="0.25">
      <c r="A110" s="1">
        <v>392233</v>
      </c>
      <c r="B110" s="1">
        <v>2009</v>
      </c>
      <c r="C110" s="1" t="s">
        <v>127</v>
      </c>
      <c r="D110" s="1" t="s">
        <v>116</v>
      </c>
      <c r="E110" s="2">
        <v>39953</v>
      </c>
      <c r="F110" s="1" t="s">
        <v>24</v>
      </c>
      <c r="G110" s="1" t="s">
        <v>171</v>
      </c>
      <c r="H110" s="1" t="s">
        <v>129</v>
      </c>
      <c r="I110" s="1" t="s">
        <v>28</v>
      </c>
      <c r="J110" s="1" t="s">
        <v>47</v>
      </c>
      <c r="K110" s="1" t="s">
        <v>28</v>
      </c>
      <c r="L110" s="1" t="s">
        <v>29</v>
      </c>
      <c r="M110" s="1" t="s">
        <v>28</v>
      </c>
      <c r="N110" s="1" t="s">
        <v>48</v>
      </c>
      <c r="O110" s="1">
        <v>4</v>
      </c>
      <c r="P110" s="1">
        <v>102</v>
      </c>
      <c r="Q110" s="1">
        <v>20</v>
      </c>
      <c r="R110" s="1" t="s">
        <v>31</v>
      </c>
      <c r="S110" s="1" t="s">
        <v>32</v>
      </c>
      <c r="T110" s="1" t="s">
        <v>97</v>
      </c>
      <c r="U110" s="1" t="s">
        <v>126</v>
      </c>
    </row>
    <row r="111" spans="1:21" x14ac:dyDescent="0.25">
      <c r="A111" s="1">
        <v>392234</v>
      </c>
      <c r="B111" s="1">
        <v>2009</v>
      </c>
      <c r="C111" s="1" t="s">
        <v>127</v>
      </c>
      <c r="D111" s="1" t="s">
        <v>116</v>
      </c>
      <c r="E111" s="2">
        <v>39953</v>
      </c>
      <c r="F111" s="1" t="s">
        <v>24</v>
      </c>
      <c r="G111" s="1" t="s">
        <v>124</v>
      </c>
      <c r="H111" s="1" t="s">
        <v>129</v>
      </c>
      <c r="I111" s="1" t="s">
        <v>39</v>
      </c>
      <c r="J111" s="1" t="s">
        <v>38</v>
      </c>
      <c r="K111" s="1" t="s">
        <v>39</v>
      </c>
      <c r="L111" s="1" t="s">
        <v>40</v>
      </c>
      <c r="M111" s="1" t="s">
        <v>39</v>
      </c>
      <c r="N111" s="1" t="s">
        <v>30</v>
      </c>
      <c r="O111" s="1">
        <v>24</v>
      </c>
      <c r="P111" s="1">
        <v>117</v>
      </c>
      <c r="Q111" s="1">
        <v>20</v>
      </c>
      <c r="R111" s="1" t="s">
        <v>31</v>
      </c>
      <c r="S111" s="1" t="s">
        <v>32</v>
      </c>
      <c r="T111" s="1" t="s">
        <v>97</v>
      </c>
      <c r="U111" s="1" t="s">
        <v>126</v>
      </c>
    </row>
    <row r="112" spans="1:21" x14ac:dyDescent="0.25">
      <c r="A112" s="1">
        <v>392235</v>
      </c>
      <c r="B112" s="1">
        <v>2009</v>
      </c>
      <c r="C112" s="1" t="s">
        <v>141</v>
      </c>
      <c r="D112" s="1" t="s">
        <v>116</v>
      </c>
      <c r="E112" s="2">
        <v>39954</v>
      </c>
      <c r="F112" s="1" t="s">
        <v>24</v>
      </c>
      <c r="G112" s="1" t="s">
        <v>68</v>
      </c>
      <c r="H112" s="1" t="s">
        <v>142</v>
      </c>
      <c r="I112" s="1" t="s">
        <v>46</v>
      </c>
      <c r="J112" s="1" t="s">
        <v>54</v>
      </c>
      <c r="K112" s="1" t="s">
        <v>46</v>
      </c>
      <c r="L112" s="1" t="s">
        <v>29</v>
      </c>
      <c r="M112" s="1" t="s">
        <v>46</v>
      </c>
      <c r="N112" s="1" t="s">
        <v>48</v>
      </c>
      <c r="O112" s="1">
        <v>4</v>
      </c>
      <c r="P112" s="1">
        <v>166</v>
      </c>
      <c r="Q112" s="1">
        <v>20</v>
      </c>
      <c r="R112" s="1" t="s">
        <v>31</v>
      </c>
      <c r="S112" s="1" t="s">
        <v>32</v>
      </c>
      <c r="T112" s="1" t="s">
        <v>70</v>
      </c>
      <c r="U112" s="1" t="s">
        <v>150</v>
      </c>
    </row>
    <row r="113" spans="1:21" x14ac:dyDescent="0.25">
      <c r="A113" s="1">
        <v>392236</v>
      </c>
      <c r="B113" s="1">
        <v>2009</v>
      </c>
      <c r="C113" s="1" t="s">
        <v>141</v>
      </c>
      <c r="D113" s="1" t="s">
        <v>116</v>
      </c>
      <c r="E113" s="2">
        <v>39954</v>
      </c>
      <c r="F113" s="1" t="s">
        <v>24</v>
      </c>
      <c r="G113" s="1" t="s">
        <v>172</v>
      </c>
      <c r="H113" s="1" t="s">
        <v>142</v>
      </c>
      <c r="I113" s="1" t="s">
        <v>27</v>
      </c>
      <c r="J113" s="1" t="s">
        <v>60</v>
      </c>
      <c r="K113" s="1" t="s">
        <v>27</v>
      </c>
      <c r="L113" s="1" t="s">
        <v>40</v>
      </c>
      <c r="M113" s="1" t="s">
        <v>27</v>
      </c>
      <c r="N113" s="1" t="s">
        <v>30</v>
      </c>
      <c r="O113" s="1">
        <v>12</v>
      </c>
      <c r="P113" s="1">
        <v>171</v>
      </c>
      <c r="Q113" s="1">
        <v>20</v>
      </c>
      <c r="R113" s="1" t="s">
        <v>31</v>
      </c>
      <c r="S113" s="1" t="s">
        <v>32</v>
      </c>
      <c r="T113" s="1" t="s">
        <v>70</v>
      </c>
      <c r="U113" s="1" t="s">
        <v>150</v>
      </c>
    </row>
    <row r="114" spans="1:21" x14ac:dyDescent="0.25">
      <c r="A114" s="1">
        <v>392237</v>
      </c>
      <c r="B114" s="1">
        <v>2009</v>
      </c>
      <c r="C114" s="1" t="s">
        <v>141</v>
      </c>
      <c r="D114" s="1" t="s">
        <v>116</v>
      </c>
      <c r="E114" s="2">
        <v>39955</v>
      </c>
      <c r="F114" s="1" t="s">
        <v>113</v>
      </c>
      <c r="G114" s="1" t="s">
        <v>79</v>
      </c>
      <c r="H114" s="1" t="s">
        <v>142</v>
      </c>
      <c r="I114" s="1" t="s">
        <v>46</v>
      </c>
      <c r="J114" s="1" t="s">
        <v>60</v>
      </c>
      <c r="K114" s="1" t="s">
        <v>60</v>
      </c>
      <c r="L114" s="1" t="s">
        <v>29</v>
      </c>
      <c r="M114" s="1" t="s">
        <v>60</v>
      </c>
      <c r="N114" s="1" t="s">
        <v>48</v>
      </c>
      <c r="O114" s="1">
        <v>6</v>
      </c>
      <c r="P114" s="1">
        <v>154</v>
      </c>
      <c r="Q114" s="1">
        <v>20</v>
      </c>
      <c r="R114" s="1" t="s">
        <v>31</v>
      </c>
      <c r="S114" s="1" t="s">
        <v>32</v>
      </c>
      <c r="T114" s="1" t="s">
        <v>84</v>
      </c>
      <c r="U114" s="1" t="s">
        <v>56</v>
      </c>
    </row>
    <row r="115" spans="1:21" x14ac:dyDescent="0.25">
      <c r="A115" s="1">
        <v>392238</v>
      </c>
      <c r="B115" s="1">
        <v>2009</v>
      </c>
      <c r="C115" s="1" t="s">
        <v>151</v>
      </c>
      <c r="D115" s="1" t="s">
        <v>116</v>
      </c>
      <c r="E115" s="2">
        <v>39956</v>
      </c>
      <c r="F115" s="1" t="s">
        <v>113</v>
      </c>
      <c r="G115" s="1" t="s">
        <v>172</v>
      </c>
      <c r="H115" s="1" t="s">
        <v>153</v>
      </c>
      <c r="I115" s="1" t="s">
        <v>27</v>
      </c>
      <c r="J115" s="1" t="s">
        <v>39</v>
      </c>
      <c r="K115" s="1" t="s">
        <v>27</v>
      </c>
      <c r="L115" s="1" t="s">
        <v>29</v>
      </c>
      <c r="M115" s="1" t="s">
        <v>27</v>
      </c>
      <c r="N115" s="1" t="s">
        <v>48</v>
      </c>
      <c r="O115" s="1">
        <v>6</v>
      </c>
      <c r="P115" s="1">
        <v>147</v>
      </c>
      <c r="Q115" s="1">
        <v>20</v>
      </c>
      <c r="R115" s="1" t="s">
        <v>31</v>
      </c>
      <c r="S115" s="1" t="s">
        <v>32</v>
      </c>
      <c r="T115" s="1" t="s">
        <v>34</v>
      </c>
      <c r="U115" s="1" t="s">
        <v>126</v>
      </c>
    </row>
    <row r="116" spans="1:21" x14ac:dyDescent="0.25">
      <c r="A116" s="1">
        <v>392239</v>
      </c>
      <c r="B116" s="1">
        <v>2009</v>
      </c>
      <c r="C116" s="1" t="s">
        <v>151</v>
      </c>
      <c r="D116" s="1" t="s">
        <v>116</v>
      </c>
      <c r="E116" s="2">
        <v>39957</v>
      </c>
      <c r="F116" s="1" t="s">
        <v>114</v>
      </c>
      <c r="G116" s="1" t="s">
        <v>106</v>
      </c>
      <c r="H116" s="1" t="s">
        <v>153</v>
      </c>
      <c r="I116" s="1" t="s">
        <v>27</v>
      </c>
      <c r="J116" s="1" t="s">
        <v>60</v>
      </c>
      <c r="K116" s="1" t="s">
        <v>27</v>
      </c>
      <c r="L116" s="1" t="s">
        <v>29</v>
      </c>
      <c r="M116" s="1" t="s">
        <v>60</v>
      </c>
      <c r="N116" s="1" t="s">
        <v>30</v>
      </c>
      <c r="O116" s="1">
        <v>6</v>
      </c>
      <c r="P116" s="1">
        <v>144</v>
      </c>
      <c r="Q116" s="1">
        <v>20</v>
      </c>
      <c r="R116" s="1" t="s">
        <v>31</v>
      </c>
      <c r="S116" s="1" t="s">
        <v>32</v>
      </c>
      <c r="T116" s="1" t="s">
        <v>34</v>
      </c>
      <c r="U116" s="1" t="s">
        <v>126</v>
      </c>
    </row>
    <row r="117" spans="1:21" x14ac:dyDescent="0.25">
      <c r="A117" s="1">
        <v>419106</v>
      </c>
      <c r="B117" s="1" t="s">
        <v>173</v>
      </c>
      <c r="C117" s="1" t="s">
        <v>51</v>
      </c>
      <c r="D117" s="1" t="s">
        <v>174</v>
      </c>
      <c r="E117" s="2">
        <v>40249</v>
      </c>
      <c r="F117" s="1" t="s">
        <v>24</v>
      </c>
      <c r="G117" s="1" t="s">
        <v>175</v>
      </c>
      <c r="H117" s="1" t="s">
        <v>80</v>
      </c>
      <c r="I117" s="1" t="s">
        <v>60</v>
      </c>
      <c r="J117" s="1" t="s">
        <v>28</v>
      </c>
      <c r="K117" s="1" t="s">
        <v>60</v>
      </c>
      <c r="L117" s="1" t="s">
        <v>29</v>
      </c>
      <c r="M117" s="1" t="s">
        <v>28</v>
      </c>
      <c r="N117" s="1" t="s">
        <v>30</v>
      </c>
      <c r="O117" s="1">
        <v>11</v>
      </c>
      <c r="P117" s="1">
        <v>162</v>
      </c>
      <c r="Q117" s="1">
        <v>20</v>
      </c>
      <c r="R117" s="1" t="s">
        <v>31</v>
      </c>
      <c r="S117" s="1" t="s">
        <v>32</v>
      </c>
      <c r="T117" s="1" t="s">
        <v>34</v>
      </c>
      <c r="U117" s="1" t="s">
        <v>66</v>
      </c>
    </row>
    <row r="118" spans="1:21" x14ac:dyDescent="0.25">
      <c r="A118" s="1">
        <v>419107</v>
      </c>
      <c r="B118" s="1" t="s">
        <v>173</v>
      </c>
      <c r="C118" s="1" t="s">
        <v>51</v>
      </c>
      <c r="D118" s="1" t="s">
        <v>174</v>
      </c>
      <c r="E118" s="2">
        <v>40250</v>
      </c>
      <c r="F118" s="1" t="s">
        <v>24</v>
      </c>
      <c r="G118" s="1" t="s">
        <v>75</v>
      </c>
      <c r="H118" s="1" t="s">
        <v>176</v>
      </c>
      <c r="I118" s="1" t="s">
        <v>54</v>
      </c>
      <c r="J118" s="1" t="s">
        <v>47</v>
      </c>
      <c r="K118" s="1" t="s">
        <v>54</v>
      </c>
      <c r="L118" s="1" t="s">
        <v>40</v>
      </c>
      <c r="M118" s="1" t="s">
        <v>54</v>
      </c>
      <c r="N118" s="1" t="s">
        <v>30</v>
      </c>
      <c r="O118" s="1">
        <v>4</v>
      </c>
      <c r="P118" s="1">
        <v>213</v>
      </c>
      <c r="Q118" s="1">
        <v>20</v>
      </c>
      <c r="R118" s="1" t="s">
        <v>31</v>
      </c>
      <c r="S118" s="1" t="s">
        <v>32</v>
      </c>
      <c r="T118" s="1" t="s">
        <v>34</v>
      </c>
      <c r="U118" s="1" t="s">
        <v>66</v>
      </c>
    </row>
    <row r="119" spans="1:21" x14ac:dyDescent="0.25">
      <c r="A119" s="1">
        <v>419108</v>
      </c>
      <c r="B119" s="1" t="s">
        <v>173</v>
      </c>
      <c r="C119" s="1" t="s">
        <v>35</v>
      </c>
      <c r="D119" s="1" t="s">
        <v>174</v>
      </c>
      <c r="E119" s="2">
        <v>40250</v>
      </c>
      <c r="F119" s="1" t="s">
        <v>24</v>
      </c>
      <c r="G119" s="1" t="s">
        <v>156</v>
      </c>
      <c r="H119" s="1" t="s">
        <v>37</v>
      </c>
      <c r="I119" s="1" t="s">
        <v>38</v>
      </c>
      <c r="J119" s="1" t="s">
        <v>46</v>
      </c>
      <c r="K119" s="1" t="s">
        <v>46</v>
      </c>
      <c r="L119" s="1" t="s">
        <v>29</v>
      </c>
      <c r="M119" s="1" t="s">
        <v>46</v>
      </c>
      <c r="N119" s="1" t="s">
        <v>48</v>
      </c>
      <c r="O119" s="1">
        <v>5</v>
      </c>
      <c r="P119" s="1">
        <v>143</v>
      </c>
      <c r="Q119" s="1">
        <v>20</v>
      </c>
      <c r="R119" s="1" t="s">
        <v>31</v>
      </c>
      <c r="S119" s="1" t="s">
        <v>32</v>
      </c>
      <c r="T119" s="1" t="s">
        <v>84</v>
      </c>
      <c r="U119" s="1" t="s">
        <v>150</v>
      </c>
    </row>
    <row r="120" spans="1:21" x14ac:dyDescent="0.25">
      <c r="A120" s="1">
        <v>419109</v>
      </c>
      <c r="B120" s="1" t="s">
        <v>173</v>
      </c>
      <c r="C120" s="1" t="s">
        <v>57</v>
      </c>
      <c r="D120" s="1" t="s">
        <v>174</v>
      </c>
      <c r="E120" s="2">
        <v>40251</v>
      </c>
      <c r="F120" s="1" t="s">
        <v>24</v>
      </c>
      <c r="G120" s="1" t="s">
        <v>177</v>
      </c>
      <c r="H120" s="1" t="s">
        <v>59</v>
      </c>
      <c r="I120" s="1" t="s">
        <v>28</v>
      </c>
      <c r="J120" s="1" t="s">
        <v>27</v>
      </c>
      <c r="K120" s="1" t="s">
        <v>28</v>
      </c>
      <c r="L120" s="1" t="s">
        <v>29</v>
      </c>
      <c r="M120" s="1" t="s">
        <v>28</v>
      </c>
      <c r="N120" s="1" t="s">
        <v>48</v>
      </c>
      <c r="O120" s="1">
        <v>7</v>
      </c>
      <c r="P120" s="1">
        <v>136</v>
      </c>
      <c r="Q120" s="1">
        <v>20</v>
      </c>
      <c r="R120" s="1" t="s">
        <v>31</v>
      </c>
      <c r="S120" s="1" t="s">
        <v>32</v>
      </c>
      <c r="T120" s="1" t="s">
        <v>137</v>
      </c>
      <c r="U120" s="1" t="s">
        <v>71</v>
      </c>
    </row>
    <row r="121" spans="1:21" x14ac:dyDescent="0.25">
      <c r="A121" s="1">
        <v>419110</v>
      </c>
      <c r="B121" s="1" t="s">
        <v>173</v>
      </c>
      <c r="C121" s="1" t="s">
        <v>72</v>
      </c>
      <c r="D121" s="1" t="s">
        <v>174</v>
      </c>
      <c r="E121" s="2">
        <v>40251</v>
      </c>
      <c r="F121" s="1" t="s">
        <v>24</v>
      </c>
      <c r="G121" s="1" t="s">
        <v>178</v>
      </c>
      <c r="H121" s="1" t="s">
        <v>74</v>
      </c>
      <c r="I121" s="1" t="s">
        <v>39</v>
      </c>
      <c r="J121" s="1" t="s">
        <v>60</v>
      </c>
      <c r="K121" s="1" t="s">
        <v>60</v>
      </c>
      <c r="L121" s="1" t="s">
        <v>40</v>
      </c>
      <c r="M121" s="1" t="s">
        <v>60</v>
      </c>
      <c r="N121" s="1" t="s">
        <v>30</v>
      </c>
      <c r="O121" s="1">
        <v>31</v>
      </c>
      <c r="P121" s="1">
        <v>191</v>
      </c>
      <c r="Q121" s="1">
        <v>20</v>
      </c>
      <c r="R121" s="1" t="s">
        <v>31</v>
      </c>
      <c r="S121" s="1" t="s">
        <v>32</v>
      </c>
      <c r="T121" s="1" t="s">
        <v>62</v>
      </c>
      <c r="U121" s="1" t="s">
        <v>56</v>
      </c>
    </row>
    <row r="122" spans="1:21" x14ac:dyDescent="0.25">
      <c r="A122" s="1">
        <v>419111</v>
      </c>
      <c r="B122" s="1" t="s">
        <v>173</v>
      </c>
      <c r="C122" s="1" t="s">
        <v>179</v>
      </c>
      <c r="D122" s="1" t="s">
        <v>174</v>
      </c>
      <c r="E122" s="2">
        <v>40252</v>
      </c>
      <c r="F122" s="1" t="s">
        <v>24</v>
      </c>
      <c r="G122" s="1" t="s">
        <v>68</v>
      </c>
      <c r="H122" s="1" t="s">
        <v>180</v>
      </c>
      <c r="I122" s="1" t="s">
        <v>47</v>
      </c>
      <c r="J122" s="1" t="s">
        <v>46</v>
      </c>
      <c r="K122" s="1" t="s">
        <v>46</v>
      </c>
      <c r="L122" s="1" t="s">
        <v>29</v>
      </c>
      <c r="M122" s="1" t="s">
        <v>46</v>
      </c>
      <c r="N122" s="1" t="s">
        <v>48</v>
      </c>
      <c r="O122" s="1">
        <v>6</v>
      </c>
      <c r="P122" s="1">
        <v>142</v>
      </c>
      <c r="Q122" s="1">
        <v>20</v>
      </c>
      <c r="R122" s="1" t="s">
        <v>31</v>
      </c>
      <c r="S122" s="1" t="s">
        <v>32</v>
      </c>
      <c r="T122" s="1" t="s">
        <v>97</v>
      </c>
      <c r="U122" s="1" t="s">
        <v>34</v>
      </c>
    </row>
    <row r="123" spans="1:21" x14ac:dyDescent="0.25">
      <c r="A123" s="1">
        <v>419112</v>
      </c>
      <c r="B123" s="1" t="s">
        <v>173</v>
      </c>
      <c r="C123" s="1" t="s">
        <v>22</v>
      </c>
      <c r="D123" s="1" t="s">
        <v>174</v>
      </c>
      <c r="E123" s="2">
        <v>40253</v>
      </c>
      <c r="F123" s="1" t="s">
        <v>24</v>
      </c>
      <c r="G123" s="1" t="s">
        <v>154</v>
      </c>
      <c r="H123" s="1" t="s">
        <v>26</v>
      </c>
      <c r="I123" s="1" t="s">
        <v>27</v>
      </c>
      <c r="J123" s="1" t="s">
        <v>38</v>
      </c>
      <c r="K123" s="1" t="s">
        <v>38</v>
      </c>
      <c r="L123" s="1" t="s">
        <v>40</v>
      </c>
      <c r="M123" s="1" t="s">
        <v>27</v>
      </c>
      <c r="N123" s="1" t="s">
        <v>48</v>
      </c>
      <c r="O123" s="1">
        <v>8</v>
      </c>
      <c r="P123" s="1">
        <v>204</v>
      </c>
      <c r="Q123" s="1">
        <v>20</v>
      </c>
      <c r="R123" s="1" t="s">
        <v>31</v>
      </c>
      <c r="S123" s="1" t="s">
        <v>32</v>
      </c>
      <c r="T123" s="1" t="s">
        <v>181</v>
      </c>
      <c r="U123" s="1" t="s">
        <v>56</v>
      </c>
    </row>
    <row r="124" spans="1:21" x14ac:dyDescent="0.25">
      <c r="A124" s="1">
        <v>419113</v>
      </c>
      <c r="B124" s="1" t="s">
        <v>173</v>
      </c>
      <c r="C124" s="1" t="s">
        <v>57</v>
      </c>
      <c r="D124" s="1" t="s">
        <v>174</v>
      </c>
      <c r="E124" s="2">
        <v>40253</v>
      </c>
      <c r="F124" s="1" t="s">
        <v>24</v>
      </c>
      <c r="G124" s="1" t="s">
        <v>83</v>
      </c>
      <c r="H124" s="1" t="s">
        <v>59</v>
      </c>
      <c r="I124" s="1" t="s">
        <v>28</v>
      </c>
      <c r="J124" s="1" t="s">
        <v>39</v>
      </c>
      <c r="K124" s="1" t="s">
        <v>39</v>
      </c>
      <c r="L124" s="1" t="s">
        <v>40</v>
      </c>
      <c r="M124" s="1" t="s">
        <v>39</v>
      </c>
      <c r="N124" s="1" t="s">
        <v>30</v>
      </c>
      <c r="O124" s="1">
        <v>55</v>
      </c>
      <c r="P124" s="1">
        <v>165</v>
      </c>
      <c r="Q124" s="1">
        <v>20</v>
      </c>
      <c r="R124" s="1" t="s">
        <v>31</v>
      </c>
      <c r="S124" s="1" t="s">
        <v>32</v>
      </c>
      <c r="T124" s="1" t="s">
        <v>137</v>
      </c>
      <c r="U124" s="1" t="s">
        <v>71</v>
      </c>
    </row>
    <row r="125" spans="1:21" x14ac:dyDescent="0.25">
      <c r="A125" s="1">
        <v>419114</v>
      </c>
      <c r="B125" s="1" t="s">
        <v>173</v>
      </c>
      <c r="C125" s="1" t="s">
        <v>43</v>
      </c>
      <c r="D125" s="1" t="s">
        <v>174</v>
      </c>
      <c r="E125" s="2">
        <v>40254</v>
      </c>
      <c r="F125" s="1" t="s">
        <v>24</v>
      </c>
      <c r="G125" s="1" t="s">
        <v>117</v>
      </c>
      <c r="H125" s="1" t="s">
        <v>45</v>
      </c>
      <c r="I125" s="1" t="s">
        <v>46</v>
      </c>
      <c r="J125" s="1" t="s">
        <v>54</v>
      </c>
      <c r="K125" s="1" t="s">
        <v>46</v>
      </c>
      <c r="L125" s="1" t="s">
        <v>29</v>
      </c>
      <c r="M125" s="1" t="s">
        <v>54</v>
      </c>
      <c r="N125" s="1" t="s">
        <v>30</v>
      </c>
      <c r="O125" s="1">
        <v>98</v>
      </c>
      <c r="P125" s="1">
        <v>219</v>
      </c>
      <c r="Q125" s="1">
        <v>20</v>
      </c>
      <c r="R125" s="1" t="s">
        <v>31</v>
      </c>
      <c r="S125" s="1" t="s">
        <v>32</v>
      </c>
      <c r="T125" s="1" t="s">
        <v>84</v>
      </c>
      <c r="U125" s="1" t="s">
        <v>148</v>
      </c>
    </row>
    <row r="126" spans="1:21" x14ac:dyDescent="0.25">
      <c r="A126" s="1">
        <v>419115</v>
      </c>
      <c r="B126" s="1" t="s">
        <v>173</v>
      </c>
      <c r="C126" s="1" t="s">
        <v>22</v>
      </c>
      <c r="D126" s="1" t="s">
        <v>174</v>
      </c>
      <c r="E126" s="2">
        <v>40255</v>
      </c>
      <c r="F126" s="1" t="s">
        <v>24</v>
      </c>
      <c r="G126" s="1" t="s">
        <v>154</v>
      </c>
      <c r="H126" s="1" t="s">
        <v>26</v>
      </c>
      <c r="I126" s="1" t="s">
        <v>27</v>
      </c>
      <c r="J126" s="1" t="s">
        <v>47</v>
      </c>
      <c r="K126" s="1" t="s">
        <v>27</v>
      </c>
      <c r="L126" s="1" t="s">
        <v>29</v>
      </c>
      <c r="M126" s="1" t="s">
        <v>27</v>
      </c>
      <c r="N126" s="1" t="s">
        <v>48</v>
      </c>
      <c r="O126" s="1">
        <v>10</v>
      </c>
      <c r="P126" s="1">
        <v>93</v>
      </c>
      <c r="Q126" s="1">
        <v>20</v>
      </c>
      <c r="R126" s="1" t="s">
        <v>31</v>
      </c>
      <c r="S126" s="1" t="s">
        <v>32</v>
      </c>
      <c r="T126" s="1" t="s">
        <v>62</v>
      </c>
      <c r="U126" s="1" t="s">
        <v>56</v>
      </c>
    </row>
    <row r="127" spans="1:21" x14ac:dyDescent="0.25">
      <c r="A127" s="1">
        <v>419116</v>
      </c>
      <c r="B127" s="1" t="s">
        <v>173</v>
      </c>
      <c r="C127" s="1" t="s">
        <v>43</v>
      </c>
      <c r="D127" s="1" t="s">
        <v>174</v>
      </c>
      <c r="E127" s="2">
        <v>40256</v>
      </c>
      <c r="F127" s="1" t="s">
        <v>24</v>
      </c>
      <c r="G127" s="1" t="s">
        <v>73</v>
      </c>
      <c r="H127" s="1" t="s">
        <v>45</v>
      </c>
      <c r="I127" s="1" t="s">
        <v>46</v>
      </c>
      <c r="J127" s="1" t="s">
        <v>39</v>
      </c>
      <c r="K127" s="1" t="s">
        <v>46</v>
      </c>
      <c r="L127" s="1" t="s">
        <v>40</v>
      </c>
      <c r="M127" s="1" t="s">
        <v>39</v>
      </c>
      <c r="N127" s="1" t="s">
        <v>48</v>
      </c>
      <c r="O127" s="1">
        <v>5</v>
      </c>
      <c r="P127" s="1">
        <v>186</v>
      </c>
      <c r="Q127" s="1">
        <v>20</v>
      </c>
      <c r="R127" s="1" t="s">
        <v>31</v>
      </c>
      <c r="S127" s="1" t="s">
        <v>32</v>
      </c>
      <c r="T127" s="1" t="s">
        <v>84</v>
      </c>
      <c r="U127" s="1" t="s">
        <v>148</v>
      </c>
    </row>
    <row r="128" spans="1:21" x14ac:dyDescent="0.25">
      <c r="A128" s="1">
        <v>419117</v>
      </c>
      <c r="B128" s="1" t="s">
        <v>173</v>
      </c>
      <c r="C128" s="1" t="s">
        <v>182</v>
      </c>
      <c r="D128" s="1" t="s">
        <v>174</v>
      </c>
      <c r="E128" s="2">
        <v>40256</v>
      </c>
      <c r="F128" s="1" t="s">
        <v>24</v>
      </c>
      <c r="G128" s="1" t="s">
        <v>183</v>
      </c>
      <c r="H128" s="1" t="s">
        <v>184</v>
      </c>
      <c r="I128" s="1" t="s">
        <v>60</v>
      </c>
      <c r="J128" s="1" t="s">
        <v>38</v>
      </c>
      <c r="K128" s="1" t="s">
        <v>38</v>
      </c>
      <c r="L128" s="1" t="s">
        <v>29</v>
      </c>
      <c r="M128" s="1" t="s">
        <v>60</v>
      </c>
      <c r="N128" s="1" t="s">
        <v>30</v>
      </c>
      <c r="O128" s="1">
        <v>6</v>
      </c>
      <c r="P128" s="1">
        <v>171</v>
      </c>
      <c r="Q128" s="1">
        <v>20</v>
      </c>
      <c r="R128" s="1" t="s">
        <v>31</v>
      </c>
      <c r="S128" s="1" t="s">
        <v>32</v>
      </c>
      <c r="T128" s="1" t="s">
        <v>61</v>
      </c>
      <c r="U128" s="1" t="s">
        <v>130</v>
      </c>
    </row>
    <row r="129" spans="1:21" x14ac:dyDescent="0.25">
      <c r="A129" s="1">
        <v>419118</v>
      </c>
      <c r="B129" s="1" t="s">
        <v>173</v>
      </c>
      <c r="C129" s="1" t="s">
        <v>179</v>
      </c>
      <c r="D129" s="1" t="s">
        <v>174</v>
      </c>
      <c r="E129" s="2">
        <v>40257</v>
      </c>
      <c r="F129" s="1" t="s">
        <v>24</v>
      </c>
      <c r="G129" s="1" t="s">
        <v>185</v>
      </c>
      <c r="H129" s="1" t="s">
        <v>180</v>
      </c>
      <c r="I129" s="1" t="s">
        <v>47</v>
      </c>
      <c r="J129" s="1" t="s">
        <v>28</v>
      </c>
      <c r="K129" s="1" t="s">
        <v>47</v>
      </c>
      <c r="L129" s="1" t="s">
        <v>40</v>
      </c>
      <c r="M129" s="1" t="s">
        <v>47</v>
      </c>
      <c r="N129" s="1" t="s">
        <v>30</v>
      </c>
      <c r="O129" s="1">
        <v>34</v>
      </c>
      <c r="P129" s="1">
        <v>169</v>
      </c>
      <c r="Q129" s="1">
        <v>20</v>
      </c>
      <c r="R129" s="1" t="s">
        <v>31</v>
      </c>
      <c r="S129" s="1" t="s">
        <v>32</v>
      </c>
      <c r="T129" s="1" t="s">
        <v>34</v>
      </c>
      <c r="U129" s="1" t="s">
        <v>66</v>
      </c>
    </row>
    <row r="130" spans="1:21" x14ac:dyDescent="0.25">
      <c r="A130" s="1">
        <v>419119</v>
      </c>
      <c r="B130" s="1" t="s">
        <v>173</v>
      </c>
      <c r="C130" s="1" t="s">
        <v>51</v>
      </c>
      <c r="D130" s="1" t="s">
        <v>174</v>
      </c>
      <c r="E130" s="2">
        <v>40257</v>
      </c>
      <c r="F130" s="1" t="s">
        <v>24</v>
      </c>
      <c r="G130" s="1" t="s">
        <v>154</v>
      </c>
      <c r="H130" s="1" t="s">
        <v>176</v>
      </c>
      <c r="I130" s="1" t="s">
        <v>54</v>
      </c>
      <c r="J130" s="1" t="s">
        <v>27</v>
      </c>
      <c r="K130" s="1" t="s">
        <v>54</v>
      </c>
      <c r="L130" s="1" t="s">
        <v>40</v>
      </c>
      <c r="M130" s="1" t="s">
        <v>27</v>
      </c>
      <c r="N130" s="1" t="s">
        <v>48</v>
      </c>
      <c r="O130" s="1">
        <v>7</v>
      </c>
      <c r="P130" s="1">
        <v>152</v>
      </c>
      <c r="Q130" s="1">
        <v>20</v>
      </c>
      <c r="R130" s="1" t="s">
        <v>31</v>
      </c>
      <c r="S130" s="1" t="s">
        <v>32</v>
      </c>
      <c r="T130" s="1" t="s">
        <v>137</v>
      </c>
      <c r="U130" s="1" t="s">
        <v>155</v>
      </c>
    </row>
    <row r="131" spans="1:21" x14ac:dyDescent="0.25">
      <c r="A131" s="1">
        <v>419120</v>
      </c>
      <c r="B131" s="1" t="s">
        <v>173</v>
      </c>
      <c r="C131" s="1" t="s">
        <v>182</v>
      </c>
      <c r="D131" s="1" t="s">
        <v>174</v>
      </c>
      <c r="E131" s="2">
        <v>40258</v>
      </c>
      <c r="F131" s="1" t="s">
        <v>24</v>
      </c>
      <c r="G131" s="1" t="s">
        <v>183</v>
      </c>
      <c r="H131" s="1" t="s">
        <v>184</v>
      </c>
      <c r="I131" s="1" t="s">
        <v>60</v>
      </c>
      <c r="J131" s="1" t="s">
        <v>46</v>
      </c>
      <c r="K131" s="1" t="s">
        <v>60</v>
      </c>
      <c r="L131" s="1" t="s">
        <v>40</v>
      </c>
      <c r="M131" s="1" t="s">
        <v>60</v>
      </c>
      <c r="N131" s="1" t="s">
        <v>30</v>
      </c>
      <c r="O131" s="1">
        <v>10</v>
      </c>
      <c r="P131" s="1">
        <v>172</v>
      </c>
      <c r="Q131" s="1">
        <v>20</v>
      </c>
      <c r="R131" s="1" t="s">
        <v>31</v>
      </c>
      <c r="S131" s="1" t="s">
        <v>32</v>
      </c>
      <c r="T131" s="1" t="s">
        <v>61</v>
      </c>
      <c r="U131" s="1" t="s">
        <v>130</v>
      </c>
    </row>
    <row r="132" spans="1:21" x14ac:dyDescent="0.25">
      <c r="A132" s="1">
        <v>419121</v>
      </c>
      <c r="B132" s="1" t="s">
        <v>173</v>
      </c>
      <c r="C132" s="1" t="s">
        <v>72</v>
      </c>
      <c r="D132" s="1" t="s">
        <v>174</v>
      </c>
      <c r="E132" s="2">
        <v>40258</v>
      </c>
      <c r="F132" s="1" t="s">
        <v>24</v>
      </c>
      <c r="G132" s="1" t="s">
        <v>186</v>
      </c>
      <c r="H132" s="1" t="s">
        <v>74</v>
      </c>
      <c r="I132" s="1" t="s">
        <v>39</v>
      </c>
      <c r="J132" s="1" t="s">
        <v>38</v>
      </c>
      <c r="K132" s="1" t="s">
        <v>39</v>
      </c>
      <c r="L132" s="1" t="s">
        <v>29</v>
      </c>
      <c r="M132" s="1" t="s">
        <v>38</v>
      </c>
      <c r="N132" s="1" t="s">
        <v>132</v>
      </c>
      <c r="O132" s="1" t="s">
        <v>32</v>
      </c>
      <c r="P132" s="1">
        <v>137</v>
      </c>
      <c r="Q132" s="1">
        <v>20</v>
      </c>
      <c r="R132" s="1" t="s">
        <v>133</v>
      </c>
      <c r="S132" s="1" t="s">
        <v>32</v>
      </c>
      <c r="T132" s="1" t="s">
        <v>62</v>
      </c>
      <c r="U132" s="1" t="s">
        <v>56</v>
      </c>
    </row>
    <row r="133" spans="1:21" x14ac:dyDescent="0.25">
      <c r="A133" s="1">
        <v>419122</v>
      </c>
      <c r="B133" s="1" t="s">
        <v>173</v>
      </c>
      <c r="C133" s="1" t="s">
        <v>51</v>
      </c>
      <c r="D133" s="1" t="s">
        <v>174</v>
      </c>
      <c r="E133" s="2">
        <v>40259</v>
      </c>
      <c r="F133" s="1" t="s">
        <v>24</v>
      </c>
      <c r="G133" s="1" t="s">
        <v>117</v>
      </c>
      <c r="H133" s="1" t="s">
        <v>176</v>
      </c>
      <c r="I133" s="1" t="s">
        <v>54</v>
      </c>
      <c r="J133" s="1" t="s">
        <v>28</v>
      </c>
      <c r="K133" s="1" t="s">
        <v>28</v>
      </c>
      <c r="L133" s="1" t="s">
        <v>40</v>
      </c>
      <c r="M133" s="1" t="s">
        <v>54</v>
      </c>
      <c r="N133" s="1" t="s">
        <v>48</v>
      </c>
      <c r="O133" s="1">
        <v>7</v>
      </c>
      <c r="P133" s="1">
        <v>156</v>
      </c>
      <c r="Q133" s="1">
        <v>20</v>
      </c>
      <c r="R133" s="1" t="s">
        <v>31</v>
      </c>
      <c r="S133" s="1" t="s">
        <v>32</v>
      </c>
      <c r="T133" s="1" t="s">
        <v>155</v>
      </c>
      <c r="U133" s="1" t="s">
        <v>126</v>
      </c>
    </row>
    <row r="134" spans="1:21" x14ac:dyDescent="0.25">
      <c r="A134" s="1">
        <v>419123</v>
      </c>
      <c r="B134" s="1" t="s">
        <v>173</v>
      </c>
      <c r="C134" s="1" t="s">
        <v>22</v>
      </c>
      <c r="D134" s="1" t="s">
        <v>174</v>
      </c>
      <c r="E134" s="2">
        <v>40260</v>
      </c>
      <c r="F134" s="1" t="s">
        <v>24</v>
      </c>
      <c r="G134" s="1" t="s">
        <v>187</v>
      </c>
      <c r="H134" s="1" t="s">
        <v>26</v>
      </c>
      <c r="I134" s="1" t="s">
        <v>27</v>
      </c>
      <c r="J134" s="1" t="s">
        <v>39</v>
      </c>
      <c r="K134" s="1" t="s">
        <v>39</v>
      </c>
      <c r="L134" s="1" t="s">
        <v>29</v>
      </c>
      <c r="M134" s="1" t="s">
        <v>27</v>
      </c>
      <c r="N134" s="1" t="s">
        <v>30</v>
      </c>
      <c r="O134" s="1">
        <v>36</v>
      </c>
      <c r="P134" s="1">
        <v>172</v>
      </c>
      <c r="Q134" s="1">
        <v>20</v>
      </c>
      <c r="R134" s="1" t="s">
        <v>31</v>
      </c>
      <c r="S134" s="1" t="s">
        <v>32</v>
      </c>
      <c r="T134" s="1" t="s">
        <v>34</v>
      </c>
      <c r="U134" s="1" t="s">
        <v>66</v>
      </c>
    </row>
    <row r="135" spans="1:21" x14ac:dyDescent="0.25">
      <c r="A135" s="1">
        <v>419124</v>
      </c>
      <c r="B135" s="1" t="s">
        <v>173</v>
      </c>
      <c r="C135" s="1" t="s">
        <v>35</v>
      </c>
      <c r="D135" s="1" t="s">
        <v>174</v>
      </c>
      <c r="E135" s="2">
        <v>40261</v>
      </c>
      <c r="F135" s="1" t="s">
        <v>24</v>
      </c>
      <c r="G135" s="1" t="s">
        <v>188</v>
      </c>
      <c r="H135" s="1" t="s">
        <v>37</v>
      </c>
      <c r="I135" s="1" t="s">
        <v>38</v>
      </c>
      <c r="J135" s="1" t="s">
        <v>47</v>
      </c>
      <c r="K135" s="1" t="s">
        <v>38</v>
      </c>
      <c r="L135" s="1" t="s">
        <v>29</v>
      </c>
      <c r="M135" s="1" t="s">
        <v>47</v>
      </c>
      <c r="N135" s="1" t="s">
        <v>30</v>
      </c>
      <c r="O135" s="1">
        <v>31</v>
      </c>
      <c r="P135" s="1">
        <v>184</v>
      </c>
      <c r="Q135" s="1">
        <v>20</v>
      </c>
      <c r="R135" s="1" t="s">
        <v>31</v>
      </c>
      <c r="S135" s="1" t="s">
        <v>32</v>
      </c>
      <c r="T135" s="1" t="s">
        <v>84</v>
      </c>
      <c r="U135" s="1" t="s">
        <v>148</v>
      </c>
    </row>
    <row r="136" spans="1:21" x14ac:dyDescent="0.25">
      <c r="A136" s="1">
        <v>419125</v>
      </c>
      <c r="B136" s="1" t="s">
        <v>173</v>
      </c>
      <c r="C136" s="1" t="s">
        <v>51</v>
      </c>
      <c r="D136" s="1" t="s">
        <v>174</v>
      </c>
      <c r="E136" s="2">
        <v>40262</v>
      </c>
      <c r="F136" s="1" t="s">
        <v>24</v>
      </c>
      <c r="G136" s="1" t="s">
        <v>117</v>
      </c>
      <c r="H136" s="1" t="s">
        <v>189</v>
      </c>
      <c r="I136" s="1" t="s">
        <v>39</v>
      </c>
      <c r="J136" s="1" t="s">
        <v>54</v>
      </c>
      <c r="K136" s="1" t="s">
        <v>54</v>
      </c>
      <c r="L136" s="1" t="s">
        <v>29</v>
      </c>
      <c r="M136" s="1" t="s">
        <v>54</v>
      </c>
      <c r="N136" s="1" t="s">
        <v>48</v>
      </c>
      <c r="O136" s="1">
        <v>5</v>
      </c>
      <c r="P136" s="1">
        <v>181</v>
      </c>
      <c r="Q136" s="1">
        <v>20</v>
      </c>
      <c r="R136" s="1" t="s">
        <v>31</v>
      </c>
      <c r="S136" s="1" t="s">
        <v>32</v>
      </c>
      <c r="T136" s="1" t="s">
        <v>71</v>
      </c>
      <c r="U136" s="1" t="s">
        <v>61</v>
      </c>
    </row>
    <row r="137" spans="1:21" x14ac:dyDescent="0.25">
      <c r="A137" s="1">
        <v>419128</v>
      </c>
      <c r="B137" s="1" t="s">
        <v>173</v>
      </c>
      <c r="C137" s="1" t="s">
        <v>22</v>
      </c>
      <c r="D137" s="1" t="s">
        <v>174</v>
      </c>
      <c r="E137" s="2">
        <v>40262</v>
      </c>
      <c r="F137" s="1" t="s">
        <v>24</v>
      </c>
      <c r="G137" s="1" t="s">
        <v>190</v>
      </c>
      <c r="H137" s="1" t="s">
        <v>26</v>
      </c>
      <c r="I137" s="1" t="s">
        <v>27</v>
      </c>
      <c r="J137" s="1" t="s">
        <v>46</v>
      </c>
      <c r="K137" s="1" t="s">
        <v>27</v>
      </c>
      <c r="L137" s="1" t="s">
        <v>29</v>
      </c>
      <c r="M137" s="1" t="s">
        <v>46</v>
      </c>
      <c r="N137" s="1" t="s">
        <v>30</v>
      </c>
      <c r="O137" s="1">
        <v>17</v>
      </c>
      <c r="P137" s="1">
        <v>184</v>
      </c>
      <c r="Q137" s="1">
        <v>20</v>
      </c>
      <c r="R137" s="1" t="s">
        <v>31</v>
      </c>
      <c r="S137" s="1" t="s">
        <v>32</v>
      </c>
      <c r="T137" s="1" t="s">
        <v>97</v>
      </c>
      <c r="U137" s="1" t="s">
        <v>34</v>
      </c>
    </row>
    <row r="138" spans="1:21" x14ac:dyDescent="0.25">
      <c r="A138" s="1">
        <v>419126</v>
      </c>
      <c r="B138" s="1" t="s">
        <v>173</v>
      </c>
      <c r="C138" s="1" t="s">
        <v>179</v>
      </c>
      <c r="D138" s="1" t="s">
        <v>174</v>
      </c>
      <c r="E138" s="2">
        <v>40263</v>
      </c>
      <c r="F138" s="1" t="s">
        <v>24</v>
      </c>
      <c r="G138" s="1" t="s">
        <v>75</v>
      </c>
      <c r="H138" s="1" t="s">
        <v>180</v>
      </c>
      <c r="I138" s="1" t="s">
        <v>47</v>
      </c>
      <c r="J138" s="1" t="s">
        <v>60</v>
      </c>
      <c r="K138" s="1" t="s">
        <v>60</v>
      </c>
      <c r="L138" s="1" t="s">
        <v>40</v>
      </c>
      <c r="M138" s="1" t="s">
        <v>47</v>
      </c>
      <c r="N138" s="1" t="s">
        <v>48</v>
      </c>
      <c r="O138" s="1">
        <v>8</v>
      </c>
      <c r="P138" s="1">
        <v>149</v>
      </c>
      <c r="Q138" s="1">
        <v>20</v>
      </c>
      <c r="R138" s="1" t="s">
        <v>31</v>
      </c>
      <c r="S138" s="1" t="s">
        <v>32</v>
      </c>
      <c r="T138" s="1" t="s">
        <v>137</v>
      </c>
      <c r="U138" s="1" t="s">
        <v>126</v>
      </c>
    </row>
    <row r="139" spans="1:21" x14ac:dyDescent="0.25">
      <c r="A139" s="1">
        <v>419127</v>
      </c>
      <c r="B139" s="1" t="s">
        <v>173</v>
      </c>
      <c r="C139" s="1" t="s">
        <v>35</v>
      </c>
      <c r="D139" s="1" t="s">
        <v>174</v>
      </c>
      <c r="E139" s="2">
        <v>40264</v>
      </c>
      <c r="F139" s="1" t="s">
        <v>24</v>
      </c>
      <c r="G139" s="1" t="s">
        <v>177</v>
      </c>
      <c r="H139" s="1" t="s">
        <v>37</v>
      </c>
      <c r="I139" s="1" t="s">
        <v>38</v>
      </c>
      <c r="J139" s="1" t="s">
        <v>28</v>
      </c>
      <c r="K139" s="1" t="s">
        <v>28</v>
      </c>
      <c r="L139" s="1" t="s">
        <v>40</v>
      </c>
      <c r="M139" s="1" t="s">
        <v>28</v>
      </c>
      <c r="N139" s="1" t="s">
        <v>30</v>
      </c>
      <c r="O139" s="1">
        <v>39</v>
      </c>
      <c r="P139" s="1">
        <v>184</v>
      </c>
      <c r="Q139" s="1">
        <v>20</v>
      </c>
      <c r="R139" s="1" t="s">
        <v>31</v>
      </c>
      <c r="S139" s="1" t="s">
        <v>32</v>
      </c>
      <c r="T139" s="1" t="s">
        <v>84</v>
      </c>
      <c r="U139" s="1" t="s">
        <v>150</v>
      </c>
    </row>
    <row r="140" spans="1:21" x14ac:dyDescent="0.25">
      <c r="A140" s="1">
        <v>419129</v>
      </c>
      <c r="B140" s="1" t="s">
        <v>173</v>
      </c>
      <c r="C140" s="1" t="s">
        <v>179</v>
      </c>
      <c r="D140" s="1" t="s">
        <v>174</v>
      </c>
      <c r="E140" s="2">
        <v>40265</v>
      </c>
      <c r="F140" s="1" t="s">
        <v>24</v>
      </c>
      <c r="G140" s="1" t="s">
        <v>191</v>
      </c>
      <c r="H140" s="1" t="s">
        <v>180</v>
      </c>
      <c r="I140" s="1" t="s">
        <v>47</v>
      </c>
      <c r="J140" s="1" t="s">
        <v>39</v>
      </c>
      <c r="K140" s="1" t="s">
        <v>47</v>
      </c>
      <c r="L140" s="1" t="s">
        <v>40</v>
      </c>
      <c r="M140" s="1" t="s">
        <v>47</v>
      </c>
      <c r="N140" s="1" t="s">
        <v>30</v>
      </c>
      <c r="O140" s="1">
        <v>17</v>
      </c>
      <c r="P140" s="1">
        <v>178</v>
      </c>
      <c r="Q140" s="1">
        <v>20</v>
      </c>
      <c r="R140" s="1" t="s">
        <v>31</v>
      </c>
      <c r="S140" s="1" t="s">
        <v>32</v>
      </c>
      <c r="T140" s="1" t="s">
        <v>155</v>
      </c>
      <c r="U140" s="1" t="s">
        <v>126</v>
      </c>
    </row>
    <row r="141" spans="1:21" x14ac:dyDescent="0.25">
      <c r="A141" s="1">
        <v>419130</v>
      </c>
      <c r="B141" s="1" t="s">
        <v>173</v>
      </c>
      <c r="C141" s="1" t="s">
        <v>51</v>
      </c>
      <c r="D141" s="1" t="s">
        <v>174</v>
      </c>
      <c r="E141" s="2">
        <v>40265</v>
      </c>
      <c r="F141" s="1" t="s">
        <v>24</v>
      </c>
      <c r="G141" s="1" t="s">
        <v>164</v>
      </c>
      <c r="H141" s="1" t="s">
        <v>80</v>
      </c>
      <c r="I141" s="1" t="s">
        <v>60</v>
      </c>
      <c r="J141" s="1" t="s">
        <v>54</v>
      </c>
      <c r="K141" s="1" t="s">
        <v>60</v>
      </c>
      <c r="L141" s="1" t="s">
        <v>29</v>
      </c>
      <c r="M141" s="1" t="s">
        <v>54</v>
      </c>
      <c r="N141" s="1" t="s">
        <v>30</v>
      </c>
      <c r="O141" s="1">
        <v>41</v>
      </c>
      <c r="P141" s="1">
        <v>173</v>
      </c>
      <c r="Q141" s="1">
        <v>20</v>
      </c>
      <c r="R141" s="1" t="s">
        <v>31</v>
      </c>
      <c r="S141" s="1" t="s">
        <v>32</v>
      </c>
      <c r="T141" s="1" t="s">
        <v>181</v>
      </c>
      <c r="U141" s="1" t="s">
        <v>62</v>
      </c>
    </row>
    <row r="142" spans="1:21" x14ac:dyDescent="0.25">
      <c r="A142" s="1">
        <v>419131</v>
      </c>
      <c r="B142" s="1" t="s">
        <v>173</v>
      </c>
      <c r="C142" s="1" t="s">
        <v>43</v>
      </c>
      <c r="D142" s="1" t="s">
        <v>174</v>
      </c>
      <c r="E142" s="2">
        <v>40266</v>
      </c>
      <c r="F142" s="1" t="s">
        <v>24</v>
      </c>
      <c r="G142" s="1" t="s">
        <v>192</v>
      </c>
      <c r="H142" s="1" t="s">
        <v>45</v>
      </c>
      <c r="I142" s="1" t="s">
        <v>46</v>
      </c>
      <c r="J142" s="1" t="s">
        <v>28</v>
      </c>
      <c r="K142" s="1" t="s">
        <v>46</v>
      </c>
      <c r="L142" s="1" t="s">
        <v>40</v>
      </c>
      <c r="M142" s="1" t="s">
        <v>46</v>
      </c>
      <c r="N142" s="1" t="s">
        <v>30</v>
      </c>
      <c r="O142" s="1">
        <v>40</v>
      </c>
      <c r="P142" s="1">
        <v>178</v>
      </c>
      <c r="Q142" s="1">
        <v>20</v>
      </c>
      <c r="R142" s="1" t="s">
        <v>31</v>
      </c>
      <c r="S142" s="1" t="s">
        <v>32</v>
      </c>
      <c r="T142" s="1" t="s">
        <v>155</v>
      </c>
      <c r="U142" s="1" t="s">
        <v>126</v>
      </c>
    </row>
    <row r="143" spans="1:21" x14ac:dyDescent="0.25">
      <c r="A143" s="1">
        <v>419132</v>
      </c>
      <c r="B143" s="1" t="s">
        <v>173</v>
      </c>
      <c r="C143" s="1" t="s">
        <v>51</v>
      </c>
      <c r="D143" s="1" t="s">
        <v>174</v>
      </c>
      <c r="E143" s="2">
        <v>40267</v>
      </c>
      <c r="F143" s="1" t="s">
        <v>24</v>
      </c>
      <c r="G143" s="1" t="s">
        <v>193</v>
      </c>
      <c r="H143" s="1" t="s">
        <v>176</v>
      </c>
      <c r="I143" s="1" t="s">
        <v>54</v>
      </c>
      <c r="J143" s="1" t="s">
        <v>38</v>
      </c>
      <c r="K143" s="1" t="s">
        <v>54</v>
      </c>
      <c r="L143" s="1" t="s">
        <v>29</v>
      </c>
      <c r="M143" s="1" t="s">
        <v>54</v>
      </c>
      <c r="N143" s="1" t="s">
        <v>48</v>
      </c>
      <c r="O143" s="1">
        <v>4</v>
      </c>
      <c r="P143" s="1">
        <v>164</v>
      </c>
      <c r="Q143" s="1">
        <v>20</v>
      </c>
      <c r="R143" s="1" t="s">
        <v>31</v>
      </c>
      <c r="S143" s="1" t="s">
        <v>32</v>
      </c>
      <c r="T143" s="1" t="s">
        <v>84</v>
      </c>
      <c r="U143" s="1" t="s">
        <v>148</v>
      </c>
    </row>
    <row r="144" spans="1:21" x14ac:dyDescent="0.25">
      <c r="A144" s="1">
        <v>419133</v>
      </c>
      <c r="B144" s="1" t="s">
        <v>173</v>
      </c>
      <c r="C144" s="1" t="s">
        <v>72</v>
      </c>
      <c r="D144" s="1" t="s">
        <v>174</v>
      </c>
      <c r="E144" s="2">
        <v>40268</v>
      </c>
      <c r="F144" s="1" t="s">
        <v>24</v>
      </c>
      <c r="G144" s="1" t="s">
        <v>194</v>
      </c>
      <c r="H144" s="1" t="s">
        <v>74</v>
      </c>
      <c r="I144" s="1" t="s">
        <v>39</v>
      </c>
      <c r="J144" s="1" t="s">
        <v>27</v>
      </c>
      <c r="K144" s="1" t="s">
        <v>27</v>
      </c>
      <c r="L144" s="1" t="s">
        <v>40</v>
      </c>
      <c r="M144" s="1" t="s">
        <v>39</v>
      </c>
      <c r="N144" s="1" t="s">
        <v>48</v>
      </c>
      <c r="O144" s="1">
        <v>5</v>
      </c>
      <c r="P144" s="1">
        <v>162</v>
      </c>
      <c r="Q144" s="1">
        <v>20</v>
      </c>
      <c r="R144" s="1" t="s">
        <v>31</v>
      </c>
      <c r="S144" s="1" t="s">
        <v>32</v>
      </c>
      <c r="T144" s="1" t="s">
        <v>97</v>
      </c>
      <c r="U144" s="1" t="s">
        <v>34</v>
      </c>
    </row>
    <row r="145" spans="1:21" x14ac:dyDescent="0.25">
      <c r="A145" s="1">
        <v>419134</v>
      </c>
      <c r="B145" s="1" t="s">
        <v>173</v>
      </c>
      <c r="C145" s="1" t="s">
        <v>43</v>
      </c>
      <c r="D145" s="1" t="s">
        <v>174</v>
      </c>
      <c r="E145" s="2">
        <v>40268</v>
      </c>
      <c r="F145" s="1" t="s">
        <v>24</v>
      </c>
      <c r="G145" s="1" t="s">
        <v>107</v>
      </c>
      <c r="H145" s="1" t="s">
        <v>45</v>
      </c>
      <c r="I145" s="1" t="s">
        <v>46</v>
      </c>
      <c r="J145" s="1" t="s">
        <v>47</v>
      </c>
      <c r="K145" s="1" t="s">
        <v>46</v>
      </c>
      <c r="L145" s="1" t="s">
        <v>40</v>
      </c>
      <c r="M145" s="1" t="s">
        <v>46</v>
      </c>
      <c r="N145" s="1" t="s">
        <v>30</v>
      </c>
      <c r="O145" s="1">
        <v>67</v>
      </c>
      <c r="P145" s="1">
        <v>189</v>
      </c>
      <c r="Q145" s="1">
        <v>20</v>
      </c>
      <c r="R145" s="1" t="s">
        <v>31</v>
      </c>
      <c r="S145" s="1" t="s">
        <v>32</v>
      </c>
      <c r="T145" s="1" t="s">
        <v>137</v>
      </c>
      <c r="U145" s="1" t="s">
        <v>126</v>
      </c>
    </row>
    <row r="146" spans="1:21" x14ac:dyDescent="0.25">
      <c r="A146" s="1">
        <v>419135</v>
      </c>
      <c r="B146" s="1" t="s">
        <v>173</v>
      </c>
      <c r="C146" s="1" t="s">
        <v>57</v>
      </c>
      <c r="D146" s="1" t="s">
        <v>174</v>
      </c>
      <c r="E146" s="2">
        <v>40269</v>
      </c>
      <c r="F146" s="1" t="s">
        <v>24</v>
      </c>
      <c r="G146" s="1" t="s">
        <v>95</v>
      </c>
      <c r="H146" s="1" t="s">
        <v>59</v>
      </c>
      <c r="I146" s="1" t="s">
        <v>28</v>
      </c>
      <c r="J146" s="1" t="s">
        <v>60</v>
      </c>
      <c r="K146" s="1" t="s">
        <v>28</v>
      </c>
      <c r="L146" s="1" t="s">
        <v>40</v>
      </c>
      <c r="M146" s="1" t="s">
        <v>28</v>
      </c>
      <c r="N146" s="1" t="s">
        <v>30</v>
      </c>
      <c r="O146" s="1">
        <v>24</v>
      </c>
      <c r="P146" s="1">
        <v>182</v>
      </c>
      <c r="Q146" s="1">
        <v>20</v>
      </c>
      <c r="R146" s="1" t="s">
        <v>31</v>
      </c>
      <c r="S146" s="1" t="s">
        <v>32</v>
      </c>
      <c r="T146" s="1" t="s">
        <v>62</v>
      </c>
      <c r="U146" s="1" t="s">
        <v>56</v>
      </c>
    </row>
    <row r="147" spans="1:21" x14ac:dyDescent="0.25">
      <c r="A147" s="1">
        <v>419136</v>
      </c>
      <c r="B147" s="1" t="s">
        <v>173</v>
      </c>
      <c r="C147" s="1" t="s">
        <v>35</v>
      </c>
      <c r="D147" s="1" t="s">
        <v>174</v>
      </c>
      <c r="E147" s="2">
        <v>40270</v>
      </c>
      <c r="F147" s="1" t="s">
        <v>24</v>
      </c>
      <c r="G147" s="1" t="s">
        <v>195</v>
      </c>
      <c r="H147" s="1" t="s">
        <v>37</v>
      </c>
      <c r="I147" s="1" t="s">
        <v>38</v>
      </c>
      <c r="J147" s="1" t="s">
        <v>27</v>
      </c>
      <c r="K147" s="1" t="s">
        <v>38</v>
      </c>
      <c r="L147" s="1" t="s">
        <v>40</v>
      </c>
      <c r="M147" s="1" t="s">
        <v>27</v>
      </c>
      <c r="N147" s="1" t="s">
        <v>48</v>
      </c>
      <c r="O147" s="1">
        <v>6</v>
      </c>
      <c r="P147" s="1">
        <v>182</v>
      </c>
      <c r="Q147" s="1">
        <v>20</v>
      </c>
      <c r="R147" s="1" t="s">
        <v>31</v>
      </c>
      <c r="S147" s="1" t="s">
        <v>32</v>
      </c>
      <c r="T147" s="1" t="s">
        <v>61</v>
      </c>
      <c r="U147" s="1" t="s">
        <v>130</v>
      </c>
    </row>
    <row r="148" spans="1:21" x14ac:dyDescent="0.25">
      <c r="A148" s="1">
        <v>419137</v>
      </c>
      <c r="B148" s="1" t="s">
        <v>173</v>
      </c>
      <c r="C148" s="1" t="s">
        <v>72</v>
      </c>
      <c r="D148" s="1" t="s">
        <v>174</v>
      </c>
      <c r="E148" s="2">
        <v>40271</v>
      </c>
      <c r="F148" s="1" t="s">
        <v>24</v>
      </c>
      <c r="G148" s="1" t="s">
        <v>194</v>
      </c>
      <c r="H148" s="1" t="s">
        <v>74</v>
      </c>
      <c r="I148" s="1" t="s">
        <v>39</v>
      </c>
      <c r="J148" s="1" t="s">
        <v>47</v>
      </c>
      <c r="K148" s="1" t="s">
        <v>39</v>
      </c>
      <c r="L148" s="1" t="s">
        <v>40</v>
      </c>
      <c r="M148" s="1" t="s">
        <v>39</v>
      </c>
      <c r="N148" s="1" t="s">
        <v>30</v>
      </c>
      <c r="O148" s="1">
        <v>23</v>
      </c>
      <c r="P148" s="1">
        <v>247</v>
      </c>
      <c r="Q148" s="1">
        <v>20</v>
      </c>
      <c r="R148" s="1" t="s">
        <v>31</v>
      </c>
      <c r="S148" s="1" t="s">
        <v>32</v>
      </c>
      <c r="T148" s="1" t="s">
        <v>34</v>
      </c>
      <c r="U148" s="1" t="s">
        <v>66</v>
      </c>
    </row>
    <row r="149" spans="1:21" x14ac:dyDescent="0.25">
      <c r="A149" s="1">
        <v>419138</v>
      </c>
      <c r="B149" s="1" t="s">
        <v>173</v>
      </c>
      <c r="C149" s="1" t="s">
        <v>51</v>
      </c>
      <c r="D149" s="1" t="s">
        <v>174</v>
      </c>
      <c r="E149" s="2">
        <v>40271</v>
      </c>
      <c r="F149" s="1" t="s">
        <v>24</v>
      </c>
      <c r="G149" s="1" t="s">
        <v>196</v>
      </c>
      <c r="H149" s="1" t="s">
        <v>176</v>
      </c>
      <c r="I149" s="1" t="s">
        <v>54</v>
      </c>
      <c r="J149" s="1" t="s">
        <v>60</v>
      </c>
      <c r="K149" s="1" t="s">
        <v>54</v>
      </c>
      <c r="L149" s="1" t="s">
        <v>40</v>
      </c>
      <c r="M149" s="1" t="s">
        <v>54</v>
      </c>
      <c r="N149" s="1" t="s">
        <v>30</v>
      </c>
      <c r="O149" s="1">
        <v>63</v>
      </c>
      <c r="P149" s="1">
        <v>179</v>
      </c>
      <c r="Q149" s="1">
        <v>20</v>
      </c>
      <c r="R149" s="1" t="s">
        <v>31</v>
      </c>
      <c r="S149" s="1" t="s">
        <v>32</v>
      </c>
      <c r="T149" s="1" t="s">
        <v>84</v>
      </c>
      <c r="U149" s="1" t="s">
        <v>150</v>
      </c>
    </row>
    <row r="150" spans="1:21" x14ac:dyDescent="0.25">
      <c r="A150" s="1">
        <v>419139</v>
      </c>
      <c r="B150" s="1" t="s">
        <v>173</v>
      </c>
      <c r="C150" s="1" t="s">
        <v>57</v>
      </c>
      <c r="D150" s="1" t="s">
        <v>174</v>
      </c>
      <c r="E150" s="2">
        <v>40272</v>
      </c>
      <c r="F150" s="1" t="s">
        <v>24</v>
      </c>
      <c r="G150" s="1" t="s">
        <v>100</v>
      </c>
      <c r="H150" s="1" t="s">
        <v>59</v>
      </c>
      <c r="I150" s="1" t="s">
        <v>28</v>
      </c>
      <c r="J150" s="1" t="s">
        <v>38</v>
      </c>
      <c r="K150" s="1" t="s">
        <v>28</v>
      </c>
      <c r="L150" s="1" t="s">
        <v>40</v>
      </c>
      <c r="M150" s="1" t="s">
        <v>38</v>
      </c>
      <c r="N150" s="1" t="s">
        <v>48</v>
      </c>
      <c r="O150" s="1">
        <v>8</v>
      </c>
      <c r="P150" s="1">
        <v>201</v>
      </c>
      <c r="Q150" s="1">
        <v>20</v>
      </c>
      <c r="R150" s="1" t="s">
        <v>31</v>
      </c>
      <c r="S150" s="1" t="s">
        <v>32</v>
      </c>
      <c r="T150" s="1" t="s">
        <v>139</v>
      </c>
      <c r="U150" s="1" t="s">
        <v>56</v>
      </c>
    </row>
    <row r="151" spans="1:21" x14ac:dyDescent="0.25">
      <c r="A151" s="1">
        <v>419140</v>
      </c>
      <c r="B151" s="1" t="s">
        <v>173</v>
      </c>
      <c r="C151" s="1" t="s">
        <v>43</v>
      </c>
      <c r="D151" s="1" t="s">
        <v>174</v>
      </c>
      <c r="E151" s="2">
        <v>40272</v>
      </c>
      <c r="F151" s="1" t="s">
        <v>24</v>
      </c>
      <c r="G151" s="1" t="s">
        <v>197</v>
      </c>
      <c r="H151" s="1" t="s">
        <v>45</v>
      </c>
      <c r="I151" s="1" t="s">
        <v>46</v>
      </c>
      <c r="J151" s="1" t="s">
        <v>27</v>
      </c>
      <c r="K151" s="1" t="s">
        <v>46</v>
      </c>
      <c r="L151" s="1" t="s">
        <v>40</v>
      </c>
      <c r="M151" s="1" t="s">
        <v>46</v>
      </c>
      <c r="N151" s="1" t="s">
        <v>30</v>
      </c>
      <c r="O151" s="1">
        <v>37</v>
      </c>
      <c r="P151" s="1">
        <v>185</v>
      </c>
      <c r="Q151" s="1">
        <v>20</v>
      </c>
      <c r="R151" s="1" t="s">
        <v>31</v>
      </c>
      <c r="S151" s="1" t="s">
        <v>32</v>
      </c>
      <c r="T151" s="1" t="s">
        <v>61</v>
      </c>
      <c r="U151" s="1" t="s">
        <v>130</v>
      </c>
    </row>
    <row r="152" spans="1:21" x14ac:dyDescent="0.25">
      <c r="A152" s="1">
        <v>419141</v>
      </c>
      <c r="B152" s="1" t="s">
        <v>173</v>
      </c>
      <c r="C152" s="1" t="s">
        <v>198</v>
      </c>
      <c r="D152" s="1" t="s">
        <v>174</v>
      </c>
      <c r="E152" s="2">
        <v>40273</v>
      </c>
      <c r="F152" s="1" t="s">
        <v>24</v>
      </c>
      <c r="G152" s="1" t="s">
        <v>166</v>
      </c>
      <c r="H152" s="1" t="s">
        <v>199</v>
      </c>
      <c r="I152" s="1" t="s">
        <v>60</v>
      </c>
      <c r="J152" s="1" t="s">
        <v>47</v>
      </c>
      <c r="K152" s="1" t="s">
        <v>47</v>
      </c>
      <c r="L152" s="1" t="s">
        <v>40</v>
      </c>
      <c r="M152" s="1" t="s">
        <v>47</v>
      </c>
      <c r="N152" s="1" t="s">
        <v>30</v>
      </c>
      <c r="O152" s="1">
        <v>2</v>
      </c>
      <c r="P152" s="1">
        <v>160</v>
      </c>
      <c r="Q152" s="1">
        <v>20</v>
      </c>
      <c r="R152" s="1" t="s">
        <v>31</v>
      </c>
      <c r="S152" s="1" t="s">
        <v>32</v>
      </c>
      <c r="T152" s="1" t="s">
        <v>137</v>
      </c>
      <c r="U152" s="1" t="s">
        <v>126</v>
      </c>
    </row>
    <row r="153" spans="1:21" x14ac:dyDescent="0.25">
      <c r="A153" s="1">
        <v>419142</v>
      </c>
      <c r="B153" s="1" t="s">
        <v>173</v>
      </c>
      <c r="C153" s="1" t="s">
        <v>72</v>
      </c>
      <c r="D153" s="1" t="s">
        <v>174</v>
      </c>
      <c r="E153" s="2">
        <v>40274</v>
      </c>
      <c r="F153" s="1" t="s">
        <v>24</v>
      </c>
      <c r="G153" s="1" t="s">
        <v>111</v>
      </c>
      <c r="H153" s="1" t="s">
        <v>74</v>
      </c>
      <c r="I153" s="1" t="s">
        <v>39</v>
      </c>
      <c r="J153" s="1" t="s">
        <v>54</v>
      </c>
      <c r="K153" s="1" t="s">
        <v>39</v>
      </c>
      <c r="L153" s="1" t="s">
        <v>40</v>
      </c>
      <c r="M153" s="1" t="s">
        <v>39</v>
      </c>
      <c r="N153" s="1" t="s">
        <v>30</v>
      </c>
      <c r="O153" s="1">
        <v>24</v>
      </c>
      <c r="P153" s="1">
        <v>166</v>
      </c>
      <c r="Q153" s="1">
        <v>20</v>
      </c>
      <c r="R153" s="1" t="s">
        <v>31</v>
      </c>
      <c r="S153" s="1" t="s">
        <v>32</v>
      </c>
      <c r="T153" s="1" t="s">
        <v>139</v>
      </c>
      <c r="U153" s="1" t="s">
        <v>56</v>
      </c>
    </row>
    <row r="154" spans="1:21" x14ac:dyDescent="0.25">
      <c r="A154" s="1">
        <v>419143</v>
      </c>
      <c r="B154" s="1" t="s">
        <v>173</v>
      </c>
      <c r="C154" s="1" t="s">
        <v>63</v>
      </c>
      <c r="D154" s="1" t="s">
        <v>174</v>
      </c>
      <c r="E154" s="2">
        <v>40275</v>
      </c>
      <c r="F154" s="1" t="s">
        <v>24</v>
      </c>
      <c r="G154" s="1" t="s">
        <v>200</v>
      </c>
      <c r="H154" s="1" t="s">
        <v>65</v>
      </c>
      <c r="I154" s="1" t="s">
        <v>47</v>
      </c>
      <c r="J154" s="1" t="s">
        <v>38</v>
      </c>
      <c r="K154" s="1" t="s">
        <v>38</v>
      </c>
      <c r="L154" s="1" t="s">
        <v>40</v>
      </c>
      <c r="M154" s="1" t="s">
        <v>47</v>
      </c>
      <c r="N154" s="1" t="s">
        <v>48</v>
      </c>
      <c r="O154" s="1">
        <v>9</v>
      </c>
      <c r="P154" s="1">
        <v>154</v>
      </c>
      <c r="Q154" s="1">
        <v>20</v>
      </c>
      <c r="R154" s="1" t="s">
        <v>31</v>
      </c>
      <c r="S154" s="1" t="s">
        <v>32</v>
      </c>
      <c r="T154" s="1" t="s">
        <v>150</v>
      </c>
      <c r="U154" s="1" t="s">
        <v>148</v>
      </c>
    </row>
    <row r="155" spans="1:21" x14ac:dyDescent="0.25">
      <c r="A155" s="1">
        <v>419144</v>
      </c>
      <c r="B155" s="1" t="s">
        <v>173</v>
      </c>
      <c r="C155" s="1" t="s">
        <v>57</v>
      </c>
      <c r="D155" s="1" t="s">
        <v>174</v>
      </c>
      <c r="E155" s="2">
        <v>40275</v>
      </c>
      <c r="F155" s="1" t="s">
        <v>24</v>
      </c>
      <c r="G155" s="1" t="s">
        <v>95</v>
      </c>
      <c r="H155" s="1" t="s">
        <v>59</v>
      </c>
      <c r="I155" s="1" t="s">
        <v>28</v>
      </c>
      <c r="J155" s="1" t="s">
        <v>46</v>
      </c>
      <c r="K155" s="1" t="s">
        <v>28</v>
      </c>
      <c r="L155" s="1" t="s">
        <v>40</v>
      </c>
      <c r="M155" s="1" t="s">
        <v>28</v>
      </c>
      <c r="N155" s="1" t="s">
        <v>30</v>
      </c>
      <c r="O155" s="1">
        <v>14</v>
      </c>
      <c r="P155" s="1">
        <v>182</v>
      </c>
      <c r="Q155" s="1">
        <v>20</v>
      </c>
      <c r="R155" s="1" t="s">
        <v>31</v>
      </c>
      <c r="S155" s="1" t="s">
        <v>32</v>
      </c>
      <c r="T155" s="1" t="s">
        <v>97</v>
      </c>
      <c r="U155" s="1" t="s">
        <v>34</v>
      </c>
    </row>
    <row r="156" spans="1:21" x14ac:dyDescent="0.25">
      <c r="A156" s="1">
        <v>419145</v>
      </c>
      <c r="B156" s="1" t="s">
        <v>173</v>
      </c>
      <c r="C156" s="1" t="s">
        <v>22</v>
      </c>
      <c r="D156" s="1" t="s">
        <v>174</v>
      </c>
      <c r="E156" s="2">
        <v>40276</v>
      </c>
      <c r="F156" s="1" t="s">
        <v>24</v>
      </c>
      <c r="G156" s="1" t="s">
        <v>201</v>
      </c>
      <c r="H156" s="1" t="s">
        <v>26</v>
      </c>
      <c r="I156" s="1" t="s">
        <v>27</v>
      </c>
      <c r="J156" s="1" t="s">
        <v>60</v>
      </c>
      <c r="K156" s="1" t="s">
        <v>60</v>
      </c>
      <c r="L156" s="1" t="s">
        <v>29</v>
      </c>
      <c r="M156" s="1" t="s">
        <v>60</v>
      </c>
      <c r="N156" s="1" t="s">
        <v>48</v>
      </c>
      <c r="O156" s="1">
        <v>7</v>
      </c>
      <c r="P156" s="1">
        <v>185</v>
      </c>
      <c r="Q156" s="1">
        <v>20</v>
      </c>
      <c r="R156" s="1" t="s">
        <v>31</v>
      </c>
      <c r="S156" s="1" t="s">
        <v>32</v>
      </c>
      <c r="T156" s="1" t="s">
        <v>139</v>
      </c>
      <c r="U156" s="1" t="s">
        <v>56</v>
      </c>
    </row>
    <row r="157" spans="1:21" x14ac:dyDescent="0.25">
      <c r="A157" s="1">
        <v>419146</v>
      </c>
      <c r="B157" s="1" t="s">
        <v>173</v>
      </c>
      <c r="C157" s="1" t="s">
        <v>35</v>
      </c>
      <c r="D157" s="1" t="s">
        <v>174</v>
      </c>
      <c r="E157" s="2">
        <v>40277</v>
      </c>
      <c r="F157" s="1" t="s">
        <v>24</v>
      </c>
      <c r="G157" s="1" t="s">
        <v>76</v>
      </c>
      <c r="H157" s="1" t="s">
        <v>37</v>
      </c>
      <c r="I157" s="1" t="s">
        <v>38</v>
      </c>
      <c r="J157" s="1" t="s">
        <v>54</v>
      </c>
      <c r="K157" s="1" t="s">
        <v>54</v>
      </c>
      <c r="L157" s="1" t="s">
        <v>40</v>
      </c>
      <c r="M157" s="1" t="s">
        <v>38</v>
      </c>
      <c r="N157" s="1" t="s">
        <v>48</v>
      </c>
      <c r="O157" s="1">
        <v>6</v>
      </c>
      <c r="P157" s="1">
        <v>155</v>
      </c>
      <c r="Q157" s="1">
        <v>20</v>
      </c>
      <c r="R157" s="1" t="s">
        <v>31</v>
      </c>
      <c r="S157" s="1" t="s">
        <v>32</v>
      </c>
      <c r="T157" s="1" t="s">
        <v>130</v>
      </c>
      <c r="U157" s="1" t="s">
        <v>71</v>
      </c>
    </row>
    <row r="158" spans="1:21" x14ac:dyDescent="0.25">
      <c r="A158" s="1">
        <v>419147</v>
      </c>
      <c r="B158" s="1" t="s">
        <v>173</v>
      </c>
      <c r="C158" s="1" t="s">
        <v>198</v>
      </c>
      <c r="D158" s="1" t="s">
        <v>174</v>
      </c>
      <c r="E158" s="2">
        <v>40278</v>
      </c>
      <c r="F158" s="1" t="s">
        <v>24</v>
      </c>
      <c r="G158" s="1" t="s">
        <v>202</v>
      </c>
      <c r="H158" s="1" t="s">
        <v>199</v>
      </c>
      <c r="I158" s="1" t="s">
        <v>60</v>
      </c>
      <c r="J158" s="1" t="s">
        <v>39</v>
      </c>
      <c r="K158" s="1" t="s">
        <v>39</v>
      </c>
      <c r="L158" s="1" t="s">
        <v>40</v>
      </c>
      <c r="M158" s="1" t="s">
        <v>60</v>
      </c>
      <c r="N158" s="1" t="s">
        <v>48</v>
      </c>
      <c r="O158" s="1">
        <v>6</v>
      </c>
      <c r="P158" s="1">
        <v>139</v>
      </c>
      <c r="Q158" s="1">
        <v>20</v>
      </c>
      <c r="R158" s="1" t="s">
        <v>31</v>
      </c>
      <c r="S158" s="1" t="s">
        <v>32</v>
      </c>
      <c r="T158" s="1" t="s">
        <v>137</v>
      </c>
      <c r="U158" s="1" t="s">
        <v>126</v>
      </c>
    </row>
    <row r="159" spans="1:21" x14ac:dyDescent="0.25">
      <c r="A159" s="1">
        <v>419148</v>
      </c>
      <c r="B159" s="1" t="s">
        <v>173</v>
      </c>
      <c r="C159" s="1" t="s">
        <v>22</v>
      </c>
      <c r="D159" s="1" t="s">
        <v>174</v>
      </c>
      <c r="E159" s="2">
        <v>40278</v>
      </c>
      <c r="F159" s="1" t="s">
        <v>24</v>
      </c>
      <c r="G159" s="1" t="s">
        <v>109</v>
      </c>
      <c r="H159" s="1" t="s">
        <v>26</v>
      </c>
      <c r="I159" s="1" t="s">
        <v>27</v>
      </c>
      <c r="J159" s="1" t="s">
        <v>28</v>
      </c>
      <c r="K159" s="1" t="s">
        <v>27</v>
      </c>
      <c r="L159" s="1" t="s">
        <v>29</v>
      </c>
      <c r="M159" s="1" t="s">
        <v>27</v>
      </c>
      <c r="N159" s="1" t="s">
        <v>48</v>
      </c>
      <c r="O159" s="1">
        <v>7</v>
      </c>
      <c r="P159" s="1">
        <v>161</v>
      </c>
      <c r="Q159" s="1">
        <v>20</v>
      </c>
      <c r="R159" s="1" t="s">
        <v>31</v>
      </c>
      <c r="S159" s="1" t="s">
        <v>32</v>
      </c>
      <c r="T159" s="1" t="s">
        <v>62</v>
      </c>
      <c r="U159" s="1" t="s">
        <v>56</v>
      </c>
    </row>
    <row r="160" spans="1:21" x14ac:dyDescent="0.25">
      <c r="A160" s="1">
        <v>419149</v>
      </c>
      <c r="B160" s="1" t="s">
        <v>173</v>
      </c>
      <c r="C160" s="1" t="s">
        <v>43</v>
      </c>
      <c r="D160" s="1" t="s">
        <v>174</v>
      </c>
      <c r="E160" s="2">
        <v>40279</v>
      </c>
      <c r="F160" s="1" t="s">
        <v>24</v>
      </c>
      <c r="G160" s="1" t="s">
        <v>203</v>
      </c>
      <c r="H160" s="1" t="s">
        <v>45</v>
      </c>
      <c r="I160" s="1" t="s">
        <v>46</v>
      </c>
      <c r="J160" s="1" t="s">
        <v>38</v>
      </c>
      <c r="K160" s="1" t="s">
        <v>46</v>
      </c>
      <c r="L160" s="1" t="s">
        <v>40</v>
      </c>
      <c r="M160" s="1" t="s">
        <v>38</v>
      </c>
      <c r="N160" s="1" t="s">
        <v>48</v>
      </c>
      <c r="O160" s="1">
        <v>7</v>
      </c>
      <c r="P160" s="1">
        <v>112</v>
      </c>
      <c r="Q160" s="1">
        <v>20</v>
      </c>
      <c r="R160" s="1" t="s">
        <v>31</v>
      </c>
      <c r="S160" s="1" t="s">
        <v>32</v>
      </c>
      <c r="T160" s="1" t="s">
        <v>61</v>
      </c>
      <c r="U160" s="1" t="s">
        <v>71</v>
      </c>
    </row>
    <row r="161" spans="1:21" x14ac:dyDescent="0.25">
      <c r="A161" s="1">
        <v>419150</v>
      </c>
      <c r="B161" s="1" t="s">
        <v>173</v>
      </c>
      <c r="C161" s="1" t="s">
        <v>63</v>
      </c>
      <c r="D161" s="1" t="s">
        <v>174</v>
      </c>
      <c r="E161" s="2">
        <v>40279</v>
      </c>
      <c r="F161" s="1" t="s">
        <v>24</v>
      </c>
      <c r="G161" s="1" t="s">
        <v>117</v>
      </c>
      <c r="H161" s="1" t="s">
        <v>65</v>
      </c>
      <c r="I161" s="1" t="s">
        <v>47</v>
      </c>
      <c r="J161" s="1" t="s">
        <v>54</v>
      </c>
      <c r="K161" s="1" t="s">
        <v>47</v>
      </c>
      <c r="L161" s="1" t="s">
        <v>29</v>
      </c>
      <c r="M161" s="1" t="s">
        <v>54</v>
      </c>
      <c r="N161" s="1" t="s">
        <v>30</v>
      </c>
      <c r="O161" s="1">
        <v>37</v>
      </c>
      <c r="P161" s="1">
        <v>175</v>
      </c>
      <c r="Q161" s="1">
        <v>20</v>
      </c>
      <c r="R161" s="1" t="s">
        <v>31</v>
      </c>
      <c r="S161" s="1" t="s">
        <v>32</v>
      </c>
      <c r="T161" s="1" t="s">
        <v>84</v>
      </c>
      <c r="U161" s="1" t="s">
        <v>148</v>
      </c>
    </row>
    <row r="162" spans="1:21" x14ac:dyDescent="0.25">
      <c r="A162" s="1">
        <v>419151</v>
      </c>
      <c r="B162" s="1" t="s">
        <v>173</v>
      </c>
      <c r="C162" s="1" t="s">
        <v>198</v>
      </c>
      <c r="D162" s="1" t="s">
        <v>174</v>
      </c>
      <c r="E162" s="2">
        <v>40280</v>
      </c>
      <c r="F162" s="1" t="s">
        <v>24</v>
      </c>
      <c r="G162" s="1" t="s">
        <v>204</v>
      </c>
      <c r="H162" s="1" t="s">
        <v>199</v>
      </c>
      <c r="I162" s="1" t="s">
        <v>60</v>
      </c>
      <c r="J162" s="1" t="s">
        <v>27</v>
      </c>
      <c r="K162" s="1" t="s">
        <v>27</v>
      </c>
      <c r="L162" s="1" t="s">
        <v>29</v>
      </c>
      <c r="M162" s="1" t="s">
        <v>60</v>
      </c>
      <c r="N162" s="1" t="s">
        <v>30</v>
      </c>
      <c r="O162" s="1">
        <v>13</v>
      </c>
      <c r="P162" s="1">
        <v>152</v>
      </c>
      <c r="Q162" s="1">
        <v>20</v>
      </c>
      <c r="R162" s="1" t="s">
        <v>31</v>
      </c>
      <c r="S162" s="1" t="s">
        <v>32</v>
      </c>
      <c r="T162" s="1" t="s">
        <v>34</v>
      </c>
      <c r="U162" s="1" t="s">
        <v>66</v>
      </c>
    </row>
    <row r="163" spans="1:21" x14ac:dyDescent="0.25">
      <c r="A163" s="1">
        <v>419152</v>
      </c>
      <c r="B163" s="1" t="s">
        <v>173</v>
      </c>
      <c r="C163" s="1" t="s">
        <v>51</v>
      </c>
      <c r="D163" s="1" t="s">
        <v>174</v>
      </c>
      <c r="E163" s="2">
        <v>40281</v>
      </c>
      <c r="F163" s="1" t="s">
        <v>24</v>
      </c>
      <c r="G163" s="1" t="s">
        <v>205</v>
      </c>
      <c r="H163" s="1" t="s">
        <v>176</v>
      </c>
      <c r="I163" s="1" t="s">
        <v>54</v>
      </c>
      <c r="J163" s="1" t="s">
        <v>46</v>
      </c>
      <c r="K163" s="1" t="s">
        <v>54</v>
      </c>
      <c r="L163" s="1" t="s">
        <v>40</v>
      </c>
      <c r="M163" s="1" t="s">
        <v>54</v>
      </c>
      <c r="N163" s="1" t="s">
        <v>30</v>
      </c>
      <c r="O163" s="1">
        <v>39</v>
      </c>
      <c r="P163" s="1">
        <v>184</v>
      </c>
      <c r="Q163" s="1">
        <v>20</v>
      </c>
      <c r="R163" s="1" t="s">
        <v>31</v>
      </c>
      <c r="S163" s="1" t="s">
        <v>32</v>
      </c>
      <c r="T163" s="1" t="s">
        <v>139</v>
      </c>
      <c r="U163" s="1" t="s">
        <v>56</v>
      </c>
    </row>
    <row r="164" spans="1:21" x14ac:dyDescent="0.25">
      <c r="A164" s="1">
        <v>419153</v>
      </c>
      <c r="B164" s="1" t="s">
        <v>173</v>
      </c>
      <c r="C164" s="1" t="s">
        <v>72</v>
      </c>
      <c r="D164" s="1" t="s">
        <v>174</v>
      </c>
      <c r="E164" s="2">
        <v>40281</v>
      </c>
      <c r="F164" s="1" t="s">
        <v>24</v>
      </c>
      <c r="G164" s="1" t="s">
        <v>206</v>
      </c>
      <c r="H164" s="1" t="s">
        <v>74</v>
      </c>
      <c r="I164" s="1" t="s">
        <v>39</v>
      </c>
      <c r="J164" s="1" t="s">
        <v>28</v>
      </c>
      <c r="K164" s="1" t="s">
        <v>28</v>
      </c>
      <c r="L164" s="1" t="s">
        <v>40</v>
      </c>
      <c r="M164" s="1" t="s">
        <v>39</v>
      </c>
      <c r="N164" s="1" t="s">
        <v>48</v>
      </c>
      <c r="O164" s="1">
        <v>9</v>
      </c>
      <c r="P164" s="1">
        <v>140</v>
      </c>
      <c r="Q164" s="1">
        <v>20</v>
      </c>
      <c r="R164" s="1" t="s">
        <v>31</v>
      </c>
      <c r="S164" s="1" t="s">
        <v>32</v>
      </c>
      <c r="T164" s="1" t="s">
        <v>155</v>
      </c>
      <c r="U164" s="1" t="s">
        <v>126</v>
      </c>
    </row>
    <row r="165" spans="1:21" x14ac:dyDescent="0.25">
      <c r="A165" s="1">
        <v>419154</v>
      </c>
      <c r="B165" s="1" t="s">
        <v>173</v>
      </c>
      <c r="C165" s="1" t="s">
        <v>63</v>
      </c>
      <c r="D165" s="1" t="s">
        <v>174</v>
      </c>
      <c r="E165" s="2">
        <v>40282</v>
      </c>
      <c r="F165" s="1" t="s">
        <v>24</v>
      </c>
      <c r="G165" s="1" t="s">
        <v>195</v>
      </c>
      <c r="H165" s="1" t="s">
        <v>65</v>
      </c>
      <c r="I165" s="1" t="s">
        <v>47</v>
      </c>
      <c r="J165" s="1" t="s">
        <v>27</v>
      </c>
      <c r="K165" s="1" t="s">
        <v>47</v>
      </c>
      <c r="L165" s="1" t="s">
        <v>40</v>
      </c>
      <c r="M165" s="1" t="s">
        <v>27</v>
      </c>
      <c r="N165" s="1" t="s">
        <v>48</v>
      </c>
      <c r="O165" s="1">
        <v>5</v>
      </c>
      <c r="P165" s="1">
        <v>131</v>
      </c>
      <c r="Q165" s="1">
        <v>20</v>
      </c>
      <c r="R165" s="1" t="s">
        <v>31</v>
      </c>
      <c r="S165" s="1" t="s">
        <v>32</v>
      </c>
      <c r="T165" s="1" t="s">
        <v>84</v>
      </c>
      <c r="U165" s="1" t="s">
        <v>150</v>
      </c>
    </row>
    <row r="166" spans="1:21" x14ac:dyDescent="0.25">
      <c r="A166" s="1">
        <v>419155</v>
      </c>
      <c r="B166" s="1" t="s">
        <v>173</v>
      </c>
      <c r="C166" s="1" t="s">
        <v>72</v>
      </c>
      <c r="D166" s="1" t="s">
        <v>174</v>
      </c>
      <c r="E166" s="2">
        <v>40283</v>
      </c>
      <c r="F166" s="1" t="s">
        <v>24</v>
      </c>
      <c r="G166" s="1" t="s">
        <v>156</v>
      </c>
      <c r="H166" s="1" t="s">
        <v>74</v>
      </c>
      <c r="I166" s="1" t="s">
        <v>39</v>
      </c>
      <c r="J166" s="1" t="s">
        <v>46</v>
      </c>
      <c r="K166" s="1" t="s">
        <v>39</v>
      </c>
      <c r="L166" s="1" t="s">
        <v>40</v>
      </c>
      <c r="M166" s="1" t="s">
        <v>46</v>
      </c>
      <c r="N166" s="1" t="s">
        <v>48</v>
      </c>
      <c r="O166" s="1">
        <v>6</v>
      </c>
      <c r="P166" s="1">
        <v>113</v>
      </c>
      <c r="Q166" s="1">
        <v>20</v>
      </c>
      <c r="R166" s="1" t="s">
        <v>31</v>
      </c>
      <c r="S166" s="1" t="s">
        <v>32</v>
      </c>
      <c r="T166" s="1" t="s">
        <v>137</v>
      </c>
      <c r="U166" s="1" t="s">
        <v>155</v>
      </c>
    </row>
    <row r="167" spans="1:21" x14ac:dyDescent="0.25">
      <c r="A167" s="1">
        <v>419156</v>
      </c>
      <c r="B167" s="1" t="s">
        <v>173</v>
      </c>
      <c r="C167" s="1" t="s">
        <v>207</v>
      </c>
      <c r="D167" s="1" t="s">
        <v>174</v>
      </c>
      <c r="E167" s="2">
        <v>40284</v>
      </c>
      <c r="F167" s="1" t="s">
        <v>24</v>
      </c>
      <c r="G167" s="1" t="s">
        <v>157</v>
      </c>
      <c r="H167" s="1" t="s">
        <v>208</v>
      </c>
      <c r="I167" s="1" t="s">
        <v>38</v>
      </c>
      <c r="J167" s="1" t="s">
        <v>60</v>
      </c>
      <c r="K167" s="1" t="s">
        <v>60</v>
      </c>
      <c r="L167" s="1" t="s">
        <v>29</v>
      </c>
      <c r="M167" s="1" t="s">
        <v>60</v>
      </c>
      <c r="N167" s="1" t="s">
        <v>48</v>
      </c>
      <c r="O167" s="1">
        <v>5</v>
      </c>
      <c r="P167" s="1">
        <v>175</v>
      </c>
      <c r="Q167" s="1">
        <v>20</v>
      </c>
      <c r="R167" s="1" t="s">
        <v>31</v>
      </c>
      <c r="S167" s="1" t="s">
        <v>32</v>
      </c>
      <c r="T167" s="1" t="s">
        <v>130</v>
      </c>
      <c r="U167" s="1" t="s">
        <v>71</v>
      </c>
    </row>
    <row r="168" spans="1:21" x14ac:dyDescent="0.25">
      <c r="A168" s="1">
        <v>419157</v>
      </c>
      <c r="B168" s="1" t="s">
        <v>173</v>
      </c>
      <c r="C168" s="1" t="s">
        <v>22</v>
      </c>
      <c r="D168" s="1" t="s">
        <v>174</v>
      </c>
      <c r="E168" s="2">
        <v>40285</v>
      </c>
      <c r="F168" s="1" t="s">
        <v>24</v>
      </c>
      <c r="G168" s="1" t="s">
        <v>209</v>
      </c>
      <c r="H168" s="1" t="s">
        <v>26</v>
      </c>
      <c r="I168" s="1" t="s">
        <v>27</v>
      </c>
      <c r="J168" s="1" t="s">
        <v>54</v>
      </c>
      <c r="K168" s="1" t="s">
        <v>27</v>
      </c>
      <c r="L168" s="1" t="s">
        <v>29</v>
      </c>
      <c r="M168" s="1" t="s">
        <v>54</v>
      </c>
      <c r="N168" s="1" t="s">
        <v>30</v>
      </c>
      <c r="O168" s="1">
        <v>57</v>
      </c>
      <c r="P168" s="1">
        <v>192</v>
      </c>
      <c r="Q168" s="1">
        <v>20</v>
      </c>
      <c r="R168" s="1" t="s">
        <v>31</v>
      </c>
      <c r="S168" s="1" t="s">
        <v>32</v>
      </c>
      <c r="T168" s="1" t="s">
        <v>137</v>
      </c>
      <c r="U168" s="1" t="s">
        <v>126</v>
      </c>
    </row>
    <row r="169" spans="1:21" x14ac:dyDescent="0.25">
      <c r="A169" s="1">
        <v>419158</v>
      </c>
      <c r="B169" s="1" t="s">
        <v>173</v>
      </c>
      <c r="C169" s="1" t="s">
        <v>57</v>
      </c>
      <c r="D169" s="1" t="s">
        <v>174</v>
      </c>
      <c r="E169" s="2">
        <v>40285</v>
      </c>
      <c r="F169" s="1" t="s">
        <v>24</v>
      </c>
      <c r="G169" s="1" t="s">
        <v>210</v>
      </c>
      <c r="H169" s="1" t="s">
        <v>59</v>
      </c>
      <c r="I169" s="1" t="s">
        <v>28</v>
      </c>
      <c r="J169" s="1" t="s">
        <v>47</v>
      </c>
      <c r="K169" s="1" t="s">
        <v>47</v>
      </c>
      <c r="L169" s="1" t="s">
        <v>40</v>
      </c>
      <c r="M169" s="1" t="s">
        <v>28</v>
      </c>
      <c r="N169" s="1" t="s">
        <v>48</v>
      </c>
      <c r="O169" s="1">
        <v>8</v>
      </c>
      <c r="P169" s="1">
        <v>133</v>
      </c>
      <c r="Q169" s="1">
        <v>20</v>
      </c>
      <c r="R169" s="1" t="s">
        <v>31</v>
      </c>
      <c r="S169" s="1" t="s">
        <v>32</v>
      </c>
      <c r="T169" s="1" t="s">
        <v>97</v>
      </c>
      <c r="U169" s="1" t="s">
        <v>66</v>
      </c>
    </row>
    <row r="170" spans="1:21" x14ac:dyDescent="0.25">
      <c r="A170" s="1">
        <v>419159</v>
      </c>
      <c r="B170" s="1" t="s">
        <v>173</v>
      </c>
      <c r="C170" s="1" t="s">
        <v>207</v>
      </c>
      <c r="D170" s="1" t="s">
        <v>174</v>
      </c>
      <c r="E170" s="2">
        <v>40286</v>
      </c>
      <c r="F170" s="1" t="s">
        <v>24</v>
      </c>
      <c r="G170" s="1" t="s">
        <v>83</v>
      </c>
      <c r="H170" s="1" t="s">
        <v>208</v>
      </c>
      <c r="I170" s="1" t="s">
        <v>38</v>
      </c>
      <c r="J170" s="1" t="s">
        <v>39</v>
      </c>
      <c r="K170" s="1" t="s">
        <v>39</v>
      </c>
      <c r="L170" s="1" t="s">
        <v>29</v>
      </c>
      <c r="M170" s="1" t="s">
        <v>39</v>
      </c>
      <c r="N170" s="1" t="s">
        <v>48</v>
      </c>
      <c r="O170" s="1">
        <v>6</v>
      </c>
      <c r="P170" s="1">
        <v>193</v>
      </c>
      <c r="Q170" s="1">
        <v>20</v>
      </c>
      <c r="R170" s="1" t="s">
        <v>31</v>
      </c>
      <c r="S170" s="1" t="s">
        <v>32</v>
      </c>
      <c r="T170" s="1" t="s">
        <v>61</v>
      </c>
      <c r="U170" s="1" t="s">
        <v>71</v>
      </c>
    </row>
    <row r="171" spans="1:21" x14ac:dyDescent="0.25">
      <c r="A171" s="1">
        <v>419160</v>
      </c>
      <c r="B171" s="1" t="s">
        <v>173</v>
      </c>
      <c r="C171" s="1" t="s">
        <v>43</v>
      </c>
      <c r="D171" s="1" t="s">
        <v>174</v>
      </c>
      <c r="E171" s="2">
        <v>40286</v>
      </c>
      <c r="F171" s="1" t="s">
        <v>24</v>
      </c>
      <c r="G171" s="1" t="s">
        <v>183</v>
      </c>
      <c r="H171" s="1" t="s">
        <v>45</v>
      </c>
      <c r="I171" s="1" t="s">
        <v>46</v>
      </c>
      <c r="J171" s="1" t="s">
        <v>60</v>
      </c>
      <c r="K171" s="1" t="s">
        <v>60</v>
      </c>
      <c r="L171" s="1" t="s">
        <v>40</v>
      </c>
      <c r="M171" s="1" t="s">
        <v>60</v>
      </c>
      <c r="N171" s="1" t="s">
        <v>30</v>
      </c>
      <c r="O171" s="1">
        <v>11</v>
      </c>
      <c r="P171" s="1">
        <v>146</v>
      </c>
      <c r="Q171" s="1">
        <v>20</v>
      </c>
      <c r="R171" s="1" t="s">
        <v>31</v>
      </c>
      <c r="S171" s="1" t="s">
        <v>32</v>
      </c>
      <c r="T171" s="1" t="s">
        <v>84</v>
      </c>
      <c r="U171" s="1" t="s">
        <v>148</v>
      </c>
    </row>
    <row r="172" spans="1:21" x14ac:dyDescent="0.25">
      <c r="A172" s="1">
        <v>419161</v>
      </c>
      <c r="B172" s="1" t="s">
        <v>173</v>
      </c>
      <c r="C172" s="1" t="s">
        <v>57</v>
      </c>
      <c r="D172" s="1" t="s">
        <v>174</v>
      </c>
      <c r="E172" s="2">
        <v>40287</v>
      </c>
      <c r="F172" s="1" t="s">
        <v>24</v>
      </c>
      <c r="G172" s="1" t="s">
        <v>211</v>
      </c>
      <c r="H172" s="1" t="s">
        <v>59</v>
      </c>
      <c r="I172" s="1" t="s">
        <v>28</v>
      </c>
      <c r="J172" s="1" t="s">
        <v>54</v>
      </c>
      <c r="K172" s="1" t="s">
        <v>54</v>
      </c>
      <c r="L172" s="1" t="s">
        <v>40</v>
      </c>
      <c r="M172" s="1" t="s">
        <v>28</v>
      </c>
      <c r="N172" s="1" t="s">
        <v>48</v>
      </c>
      <c r="O172" s="1">
        <v>9</v>
      </c>
      <c r="P172" s="1">
        <v>134</v>
      </c>
      <c r="Q172" s="1">
        <v>20</v>
      </c>
      <c r="R172" s="1" t="s">
        <v>31</v>
      </c>
      <c r="S172" s="1" t="s">
        <v>32</v>
      </c>
      <c r="T172" s="1" t="s">
        <v>97</v>
      </c>
      <c r="U172" s="1" t="s">
        <v>34</v>
      </c>
    </row>
    <row r="173" spans="1:21" x14ac:dyDescent="0.25">
      <c r="A173" s="1">
        <v>419162</v>
      </c>
      <c r="B173" s="1" t="s">
        <v>173</v>
      </c>
      <c r="C173" s="1" t="s">
        <v>51</v>
      </c>
      <c r="D173" s="1" t="s">
        <v>174</v>
      </c>
      <c r="E173" s="2">
        <v>40289</v>
      </c>
      <c r="F173" s="1" t="s">
        <v>113</v>
      </c>
      <c r="G173" s="1" t="s">
        <v>205</v>
      </c>
      <c r="H173" s="1" t="s">
        <v>80</v>
      </c>
      <c r="I173" s="1" t="s">
        <v>27</v>
      </c>
      <c r="J173" s="1" t="s">
        <v>54</v>
      </c>
      <c r="K173" s="1" t="s">
        <v>54</v>
      </c>
      <c r="L173" s="1" t="s">
        <v>40</v>
      </c>
      <c r="M173" s="1" t="s">
        <v>54</v>
      </c>
      <c r="N173" s="1" t="s">
        <v>30</v>
      </c>
      <c r="O173" s="1">
        <v>35</v>
      </c>
      <c r="P173" s="1">
        <v>185</v>
      </c>
      <c r="Q173" s="1">
        <v>20</v>
      </c>
      <c r="R173" s="1" t="s">
        <v>31</v>
      </c>
      <c r="S173" s="1" t="s">
        <v>32</v>
      </c>
      <c r="T173" s="1" t="s">
        <v>84</v>
      </c>
      <c r="U173" s="1" t="s">
        <v>66</v>
      </c>
    </row>
    <row r="174" spans="1:21" x14ac:dyDescent="0.25">
      <c r="A174" s="1">
        <v>419163</v>
      </c>
      <c r="B174" s="1" t="s">
        <v>173</v>
      </c>
      <c r="C174" s="1" t="s">
        <v>51</v>
      </c>
      <c r="D174" s="1" t="s">
        <v>174</v>
      </c>
      <c r="E174" s="2">
        <v>40290</v>
      </c>
      <c r="F174" s="1" t="s">
        <v>113</v>
      </c>
      <c r="G174" s="1" t="s">
        <v>212</v>
      </c>
      <c r="H174" s="1" t="s">
        <v>80</v>
      </c>
      <c r="I174" s="1" t="s">
        <v>39</v>
      </c>
      <c r="J174" s="1" t="s">
        <v>60</v>
      </c>
      <c r="K174" s="1" t="s">
        <v>39</v>
      </c>
      <c r="L174" s="1" t="s">
        <v>40</v>
      </c>
      <c r="M174" s="1" t="s">
        <v>39</v>
      </c>
      <c r="N174" s="1" t="s">
        <v>30</v>
      </c>
      <c r="O174" s="1">
        <v>38</v>
      </c>
      <c r="P174" s="1">
        <v>143</v>
      </c>
      <c r="Q174" s="1">
        <v>20</v>
      </c>
      <c r="R174" s="1" t="s">
        <v>31</v>
      </c>
      <c r="S174" s="1" t="s">
        <v>32</v>
      </c>
      <c r="T174" s="1" t="s">
        <v>84</v>
      </c>
      <c r="U174" s="1" t="s">
        <v>66</v>
      </c>
    </row>
    <row r="175" spans="1:21" x14ac:dyDescent="0.25">
      <c r="A175" s="1">
        <v>419164</v>
      </c>
      <c r="B175" s="1" t="s">
        <v>173</v>
      </c>
      <c r="C175" s="1" t="s">
        <v>51</v>
      </c>
      <c r="D175" s="1" t="s">
        <v>174</v>
      </c>
      <c r="E175" s="2">
        <v>40292</v>
      </c>
      <c r="F175" s="1" t="s">
        <v>213</v>
      </c>
      <c r="G175" s="1" t="s">
        <v>106</v>
      </c>
      <c r="H175" s="1" t="s">
        <v>80</v>
      </c>
      <c r="I175" s="1" t="s">
        <v>27</v>
      </c>
      <c r="J175" s="1" t="s">
        <v>60</v>
      </c>
      <c r="K175" s="1" t="s">
        <v>60</v>
      </c>
      <c r="L175" s="1" t="s">
        <v>40</v>
      </c>
      <c r="M175" s="1" t="s">
        <v>27</v>
      </c>
      <c r="N175" s="1" t="s">
        <v>48</v>
      </c>
      <c r="O175" s="1">
        <v>9</v>
      </c>
      <c r="P175" s="1">
        <v>83</v>
      </c>
      <c r="Q175" s="1">
        <v>20</v>
      </c>
      <c r="R175" s="1" t="s">
        <v>31</v>
      </c>
      <c r="S175" s="1" t="s">
        <v>32</v>
      </c>
      <c r="T175" s="1" t="s">
        <v>34</v>
      </c>
      <c r="U175" s="1" t="s">
        <v>126</v>
      </c>
    </row>
    <row r="176" spans="1:21" x14ac:dyDescent="0.25">
      <c r="A176" s="1">
        <v>419165</v>
      </c>
      <c r="B176" s="1" t="s">
        <v>173</v>
      </c>
      <c r="C176" s="1" t="s">
        <v>51</v>
      </c>
      <c r="D176" s="1" t="s">
        <v>174</v>
      </c>
      <c r="E176" s="2">
        <v>40293</v>
      </c>
      <c r="F176" s="1" t="s">
        <v>114</v>
      </c>
      <c r="G176" s="1" t="s">
        <v>111</v>
      </c>
      <c r="H176" s="1" t="s">
        <v>80</v>
      </c>
      <c r="I176" s="1" t="s">
        <v>39</v>
      </c>
      <c r="J176" s="1" t="s">
        <v>54</v>
      </c>
      <c r="K176" s="1" t="s">
        <v>39</v>
      </c>
      <c r="L176" s="1" t="s">
        <v>40</v>
      </c>
      <c r="M176" s="1" t="s">
        <v>39</v>
      </c>
      <c r="N176" s="1" t="s">
        <v>30</v>
      </c>
      <c r="O176" s="1">
        <v>22</v>
      </c>
      <c r="P176" s="1">
        <v>169</v>
      </c>
      <c r="Q176" s="1">
        <v>20</v>
      </c>
      <c r="R176" s="1" t="s">
        <v>31</v>
      </c>
      <c r="S176" s="1" t="s">
        <v>32</v>
      </c>
      <c r="T176" s="1" t="s">
        <v>34</v>
      </c>
      <c r="U176" s="1" t="s">
        <v>126</v>
      </c>
    </row>
    <row r="177" spans="1:21" x14ac:dyDescent="0.25">
      <c r="A177" s="1">
        <v>501198</v>
      </c>
      <c r="B177" s="1">
        <v>2011</v>
      </c>
      <c r="C177" s="1" t="s">
        <v>72</v>
      </c>
      <c r="D177" s="1" t="s">
        <v>214</v>
      </c>
      <c r="E177" s="2">
        <v>40641</v>
      </c>
      <c r="F177" s="1" t="s">
        <v>24</v>
      </c>
      <c r="G177" s="1" t="s">
        <v>215</v>
      </c>
      <c r="H177" s="1" t="s">
        <v>74</v>
      </c>
      <c r="I177" s="1" t="s">
        <v>39</v>
      </c>
      <c r="J177" s="1" t="s">
        <v>28</v>
      </c>
      <c r="K177" s="1" t="s">
        <v>39</v>
      </c>
      <c r="L177" s="1" t="s">
        <v>40</v>
      </c>
      <c r="M177" s="1" t="s">
        <v>39</v>
      </c>
      <c r="N177" s="1" t="s">
        <v>30</v>
      </c>
      <c r="O177" s="1">
        <v>2</v>
      </c>
      <c r="P177" s="1">
        <v>154</v>
      </c>
      <c r="Q177" s="1">
        <v>20</v>
      </c>
      <c r="R177" s="1" t="s">
        <v>31</v>
      </c>
      <c r="S177" s="1" t="s">
        <v>32</v>
      </c>
      <c r="T177" s="1" t="s">
        <v>84</v>
      </c>
      <c r="U177" s="1" t="s">
        <v>216</v>
      </c>
    </row>
    <row r="178" spans="1:21" x14ac:dyDescent="0.25">
      <c r="A178" s="1">
        <v>501199</v>
      </c>
      <c r="B178" s="1">
        <v>2011</v>
      </c>
      <c r="C178" s="1" t="s">
        <v>67</v>
      </c>
      <c r="D178" s="1" t="s">
        <v>214</v>
      </c>
      <c r="E178" s="2">
        <v>40642</v>
      </c>
      <c r="F178" s="1" t="s">
        <v>24</v>
      </c>
      <c r="G178" s="1" t="s">
        <v>217</v>
      </c>
      <c r="H178" s="1" t="s">
        <v>69</v>
      </c>
      <c r="I178" s="1" t="s">
        <v>60</v>
      </c>
      <c r="J178" s="1" t="s">
        <v>47</v>
      </c>
      <c r="K178" s="1" t="s">
        <v>47</v>
      </c>
      <c r="L178" s="1" t="s">
        <v>29</v>
      </c>
      <c r="M178" s="1" t="s">
        <v>47</v>
      </c>
      <c r="N178" s="1" t="s">
        <v>48</v>
      </c>
      <c r="O178" s="1">
        <v>8</v>
      </c>
      <c r="P178" s="1">
        <v>138</v>
      </c>
      <c r="Q178" s="1">
        <v>20</v>
      </c>
      <c r="R178" s="1" t="s">
        <v>31</v>
      </c>
      <c r="S178" s="1" t="s">
        <v>32</v>
      </c>
      <c r="T178" s="1" t="s">
        <v>34</v>
      </c>
      <c r="U178" s="1" t="s">
        <v>148</v>
      </c>
    </row>
    <row r="179" spans="1:21" x14ac:dyDescent="0.25">
      <c r="A179" s="1">
        <v>501200</v>
      </c>
      <c r="B179" s="1">
        <v>2011</v>
      </c>
      <c r="C179" s="1" t="s">
        <v>218</v>
      </c>
      <c r="D179" s="1" t="s">
        <v>214</v>
      </c>
      <c r="E179" s="2">
        <v>40642</v>
      </c>
      <c r="F179" s="1" t="s">
        <v>24</v>
      </c>
      <c r="G179" s="1" t="s">
        <v>131</v>
      </c>
      <c r="H179" s="1" t="s">
        <v>219</v>
      </c>
      <c r="I179" s="1" t="s">
        <v>220</v>
      </c>
      <c r="J179" s="1" t="s">
        <v>27</v>
      </c>
      <c r="K179" s="1" t="s">
        <v>220</v>
      </c>
      <c r="L179" s="1" t="s">
        <v>40</v>
      </c>
      <c r="M179" s="1" t="s">
        <v>27</v>
      </c>
      <c r="N179" s="1" t="s">
        <v>48</v>
      </c>
      <c r="O179" s="1">
        <v>6</v>
      </c>
      <c r="P179" s="1">
        <v>162</v>
      </c>
      <c r="Q179" s="1">
        <v>20</v>
      </c>
      <c r="R179" s="1" t="s">
        <v>31</v>
      </c>
      <c r="S179" s="1" t="s">
        <v>32</v>
      </c>
      <c r="T179" s="1" t="s">
        <v>137</v>
      </c>
      <c r="U179" s="1" t="s">
        <v>62</v>
      </c>
    </row>
    <row r="180" spans="1:21" x14ac:dyDescent="0.25">
      <c r="A180" s="1">
        <v>501201</v>
      </c>
      <c r="B180" s="1">
        <v>2011</v>
      </c>
      <c r="C180" s="1" t="s">
        <v>43</v>
      </c>
      <c r="D180" s="1" t="s">
        <v>214</v>
      </c>
      <c r="E180" s="2">
        <v>40643</v>
      </c>
      <c r="F180" s="1" t="s">
        <v>24</v>
      </c>
      <c r="G180" s="1" t="s">
        <v>193</v>
      </c>
      <c r="H180" s="1" t="s">
        <v>45</v>
      </c>
      <c r="I180" s="1" t="s">
        <v>46</v>
      </c>
      <c r="J180" s="1" t="s">
        <v>54</v>
      </c>
      <c r="K180" s="1" t="s">
        <v>46</v>
      </c>
      <c r="L180" s="1" t="s">
        <v>40</v>
      </c>
      <c r="M180" s="1" t="s">
        <v>54</v>
      </c>
      <c r="N180" s="1" t="s">
        <v>48</v>
      </c>
      <c r="O180" s="1">
        <v>8</v>
      </c>
      <c r="P180" s="1">
        <v>96</v>
      </c>
      <c r="Q180" s="1">
        <v>20</v>
      </c>
      <c r="R180" s="1" t="s">
        <v>31</v>
      </c>
      <c r="S180" s="1" t="s">
        <v>32</v>
      </c>
      <c r="T180" s="1" t="s">
        <v>71</v>
      </c>
      <c r="U180" s="1" t="s">
        <v>66</v>
      </c>
    </row>
    <row r="181" spans="1:21" x14ac:dyDescent="0.25">
      <c r="A181" s="1">
        <v>501202</v>
      </c>
      <c r="B181" s="1">
        <v>2011</v>
      </c>
      <c r="C181" s="1" t="s">
        <v>51</v>
      </c>
      <c r="D181" s="1" t="s">
        <v>214</v>
      </c>
      <c r="E181" s="2">
        <v>40643</v>
      </c>
      <c r="F181" s="1" t="s">
        <v>24</v>
      </c>
      <c r="G181" s="1" t="s">
        <v>221</v>
      </c>
      <c r="H181" s="1" t="s">
        <v>80</v>
      </c>
      <c r="I181" s="1" t="s">
        <v>222</v>
      </c>
      <c r="J181" s="1" t="s">
        <v>38</v>
      </c>
      <c r="K181" s="1" t="s">
        <v>38</v>
      </c>
      <c r="L181" s="1" t="s">
        <v>40</v>
      </c>
      <c r="M181" s="1" t="s">
        <v>222</v>
      </c>
      <c r="N181" s="1" t="s">
        <v>48</v>
      </c>
      <c r="O181" s="1">
        <v>7</v>
      </c>
      <c r="P181" s="1">
        <v>113</v>
      </c>
      <c r="Q181" s="1">
        <v>20</v>
      </c>
      <c r="R181" s="1" t="s">
        <v>31</v>
      </c>
      <c r="S181" s="1" t="s">
        <v>32</v>
      </c>
      <c r="T181" s="1" t="s">
        <v>84</v>
      </c>
      <c r="U181" s="1" t="s">
        <v>216</v>
      </c>
    </row>
    <row r="182" spans="1:21" x14ac:dyDescent="0.25">
      <c r="A182" s="1">
        <v>501203</v>
      </c>
      <c r="B182" s="1">
        <v>2011</v>
      </c>
      <c r="C182" s="1" t="s">
        <v>57</v>
      </c>
      <c r="D182" s="1" t="s">
        <v>214</v>
      </c>
      <c r="E182" s="2">
        <v>40644</v>
      </c>
      <c r="F182" s="1" t="s">
        <v>24</v>
      </c>
      <c r="G182" s="1" t="s">
        <v>154</v>
      </c>
      <c r="H182" s="1" t="s">
        <v>59</v>
      </c>
      <c r="I182" s="1" t="s">
        <v>28</v>
      </c>
      <c r="J182" s="1" t="s">
        <v>60</v>
      </c>
      <c r="K182" s="1" t="s">
        <v>28</v>
      </c>
      <c r="L182" s="1" t="s">
        <v>40</v>
      </c>
      <c r="M182" s="1" t="s">
        <v>28</v>
      </c>
      <c r="N182" s="1" t="s">
        <v>30</v>
      </c>
      <c r="O182" s="1">
        <v>9</v>
      </c>
      <c r="P182" s="1">
        <v>164</v>
      </c>
      <c r="Q182" s="1">
        <v>20</v>
      </c>
      <c r="R182" s="1" t="s">
        <v>31</v>
      </c>
      <c r="S182" s="1" t="s">
        <v>32</v>
      </c>
      <c r="T182" s="1" t="s">
        <v>34</v>
      </c>
      <c r="U182" s="1" t="s">
        <v>148</v>
      </c>
    </row>
    <row r="183" spans="1:21" x14ac:dyDescent="0.25">
      <c r="A183" s="1">
        <v>501204</v>
      </c>
      <c r="B183" s="1">
        <v>2011</v>
      </c>
      <c r="C183" s="1" t="s">
        <v>63</v>
      </c>
      <c r="D183" s="1" t="s">
        <v>214</v>
      </c>
      <c r="E183" s="2">
        <v>40645</v>
      </c>
      <c r="F183" s="1" t="s">
        <v>24</v>
      </c>
      <c r="G183" s="1" t="s">
        <v>166</v>
      </c>
      <c r="H183" s="1" t="s">
        <v>65</v>
      </c>
      <c r="I183" s="1" t="s">
        <v>47</v>
      </c>
      <c r="J183" s="1" t="s">
        <v>46</v>
      </c>
      <c r="K183" s="1" t="s">
        <v>46</v>
      </c>
      <c r="L183" s="1" t="s">
        <v>40</v>
      </c>
      <c r="M183" s="1" t="s">
        <v>47</v>
      </c>
      <c r="N183" s="1" t="s">
        <v>48</v>
      </c>
      <c r="O183" s="1">
        <v>6</v>
      </c>
      <c r="P183" s="1">
        <v>152</v>
      </c>
      <c r="Q183" s="1">
        <v>20</v>
      </c>
      <c r="R183" s="1" t="s">
        <v>31</v>
      </c>
      <c r="S183" s="1" t="s">
        <v>32</v>
      </c>
      <c r="T183" s="1" t="s">
        <v>49</v>
      </c>
      <c r="U183" s="1" t="s">
        <v>66</v>
      </c>
    </row>
    <row r="184" spans="1:21" x14ac:dyDescent="0.25">
      <c r="A184" s="1">
        <v>501205</v>
      </c>
      <c r="B184" s="1">
        <v>2011</v>
      </c>
      <c r="C184" s="1" t="s">
        <v>22</v>
      </c>
      <c r="D184" s="1" t="s">
        <v>214</v>
      </c>
      <c r="E184" s="2">
        <v>40645</v>
      </c>
      <c r="F184" s="1" t="s">
        <v>24</v>
      </c>
      <c r="G184" s="1" t="s">
        <v>117</v>
      </c>
      <c r="H184" s="1" t="s">
        <v>26</v>
      </c>
      <c r="I184" s="1" t="s">
        <v>27</v>
      </c>
      <c r="J184" s="1" t="s">
        <v>54</v>
      </c>
      <c r="K184" s="1" t="s">
        <v>54</v>
      </c>
      <c r="L184" s="1" t="s">
        <v>29</v>
      </c>
      <c r="M184" s="1" t="s">
        <v>54</v>
      </c>
      <c r="N184" s="1" t="s">
        <v>48</v>
      </c>
      <c r="O184" s="1">
        <v>9</v>
      </c>
      <c r="P184" s="1">
        <v>141</v>
      </c>
      <c r="Q184" s="1">
        <v>20</v>
      </c>
      <c r="R184" s="1" t="s">
        <v>31</v>
      </c>
      <c r="S184" s="1" t="s">
        <v>32</v>
      </c>
      <c r="T184" s="1" t="s">
        <v>137</v>
      </c>
      <c r="U184" s="1" t="s">
        <v>223</v>
      </c>
    </row>
    <row r="185" spans="1:21" x14ac:dyDescent="0.25">
      <c r="A185" s="1">
        <v>501206</v>
      </c>
      <c r="B185" s="1">
        <v>2011</v>
      </c>
      <c r="C185" s="1" t="s">
        <v>35</v>
      </c>
      <c r="D185" s="1" t="s">
        <v>214</v>
      </c>
      <c r="E185" s="2">
        <v>40646</v>
      </c>
      <c r="F185" s="1" t="s">
        <v>24</v>
      </c>
      <c r="G185" s="1" t="s">
        <v>224</v>
      </c>
      <c r="H185" s="1" t="s">
        <v>37</v>
      </c>
      <c r="I185" s="1" t="s">
        <v>38</v>
      </c>
      <c r="J185" s="1" t="s">
        <v>39</v>
      </c>
      <c r="K185" s="1" t="s">
        <v>38</v>
      </c>
      <c r="L185" s="1" t="s">
        <v>29</v>
      </c>
      <c r="M185" s="1" t="s">
        <v>38</v>
      </c>
      <c r="N185" s="1" t="s">
        <v>48</v>
      </c>
      <c r="O185" s="1">
        <v>6</v>
      </c>
      <c r="P185" s="1">
        <v>189</v>
      </c>
      <c r="Q185" s="1">
        <v>20</v>
      </c>
      <c r="R185" s="1" t="s">
        <v>31</v>
      </c>
      <c r="S185" s="1" t="s">
        <v>32</v>
      </c>
      <c r="T185" s="1" t="s">
        <v>33</v>
      </c>
      <c r="U185" s="1" t="s">
        <v>42</v>
      </c>
    </row>
    <row r="186" spans="1:21" x14ac:dyDescent="0.25">
      <c r="A186" s="1">
        <v>501207</v>
      </c>
      <c r="B186" s="1">
        <v>2011</v>
      </c>
      <c r="C186" s="1" t="s">
        <v>51</v>
      </c>
      <c r="D186" s="1" t="s">
        <v>214</v>
      </c>
      <c r="E186" s="2">
        <v>40646</v>
      </c>
      <c r="F186" s="1" t="s">
        <v>24</v>
      </c>
      <c r="G186" s="1" t="s">
        <v>225</v>
      </c>
      <c r="H186" s="1" t="s">
        <v>80</v>
      </c>
      <c r="I186" s="1" t="s">
        <v>222</v>
      </c>
      <c r="J186" s="1" t="s">
        <v>220</v>
      </c>
      <c r="K186" s="1" t="s">
        <v>220</v>
      </c>
      <c r="L186" s="1" t="s">
        <v>40</v>
      </c>
      <c r="M186" s="1" t="s">
        <v>222</v>
      </c>
      <c r="N186" s="1" t="s">
        <v>48</v>
      </c>
      <c r="O186" s="1">
        <v>4</v>
      </c>
      <c r="P186" s="1">
        <v>149</v>
      </c>
      <c r="Q186" s="1">
        <v>20</v>
      </c>
      <c r="R186" s="1" t="s">
        <v>31</v>
      </c>
      <c r="S186" s="1" t="s">
        <v>32</v>
      </c>
      <c r="T186" s="1" t="s">
        <v>139</v>
      </c>
      <c r="U186" s="1" t="s">
        <v>216</v>
      </c>
    </row>
    <row r="187" spans="1:21" x14ac:dyDescent="0.25">
      <c r="A187" s="1">
        <v>501208</v>
      </c>
      <c r="B187" s="1">
        <v>2011</v>
      </c>
      <c r="C187" s="1" t="s">
        <v>67</v>
      </c>
      <c r="D187" s="1" t="s">
        <v>214</v>
      </c>
      <c r="E187" s="2">
        <v>40647</v>
      </c>
      <c r="F187" s="1" t="s">
        <v>24</v>
      </c>
      <c r="G187" s="1" t="s">
        <v>226</v>
      </c>
      <c r="H187" s="1" t="s">
        <v>69</v>
      </c>
      <c r="I187" s="1" t="s">
        <v>60</v>
      </c>
      <c r="J187" s="1" t="s">
        <v>27</v>
      </c>
      <c r="K187" s="1" t="s">
        <v>27</v>
      </c>
      <c r="L187" s="1" t="s">
        <v>29</v>
      </c>
      <c r="M187" s="1" t="s">
        <v>60</v>
      </c>
      <c r="N187" s="1" t="s">
        <v>30</v>
      </c>
      <c r="O187" s="1">
        <v>33</v>
      </c>
      <c r="P187" s="1">
        <v>176</v>
      </c>
      <c r="Q187" s="1">
        <v>20</v>
      </c>
      <c r="R187" s="1" t="s">
        <v>31</v>
      </c>
      <c r="S187" s="1" t="s">
        <v>32</v>
      </c>
      <c r="T187" s="1" t="s">
        <v>34</v>
      </c>
      <c r="U187" s="1" t="s">
        <v>150</v>
      </c>
    </row>
    <row r="188" spans="1:21" x14ac:dyDescent="0.25">
      <c r="A188" s="1">
        <v>501209</v>
      </c>
      <c r="B188" s="1">
        <v>2011</v>
      </c>
      <c r="C188" s="1" t="s">
        <v>63</v>
      </c>
      <c r="D188" s="1" t="s">
        <v>214</v>
      </c>
      <c r="E188" s="2">
        <v>40648</v>
      </c>
      <c r="F188" s="1" t="s">
        <v>24</v>
      </c>
      <c r="G188" s="1" t="s">
        <v>156</v>
      </c>
      <c r="H188" s="1" t="s">
        <v>65</v>
      </c>
      <c r="I188" s="1" t="s">
        <v>47</v>
      </c>
      <c r="J188" s="1" t="s">
        <v>28</v>
      </c>
      <c r="K188" s="1" t="s">
        <v>28</v>
      </c>
      <c r="L188" s="1" t="s">
        <v>29</v>
      </c>
      <c r="M188" s="1" t="s">
        <v>28</v>
      </c>
      <c r="N188" s="1" t="s">
        <v>48</v>
      </c>
      <c r="O188" s="1">
        <v>9</v>
      </c>
      <c r="P188" s="1">
        <v>160</v>
      </c>
      <c r="Q188" s="1">
        <v>20</v>
      </c>
      <c r="R188" s="1" t="s">
        <v>31</v>
      </c>
      <c r="S188" s="1" t="s">
        <v>32</v>
      </c>
      <c r="T188" s="1" t="s">
        <v>49</v>
      </c>
      <c r="U188" s="1" t="s">
        <v>155</v>
      </c>
    </row>
    <row r="189" spans="1:21" x14ac:dyDescent="0.25">
      <c r="A189" s="1">
        <v>501210</v>
      </c>
      <c r="B189" s="1">
        <v>2011</v>
      </c>
      <c r="C189" s="1" t="s">
        <v>51</v>
      </c>
      <c r="D189" s="1" t="s">
        <v>214</v>
      </c>
      <c r="E189" s="2">
        <v>40648</v>
      </c>
      <c r="F189" s="1" t="s">
        <v>24</v>
      </c>
      <c r="G189" s="1" t="s">
        <v>25</v>
      </c>
      <c r="H189" s="1" t="s">
        <v>53</v>
      </c>
      <c r="I189" s="1" t="s">
        <v>54</v>
      </c>
      <c r="J189" s="1" t="s">
        <v>220</v>
      </c>
      <c r="K189" s="1" t="s">
        <v>220</v>
      </c>
      <c r="L189" s="1" t="s">
        <v>29</v>
      </c>
      <c r="M189" s="1" t="s">
        <v>220</v>
      </c>
      <c r="N189" s="1" t="s">
        <v>48</v>
      </c>
      <c r="O189" s="1">
        <v>8</v>
      </c>
      <c r="P189" s="1">
        <v>183</v>
      </c>
      <c r="Q189" s="1">
        <v>20</v>
      </c>
      <c r="R189" s="1" t="s">
        <v>31</v>
      </c>
      <c r="S189" s="1" t="s">
        <v>32</v>
      </c>
      <c r="T189" s="1" t="s">
        <v>84</v>
      </c>
      <c r="U189" s="1" t="s">
        <v>216</v>
      </c>
    </row>
    <row r="190" spans="1:21" x14ac:dyDescent="0.25">
      <c r="A190" s="1">
        <v>501211</v>
      </c>
      <c r="B190" s="1">
        <v>2011</v>
      </c>
      <c r="C190" s="1" t="s">
        <v>72</v>
      </c>
      <c r="D190" s="1" t="s">
        <v>214</v>
      </c>
      <c r="E190" s="2">
        <v>40649</v>
      </c>
      <c r="F190" s="1" t="s">
        <v>24</v>
      </c>
      <c r="G190" s="1" t="s">
        <v>36</v>
      </c>
      <c r="H190" s="1" t="s">
        <v>74</v>
      </c>
      <c r="I190" s="1" t="s">
        <v>39</v>
      </c>
      <c r="J190" s="1" t="s">
        <v>27</v>
      </c>
      <c r="K190" s="1" t="s">
        <v>39</v>
      </c>
      <c r="L190" s="1" t="s">
        <v>40</v>
      </c>
      <c r="M190" s="1" t="s">
        <v>39</v>
      </c>
      <c r="N190" s="1" t="s">
        <v>30</v>
      </c>
      <c r="O190" s="1">
        <v>21</v>
      </c>
      <c r="P190" s="1">
        <v>184</v>
      </c>
      <c r="Q190" s="1">
        <v>20</v>
      </c>
      <c r="R190" s="1" t="s">
        <v>31</v>
      </c>
      <c r="S190" s="1" t="s">
        <v>32</v>
      </c>
      <c r="T190" s="1" t="s">
        <v>137</v>
      </c>
      <c r="U190" s="1" t="s">
        <v>223</v>
      </c>
    </row>
    <row r="191" spans="1:21" x14ac:dyDescent="0.25">
      <c r="A191" s="1">
        <v>501212</v>
      </c>
      <c r="B191" s="1">
        <v>2011</v>
      </c>
      <c r="C191" s="1" t="s">
        <v>67</v>
      </c>
      <c r="D191" s="1" t="s">
        <v>214</v>
      </c>
      <c r="E191" s="2">
        <v>40649</v>
      </c>
      <c r="F191" s="1" t="s">
        <v>24</v>
      </c>
      <c r="G191" s="1" t="s">
        <v>224</v>
      </c>
      <c r="H191" s="1" t="s">
        <v>69</v>
      </c>
      <c r="I191" s="1" t="s">
        <v>60</v>
      </c>
      <c r="J191" s="1" t="s">
        <v>38</v>
      </c>
      <c r="K191" s="1" t="s">
        <v>38</v>
      </c>
      <c r="L191" s="1" t="s">
        <v>29</v>
      </c>
      <c r="M191" s="1" t="s">
        <v>38</v>
      </c>
      <c r="N191" s="1" t="s">
        <v>48</v>
      </c>
      <c r="O191" s="1">
        <v>8</v>
      </c>
      <c r="P191" s="1">
        <v>166</v>
      </c>
      <c r="Q191" s="1">
        <v>20</v>
      </c>
      <c r="R191" s="1" t="s">
        <v>31</v>
      </c>
      <c r="S191" s="1" t="s">
        <v>32</v>
      </c>
      <c r="T191" s="1" t="s">
        <v>34</v>
      </c>
      <c r="U191" s="1" t="s">
        <v>150</v>
      </c>
    </row>
    <row r="192" spans="1:21" x14ac:dyDescent="0.25">
      <c r="A192" s="1">
        <v>501213</v>
      </c>
      <c r="B192" s="1">
        <v>2011</v>
      </c>
      <c r="C192" s="1" t="s">
        <v>51</v>
      </c>
      <c r="D192" s="1" t="s">
        <v>214</v>
      </c>
      <c r="E192" s="2">
        <v>40650</v>
      </c>
      <c r="F192" s="1" t="s">
        <v>24</v>
      </c>
      <c r="G192" s="1" t="s">
        <v>149</v>
      </c>
      <c r="H192" s="1" t="s">
        <v>80</v>
      </c>
      <c r="I192" s="1" t="s">
        <v>222</v>
      </c>
      <c r="J192" s="1" t="s">
        <v>46</v>
      </c>
      <c r="K192" s="1" t="s">
        <v>46</v>
      </c>
      <c r="L192" s="1" t="s">
        <v>29</v>
      </c>
      <c r="M192" s="1" t="s">
        <v>46</v>
      </c>
      <c r="N192" s="1" t="s">
        <v>48</v>
      </c>
      <c r="O192" s="1">
        <v>3</v>
      </c>
      <c r="P192" s="1">
        <v>188</v>
      </c>
      <c r="Q192" s="1">
        <v>20</v>
      </c>
      <c r="R192" s="1" t="s">
        <v>31</v>
      </c>
      <c r="S192" s="1" t="s">
        <v>32</v>
      </c>
      <c r="T192" s="1" t="s">
        <v>33</v>
      </c>
      <c r="U192" s="1" t="s">
        <v>71</v>
      </c>
    </row>
    <row r="193" spans="1:21" x14ac:dyDescent="0.25">
      <c r="A193" s="1">
        <v>501214</v>
      </c>
      <c r="B193" s="1">
        <v>2011</v>
      </c>
      <c r="C193" s="1" t="s">
        <v>57</v>
      </c>
      <c r="D193" s="1" t="s">
        <v>214</v>
      </c>
      <c r="E193" s="2">
        <v>40650</v>
      </c>
      <c r="F193" s="1" t="s">
        <v>24</v>
      </c>
      <c r="G193" s="1" t="s">
        <v>96</v>
      </c>
      <c r="H193" s="1" t="s">
        <v>59</v>
      </c>
      <c r="I193" s="1" t="s">
        <v>28</v>
      </c>
      <c r="J193" s="1" t="s">
        <v>47</v>
      </c>
      <c r="K193" s="1" t="s">
        <v>28</v>
      </c>
      <c r="L193" s="1" t="s">
        <v>29</v>
      </c>
      <c r="M193" s="1" t="s">
        <v>28</v>
      </c>
      <c r="N193" s="1" t="s">
        <v>48</v>
      </c>
      <c r="O193" s="1">
        <v>8</v>
      </c>
      <c r="P193" s="1">
        <v>82</v>
      </c>
      <c r="Q193" s="1">
        <v>20</v>
      </c>
      <c r="R193" s="1" t="s">
        <v>31</v>
      </c>
      <c r="S193" s="1" t="s">
        <v>32</v>
      </c>
      <c r="T193" s="1" t="s">
        <v>49</v>
      </c>
      <c r="U193" s="1" t="s">
        <v>66</v>
      </c>
    </row>
    <row r="194" spans="1:21" x14ac:dyDescent="0.25">
      <c r="A194" s="1">
        <v>501215</v>
      </c>
      <c r="B194" s="1">
        <v>2011</v>
      </c>
      <c r="C194" s="1" t="s">
        <v>218</v>
      </c>
      <c r="D194" s="1" t="s">
        <v>214</v>
      </c>
      <c r="E194" s="2">
        <v>40651</v>
      </c>
      <c r="F194" s="1" t="s">
        <v>24</v>
      </c>
      <c r="G194" s="1" t="s">
        <v>25</v>
      </c>
      <c r="H194" s="1" t="s">
        <v>219</v>
      </c>
      <c r="I194" s="1" t="s">
        <v>220</v>
      </c>
      <c r="J194" s="1" t="s">
        <v>39</v>
      </c>
      <c r="K194" s="1" t="s">
        <v>220</v>
      </c>
      <c r="L194" s="1" t="s">
        <v>29</v>
      </c>
      <c r="M194" s="1" t="s">
        <v>220</v>
      </c>
      <c r="N194" s="1" t="s">
        <v>48</v>
      </c>
      <c r="O194" s="1">
        <v>7</v>
      </c>
      <c r="P194" s="1">
        <v>135</v>
      </c>
      <c r="Q194" s="1">
        <v>17</v>
      </c>
      <c r="R194" s="1" t="s">
        <v>31</v>
      </c>
      <c r="S194" s="1" t="s">
        <v>101</v>
      </c>
      <c r="T194" s="1" t="s">
        <v>62</v>
      </c>
      <c r="U194" s="1" t="s">
        <v>223</v>
      </c>
    </row>
    <row r="195" spans="1:21" x14ac:dyDescent="0.25">
      <c r="A195" s="1">
        <v>501216</v>
      </c>
      <c r="B195" s="1">
        <v>2011</v>
      </c>
      <c r="C195" s="1" t="s">
        <v>43</v>
      </c>
      <c r="D195" s="1" t="s">
        <v>214</v>
      </c>
      <c r="E195" s="2">
        <v>40652</v>
      </c>
      <c r="F195" s="1" t="s">
        <v>24</v>
      </c>
      <c r="G195" s="1" t="s">
        <v>227</v>
      </c>
      <c r="H195" s="1" t="s">
        <v>45</v>
      </c>
      <c r="I195" s="1" t="s">
        <v>46</v>
      </c>
      <c r="J195" s="1" t="s">
        <v>60</v>
      </c>
      <c r="K195" s="1" t="s">
        <v>60</v>
      </c>
      <c r="L195" s="1" t="s">
        <v>40</v>
      </c>
      <c r="M195" s="1" t="s">
        <v>60</v>
      </c>
      <c r="N195" s="1" t="s">
        <v>30</v>
      </c>
      <c r="O195" s="1">
        <v>16</v>
      </c>
      <c r="P195" s="1">
        <v>169</v>
      </c>
      <c r="Q195" s="1">
        <v>20</v>
      </c>
      <c r="R195" s="1" t="s">
        <v>31</v>
      </c>
      <c r="S195" s="1" t="s">
        <v>32</v>
      </c>
      <c r="T195" s="1" t="s">
        <v>216</v>
      </c>
      <c r="U195" s="1" t="s">
        <v>228</v>
      </c>
    </row>
    <row r="196" spans="1:21" x14ac:dyDescent="0.25">
      <c r="A196" s="1">
        <v>501218</v>
      </c>
      <c r="B196" s="1">
        <v>2011</v>
      </c>
      <c r="C196" s="1" t="s">
        <v>51</v>
      </c>
      <c r="D196" s="1" t="s">
        <v>214</v>
      </c>
      <c r="E196" s="2">
        <v>40653</v>
      </c>
      <c r="F196" s="1" t="s">
        <v>24</v>
      </c>
      <c r="G196" s="1" t="s">
        <v>229</v>
      </c>
      <c r="H196" s="1" t="s">
        <v>53</v>
      </c>
      <c r="I196" s="1" t="s">
        <v>54</v>
      </c>
      <c r="J196" s="1" t="s">
        <v>222</v>
      </c>
      <c r="K196" s="1" t="s">
        <v>222</v>
      </c>
      <c r="L196" s="1" t="s">
        <v>40</v>
      </c>
      <c r="M196" s="1" t="s">
        <v>54</v>
      </c>
      <c r="N196" s="1" t="s">
        <v>48</v>
      </c>
      <c r="O196" s="1">
        <v>7</v>
      </c>
      <c r="P196" s="1">
        <v>119</v>
      </c>
      <c r="Q196" s="1">
        <v>20</v>
      </c>
      <c r="R196" s="1" t="s">
        <v>31</v>
      </c>
      <c r="S196" s="1" t="s">
        <v>32</v>
      </c>
      <c r="T196" s="1" t="s">
        <v>33</v>
      </c>
      <c r="U196" s="1" t="s">
        <v>71</v>
      </c>
    </row>
    <row r="197" spans="1:21" x14ac:dyDescent="0.25">
      <c r="A197" s="1">
        <v>501219</v>
      </c>
      <c r="B197" s="1">
        <v>2011</v>
      </c>
      <c r="C197" s="1" t="s">
        <v>57</v>
      </c>
      <c r="D197" s="1" t="s">
        <v>214</v>
      </c>
      <c r="E197" s="2">
        <v>40653</v>
      </c>
      <c r="F197" s="1" t="s">
        <v>24</v>
      </c>
      <c r="G197" s="1" t="s">
        <v>100</v>
      </c>
      <c r="H197" s="1" t="s">
        <v>59</v>
      </c>
      <c r="I197" s="1" t="s">
        <v>28</v>
      </c>
      <c r="J197" s="1" t="s">
        <v>220</v>
      </c>
      <c r="K197" s="1" t="s">
        <v>28</v>
      </c>
      <c r="L197" s="1" t="s">
        <v>29</v>
      </c>
      <c r="M197" s="1" t="s">
        <v>220</v>
      </c>
      <c r="N197" s="1" t="s">
        <v>30</v>
      </c>
      <c r="O197" s="1">
        <v>6</v>
      </c>
      <c r="P197" s="1">
        <v>133</v>
      </c>
      <c r="Q197" s="1">
        <v>20</v>
      </c>
      <c r="R197" s="1" t="s">
        <v>31</v>
      </c>
      <c r="S197" s="1" t="s">
        <v>32</v>
      </c>
      <c r="T197" s="1" t="s">
        <v>49</v>
      </c>
      <c r="U197" s="1" t="s">
        <v>66</v>
      </c>
    </row>
    <row r="198" spans="1:21" x14ac:dyDescent="0.25">
      <c r="A198" s="1">
        <v>501220</v>
      </c>
      <c r="B198" s="1">
        <v>2011</v>
      </c>
      <c r="C198" s="1" t="s">
        <v>35</v>
      </c>
      <c r="D198" s="1" t="s">
        <v>214</v>
      </c>
      <c r="E198" s="2">
        <v>40654</v>
      </c>
      <c r="F198" s="1" t="s">
        <v>24</v>
      </c>
      <c r="G198" s="1" t="s">
        <v>87</v>
      </c>
      <c r="H198" s="1" t="s">
        <v>37</v>
      </c>
      <c r="I198" s="1" t="s">
        <v>38</v>
      </c>
      <c r="J198" s="1" t="s">
        <v>47</v>
      </c>
      <c r="K198" s="1" t="s">
        <v>47</v>
      </c>
      <c r="L198" s="1" t="s">
        <v>29</v>
      </c>
      <c r="M198" s="1" t="s">
        <v>38</v>
      </c>
      <c r="N198" s="1" t="s">
        <v>30</v>
      </c>
      <c r="O198" s="1">
        <v>48</v>
      </c>
      <c r="P198" s="1">
        <v>196</v>
      </c>
      <c r="Q198" s="1">
        <v>20</v>
      </c>
      <c r="R198" s="1" t="s">
        <v>31</v>
      </c>
      <c r="S198" s="1" t="s">
        <v>32</v>
      </c>
      <c r="T198" s="1" t="s">
        <v>139</v>
      </c>
      <c r="U198" s="1" t="s">
        <v>216</v>
      </c>
    </row>
    <row r="199" spans="1:21" x14ac:dyDescent="0.25">
      <c r="A199" s="1">
        <v>501221</v>
      </c>
      <c r="B199" s="1">
        <v>2011</v>
      </c>
      <c r="C199" s="1" t="s">
        <v>51</v>
      </c>
      <c r="D199" s="1" t="s">
        <v>214</v>
      </c>
      <c r="E199" s="2">
        <v>40655</v>
      </c>
      <c r="F199" s="1" t="s">
        <v>24</v>
      </c>
      <c r="G199" s="1" t="s">
        <v>164</v>
      </c>
      <c r="H199" s="1" t="s">
        <v>53</v>
      </c>
      <c r="I199" s="1" t="s">
        <v>54</v>
      </c>
      <c r="J199" s="1" t="s">
        <v>39</v>
      </c>
      <c r="K199" s="1" t="s">
        <v>39</v>
      </c>
      <c r="L199" s="1" t="s">
        <v>29</v>
      </c>
      <c r="M199" s="1" t="s">
        <v>54</v>
      </c>
      <c r="N199" s="1" t="s">
        <v>30</v>
      </c>
      <c r="O199" s="1">
        <v>8</v>
      </c>
      <c r="P199" s="1">
        <v>165</v>
      </c>
      <c r="Q199" s="1">
        <v>20</v>
      </c>
      <c r="R199" s="1" t="s">
        <v>31</v>
      </c>
      <c r="S199" s="1" t="s">
        <v>32</v>
      </c>
      <c r="T199" s="1" t="s">
        <v>33</v>
      </c>
      <c r="U199" s="1" t="s">
        <v>71</v>
      </c>
    </row>
    <row r="200" spans="1:21" x14ac:dyDescent="0.25">
      <c r="A200" s="1">
        <v>501222</v>
      </c>
      <c r="B200" s="1">
        <v>2011</v>
      </c>
      <c r="C200" s="1" t="s">
        <v>57</v>
      </c>
      <c r="D200" s="1" t="s">
        <v>214</v>
      </c>
      <c r="E200" s="2">
        <v>40655</v>
      </c>
      <c r="F200" s="1" t="s">
        <v>24</v>
      </c>
      <c r="G200" s="1" t="s">
        <v>128</v>
      </c>
      <c r="H200" s="1" t="s">
        <v>59</v>
      </c>
      <c r="I200" s="1" t="s">
        <v>28</v>
      </c>
      <c r="J200" s="1" t="s">
        <v>27</v>
      </c>
      <c r="K200" s="1" t="s">
        <v>27</v>
      </c>
      <c r="L200" s="1" t="s">
        <v>29</v>
      </c>
      <c r="M200" s="1" t="s">
        <v>27</v>
      </c>
      <c r="N200" s="1" t="s">
        <v>48</v>
      </c>
      <c r="O200" s="1">
        <v>9</v>
      </c>
      <c r="P200" s="1">
        <v>172</v>
      </c>
      <c r="Q200" s="1">
        <v>20</v>
      </c>
      <c r="R200" s="1" t="s">
        <v>31</v>
      </c>
      <c r="S200" s="1" t="s">
        <v>32</v>
      </c>
      <c r="T200" s="1" t="s">
        <v>155</v>
      </c>
      <c r="U200" s="1" t="s">
        <v>66</v>
      </c>
    </row>
    <row r="201" spans="1:21" x14ac:dyDescent="0.25">
      <c r="A201" s="1">
        <v>501223</v>
      </c>
      <c r="B201" s="1">
        <v>2011</v>
      </c>
      <c r="C201" s="1" t="s">
        <v>43</v>
      </c>
      <c r="D201" s="1" t="s">
        <v>214</v>
      </c>
      <c r="E201" s="2">
        <v>40656</v>
      </c>
      <c r="F201" s="1" t="s">
        <v>24</v>
      </c>
      <c r="G201" s="1" t="s">
        <v>192</v>
      </c>
      <c r="H201" s="1" t="s">
        <v>45</v>
      </c>
      <c r="I201" s="1" t="s">
        <v>46</v>
      </c>
      <c r="J201" s="1" t="s">
        <v>38</v>
      </c>
      <c r="K201" s="1" t="s">
        <v>38</v>
      </c>
      <c r="L201" s="1" t="s">
        <v>29</v>
      </c>
      <c r="M201" s="1" t="s">
        <v>46</v>
      </c>
      <c r="N201" s="1" t="s">
        <v>30</v>
      </c>
      <c r="O201" s="1">
        <v>29</v>
      </c>
      <c r="P201" s="1">
        <v>232</v>
      </c>
      <c r="Q201" s="1">
        <v>20</v>
      </c>
      <c r="R201" s="1" t="s">
        <v>31</v>
      </c>
      <c r="S201" s="1" t="s">
        <v>32</v>
      </c>
      <c r="T201" s="1" t="s">
        <v>139</v>
      </c>
      <c r="U201" s="1" t="s">
        <v>34</v>
      </c>
    </row>
    <row r="202" spans="1:21" x14ac:dyDescent="0.25">
      <c r="A202" s="1">
        <v>501224</v>
      </c>
      <c r="B202" s="1">
        <v>2011</v>
      </c>
      <c r="C202" s="1" t="s">
        <v>67</v>
      </c>
      <c r="D202" s="1" t="s">
        <v>214</v>
      </c>
      <c r="E202" s="2">
        <v>40657</v>
      </c>
      <c r="F202" s="1" t="s">
        <v>24</v>
      </c>
      <c r="G202" s="1" t="s">
        <v>193</v>
      </c>
      <c r="H202" s="1" t="s">
        <v>69</v>
      </c>
      <c r="I202" s="1" t="s">
        <v>60</v>
      </c>
      <c r="J202" s="1" t="s">
        <v>54</v>
      </c>
      <c r="K202" s="1" t="s">
        <v>60</v>
      </c>
      <c r="L202" s="1" t="s">
        <v>29</v>
      </c>
      <c r="M202" s="1" t="s">
        <v>54</v>
      </c>
      <c r="N202" s="1" t="s">
        <v>30</v>
      </c>
      <c r="O202" s="1">
        <v>37</v>
      </c>
      <c r="P202" s="1">
        <v>173</v>
      </c>
      <c r="Q202" s="1">
        <v>20</v>
      </c>
      <c r="R202" s="1" t="s">
        <v>31</v>
      </c>
      <c r="S202" s="1" t="s">
        <v>32</v>
      </c>
      <c r="T202" s="1" t="s">
        <v>137</v>
      </c>
      <c r="U202" s="1" t="s">
        <v>223</v>
      </c>
    </row>
    <row r="203" spans="1:21" x14ac:dyDescent="0.25">
      <c r="A203" s="1">
        <v>501225</v>
      </c>
      <c r="B203" s="1">
        <v>2011</v>
      </c>
      <c r="C203" s="1" t="s">
        <v>63</v>
      </c>
      <c r="D203" s="1" t="s">
        <v>214</v>
      </c>
      <c r="E203" s="2">
        <v>40657</v>
      </c>
      <c r="F203" s="1" t="s">
        <v>24</v>
      </c>
      <c r="G203" s="1" t="s">
        <v>166</v>
      </c>
      <c r="H203" s="1" t="s">
        <v>65</v>
      </c>
      <c r="I203" s="1" t="s">
        <v>47</v>
      </c>
      <c r="J203" s="1" t="s">
        <v>220</v>
      </c>
      <c r="K203" s="1" t="s">
        <v>47</v>
      </c>
      <c r="L203" s="1" t="s">
        <v>29</v>
      </c>
      <c r="M203" s="1" t="s">
        <v>47</v>
      </c>
      <c r="N203" s="1" t="s">
        <v>48</v>
      </c>
      <c r="O203" s="1">
        <v>8</v>
      </c>
      <c r="P203" s="1">
        <v>110</v>
      </c>
      <c r="Q203" s="1">
        <v>20</v>
      </c>
      <c r="R203" s="1" t="s">
        <v>31</v>
      </c>
      <c r="S203" s="1" t="s">
        <v>32</v>
      </c>
      <c r="T203" s="1" t="s">
        <v>84</v>
      </c>
      <c r="U203" s="1" t="s">
        <v>148</v>
      </c>
    </row>
    <row r="204" spans="1:21" x14ac:dyDescent="0.25">
      <c r="A204" s="1">
        <v>501226</v>
      </c>
      <c r="B204" s="1">
        <v>2011</v>
      </c>
      <c r="C204" s="1" t="s">
        <v>72</v>
      </c>
      <c r="D204" s="1" t="s">
        <v>214</v>
      </c>
      <c r="E204" s="2">
        <v>40658</v>
      </c>
      <c r="F204" s="1" t="s">
        <v>24</v>
      </c>
      <c r="G204" s="1" t="s">
        <v>36</v>
      </c>
      <c r="H204" s="1" t="s">
        <v>74</v>
      </c>
      <c r="I204" s="1" t="s">
        <v>39</v>
      </c>
      <c r="J204" s="1" t="s">
        <v>222</v>
      </c>
      <c r="K204" s="1" t="s">
        <v>222</v>
      </c>
      <c r="L204" s="1" t="s">
        <v>29</v>
      </c>
      <c r="M204" s="1" t="s">
        <v>39</v>
      </c>
      <c r="N204" s="1" t="s">
        <v>30</v>
      </c>
      <c r="O204" s="1">
        <v>25</v>
      </c>
      <c r="P204" s="1">
        <v>143</v>
      </c>
      <c r="Q204" s="1">
        <v>20</v>
      </c>
      <c r="R204" s="1" t="s">
        <v>31</v>
      </c>
      <c r="S204" s="1" t="s">
        <v>32</v>
      </c>
      <c r="T204" s="1" t="s">
        <v>49</v>
      </c>
      <c r="U204" s="1" t="s">
        <v>66</v>
      </c>
    </row>
    <row r="205" spans="1:21" x14ac:dyDescent="0.25">
      <c r="A205" s="1">
        <v>501227</v>
      </c>
      <c r="B205" s="1">
        <v>2011</v>
      </c>
      <c r="C205" s="1" t="s">
        <v>43</v>
      </c>
      <c r="D205" s="1" t="s">
        <v>214</v>
      </c>
      <c r="E205" s="2">
        <v>40659</v>
      </c>
      <c r="F205" s="1" t="s">
        <v>24</v>
      </c>
      <c r="G205" s="1" t="s">
        <v>230</v>
      </c>
      <c r="H205" s="1" t="s">
        <v>45</v>
      </c>
      <c r="I205" s="1" t="s">
        <v>46</v>
      </c>
      <c r="J205" s="1" t="s">
        <v>27</v>
      </c>
      <c r="K205" s="1" t="s">
        <v>27</v>
      </c>
      <c r="L205" s="1" t="s">
        <v>29</v>
      </c>
      <c r="M205" s="1" t="s">
        <v>27</v>
      </c>
      <c r="N205" s="1" t="s">
        <v>48</v>
      </c>
      <c r="O205" s="1">
        <v>3</v>
      </c>
      <c r="P205" s="1">
        <v>161</v>
      </c>
      <c r="Q205" s="1">
        <v>20</v>
      </c>
      <c r="R205" s="1" t="s">
        <v>31</v>
      </c>
      <c r="S205" s="1" t="s">
        <v>32</v>
      </c>
      <c r="T205" s="1" t="s">
        <v>139</v>
      </c>
      <c r="U205" s="1" t="s">
        <v>228</v>
      </c>
    </row>
    <row r="206" spans="1:21" x14ac:dyDescent="0.25">
      <c r="A206" s="1">
        <v>501228</v>
      </c>
      <c r="B206" s="1">
        <v>2011</v>
      </c>
      <c r="C206" s="1" t="s">
        <v>51</v>
      </c>
      <c r="D206" s="1" t="s">
        <v>214</v>
      </c>
      <c r="E206" s="2">
        <v>40660</v>
      </c>
      <c r="F206" s="1" t="s">
        <v>24</v>
      </c>
      <c r="G206" s="1" t="s">
        <v>212</v>
      </c>
      <c r="H206" s="1" t="s">
        <v>80</v>
      </c>
      <c r="I206" s="1" t="s">
        <v>222</v>
      </c>
      <c r="J206" s="1" t="s">
        <v>39</v>
      </c>
      <c r="K206" s="1" t="s">
        <v>222</v>
      </c>
      <c r="L206" s="1" t="s">
        <v>40</v>
      </c>
      <c r="M206" s="1" t="s">
        <v>39</v>
      </c>
      <c r="N206" s="1" t="s">
        <v>48</v>
      </c>
      <c r="O206" s="1">
        <v>8</v>
      </c>
      <c r="P206" s="1">
        <v>142</v>
      </c>
      <c r="Q206" s="1">
        <v>20</v>
      </c>
      <c r="R206" s="1" t="s">
        <v>31</v>
      </c>
      <c r="S206" s="1" t="s">
        <v>32</v>
      </c>
      <c r="T206" s="1" t="s">
        <v>33</v>
      </c>
      <c r="U206" s="1" t="s">
        <v>42</v>
      </c>
    </row>
    <row r="207" spans="1:21" x14ac:dyDescent="0.25">
      <c r="A207" s="1">
        <v>501229</v>
      </c>
      <c r="B207" s="1">
        <v>2011</v>
      </c>
      <c r="C207" s="1" t="s">
        <v>218</v>
      </c>
      <c r="D207" s="1" t="s">
        <v>214</v>
      </c>
      <c r="E207" s="2">
        <v>40660</v>
      </c>
      <c r="F207" s="1" t="s">
        <v>24</v>
      </c>
      <c r="G207" s="1" t="s">
        <v>231</v>
      </c>
      <c r="H207" s="1" t="s">
        <v>219</v>
      </c>
      <c r="I207" s="1" t="s">
        <v>220</v>
      </c>
      <c r="J207" s="1" t="s">
        <v>60</v>
      </c>
      <c r="K207" s="1" t="s">
        <v>220</v>
      </c>
      <c r="L207" s="1" t="s">
        <v>29</v>
      </c>
      <c r="M207" s="1" t="s">
        <v>60</v>
      </c>
      <c r="N207" s="1" t="s">
        <v>30</v>
      </c>
      <c r="O207" s="1">
        <v>55</v>
      </c>
      <c r="P207" s="1">
        <v>130</v>
      </c>
      <c r="Q207" s="1">
        <v>20</v>
      </c>
      <c r="R207" s="1" t="s">
        <v>31</v>
      </c>
      <c r="S207" s="1" t="s">
        <v>32</v>
      </c>
      <c r="T207" s="1" t="s">
        <v>137</v>
      </c>
      <c r="U207" s="1" t="s">
        <v>223</v>
      </c>
    </row>
    <row r="208" spans="1:21" x14ac:dyDescent="0.25">
      <c r="A208" s="1">
        <v>501230</v>
      </c>
      <c r="B208" s="1">
        <v>2011</v>
      </c>
      <c r="C208" s="1" t="s">
        <v>43</v>
      </c>
      <c r="D208" s="1" t="s">
        <v>214</v>
      </c>
      <c r="E208" s="2">
        <v>40661</v>
      </c>
      <c r="F208" s="1" t="s">
        <v>24</v>
      </c>
      <c r="G208" s="1" t="s">
        <v>177</v>
      </c>
      <c r="H208" s="1" t="s">
        <v>45</v>
      </c>
      <c r="I208" s="1" t="s">
        <v>46</v>
      </c>
      <c r="J208" s="1" t="s">
        <v>28</v>
      </c>
      <c r="K208" s="1" t="s">
        <v>46</v>
      </c>
      <c r="L208" s="1" t="s">
        <v>29</v>
      </c>
      <c r="M208" s="1" t="s">
        <v>28</v>
      </c>
      <c r="N208" s="1" t="s">
        <v>30</v>
      </c>
      <c r="O208" s="1">
        <v>17</v>
      </c>
      <c r="P208" s="1">
        <v>149</v>
      </c>
      <c r="Q208" s="1">
        <v>20</v>
      </c>
      <c r="R208" s="1" t="s">
        <v>31</v>
      </c>
      <c r="S208" s="1" t="s">
        <v>32</v>
      </c>
      <c r="T208" s="1" t="s">
        <v>216</v>
      </c>
      <c r="U208" s="1" t="s">
        <v>228</v>
      </c>
    </row>
    <row r="209" spans="1:21" x14ac:dyDescent="0.25">
      <c r="A209" s="1">
        <v>501231</v>
      </c>
      <c r="B209" s="1">
        <v>2011</v>
      </c>
      <c r="C209" s="1" t="s">
        <v>63</v>
      </c>
      <c r="D209" s="1" t="s">
        <v>214</v>
      </c>
      <c r="E209" s="2">
        <v>40662</v>
      </c>
      <c r="F209" s="1" t="s">
        <v>24</v>
      </c>
      <c r="G209" s="1" t="s">
        <v>232</v>
      </c>
      <c r="H209" s="1" t="s">
        <v>65</v>
      </c>
      <c r="I209" s="1" t="s">
        <v>47</v>
      </c>
      <c r="J209" s="1" t="s">
        <v>54</v>
      </c>
      <c r="K209" s="1" t="s">
        <v>47</v>
      </c>
      <c r="L209" s="1" t="s">
        <v>29</v>
      </c>
      <c r="M209" s="1" t="s">
        <v>47</v>
      </c>
      <c r="N209" s="1" t="s">
        <v>48</v>
      </c>
      <c r="O209" s="1">
        <v>7</v>
      </c>
      <c r="P209" s="1">
        <v>95</v>
      </c>
      <c r="Q209" s="1">
        <v>20</v>
      </c>
      <c r="R209" s="1" t="s">
        <v>31</v>
      </c>
      <c r="S209" s="1" t="s">
        <v>32</v>
      </c>
      <c r="T209" s="1" t="s">
        <v>33</v>
      </c>
      <c r="U209" s="1" t="s">
        <v>148</v>
      </c>
    </row>
    <row r="210" spans="1:21" x14ac:dyDescent="0.25">
      <c r="A210" s="1">
        <v>501232</v>
      </c>
      <c r="B210" s="1">
        <v>2011</v>
      </c>
      <c r="C210" s="1" t="s">
        <v>22</v>
      </c>
      <c r="D210" s="1" t="s">
        <v>214</v>
      </c>
      <c r="E210" s="2">
        <v>40662</v>
      </c>
      <c r="F210" s="1" t="s">
        <v>24</v>
      </c>
      <c r="G210" s="1" t="s">
        <v>230</v>
      </c>
      <c r="H210" s="1" t="s">
        <v>26</v>
      </c>
      <c r="I210" s="1" t="s">
        <v>27</v>
      </c>
      <c r="J210" s="1" t="s">
        <v>222</v>
      </c>
      <c r="K210" s="1" t="s">
        <v>222</v>
      </c>
      <c r="L210" s="1" t="s">
        <v>29</v>
      </c>
      <c r="M210" s="1" t="s">
        <v>27</v>
      </c>
      <c r="N210" s="1" t="s">
        <v>30</v>
      </c>
      <c r="O210" s="1">
        <v>26</v>
      </c>
      <c r="P210" s="1">
        <v>182</v>
      </c>
      <c r="Q210" s="1">
        <v>20</v>
      </c>
      <c r="R210" s="1" t="s">
        <v>31</v>
      </c>
      <c r="S210" s="1" t="s">
        <v>32</v>
      </c>
      <c r="T210" s="1" t="s">
        <v>49</v>
      </c>
      <c r="U210" s="1" t="s">
        <v>155</v>
      </c>
    </row>
    <row r="211" spans="1:21" x14ac:dyDescent="0.25">
      <c r="A211" s="1">
        <v>501233</v>
      </c>
      <c r="B211" s="1">
        <v>2011</v>
      </c>
      <c r="C211" s="1" t="s">
        <v>218</v>
      </c>
      <c r="D211" s="1" t="s">
        <v>214</v>
      </c>
      <c r="E211" s="2">
        <v>40663</v>
      </c>
      <c r="F211" s="1" t="s">
        <v>24</v>
      </c>
      <c r="G211" s="1" t="s">
        <v>68</v>
      </c>
      <c r="H211" s="1" t="s">
        <v>219</v>
      </c>
      <c r="I211" s="1" t="s">
        <v>220</v>
      </c>
      <c r="J211" s="1" t="s">
        <v>46</v>
      </c>
      <c r="K211" s="1" t="s">
        <v>46</v>
      </c>
      <c r="L211" s="1" t="s">
        <v>40</v>
      </c>
      <c r="M211" s="1" t="s">
        <v>46</v>
      </c>
      <c r="N211" s="1" t="s">
        <v>30</v>
      </c>
      <c r="O211" s="1">
        <v>38</v>
      </c>
      <c r="P211" s="1">
        <v>158</v>
      </c>
      <c r="Q211" s="1">
        <v>20</v>
      </c>
      <c r="R211" s="1" t="s">
        <v>31</v>
      </c>
      <c r="S211" s="1" t="s">
        <v>32</v>
      </c>
      <c r="T211" s="1" t="s">
        <v>137</v>
      </c>
      <c r="U211" s="1" t="s">
        <v>223</v>
      </c>
    </row>
    <row r="212" spans="1:21" x14ac:dyDescent="0.25">
      <c r="A212" s="1">
        <v>501234</v>
      </c>
      <c r="B212" s="1">
        <v>2011</v>
      </c>
      <c r="C212" s="1" t="s">
        <v>57</v>
      </c>
      <c r="D212" s="1" t="s">
        <v>214</v>
      </c>
      <c r="E212" s="2">
        <v>40663</v>
      </c>
      <c r="F212" s="1" t="s">
        <v>24</v>
      </c>
      <c r="G212" s="1" t="s">
        <v>233</v>
      </c>
      <c r="H212" s="1" t="s">
        <v>59</v>
      </c>
      <c r="I212" s="1" t="s">
        <v>28</v>
      </c>
      <c r="J212" s="1" t="s">
        <v>38</v>
      </c>
      <c r="K212" s="1" t="s">
        <v>28</v>
      </c>
      <c r="L212" s="1" t="s">
        <v>29</v>
      </c>
      <c r="M212" s="1" t="s">
        <v>28</v>
      </c>
      <c r="N212" s="1" t="s">
        <v>48</v>
      </c>
      <c r="O212" s="1">
        <v>8</v>
      </c>
      <c r="P212" s="1">
        <v>120</v>
      </c>
      <c r="Q212" s="1">
        <v>20</v>
      </c>
      <c r="R212" s="1" t="s">
        <v>31</v>
      </c>
      <c r="S212" s="1" t="s">
        <v>32</v>
      </c>
      <c r="T212" s="1" t="s">
        <v>71</v>
      </c>
      <c r="U212" s="1" t="s">
        <v>42</v>
      </c>
    </row>
    <row r="213" spans="1:21" x14ac:dyDescent="0.25">
      <c r="A213" s="1">
        <v>501235</v>
      </c>
      <c r="B213" s="1">
        <v>2011</v>
      </c>
      <c r="C213" s="1" t="s">
        <v>63</v>
      </c>
      <c r="D213" s="1" t="s">
        <v>214</v>
      </c>
      <c r="E213" s="2">
        <v>40664</v>
      </c>
      <c r="F213" s="1" t="s">
        <v>24</v>
      </c>
      <c r="G213" s="1" t="s">
        <v>163</v>
      </c>
      <c r="H213" s="1" t="s">
        <v>65</v>
      </c>
      <c r="I213" s="1" t="s">
        <v>47</v>
      </c>
      <c r="J213" s="1" t="s">
        <v>222</v>
      </c>
      <c r="K213" s="1" t="s">
        <v>47</v>
      </c>
      <c r="L213" s="1" t="s">
        <v>29</v>
      </c>
      <c r="M213" s="1" t="s">
        <v>47</v>
      </c>
      <c r="N213" s="1" t="s">
        <v>48</v>
      </c>
      <c r="O213" s="1">
        <v>6</v>
      </c>
      <c r="P213" s="1">
        <v>144</v>
      </c>
      <c r="Q213" s="1">
        <v>20</v>
      </c>
      <c r="R213" s="1" t="s">
        <v>31</v>
      </c>
      <c r="S213" s="1" t="s">
        <v>32</v>
      </c>
      <c r="T213" s="1" t="s">
        <v>148</v>
      </c>
      <c r="U213" s="1" t="s">
        <v>126</v>
      </c>
    </row>
    <row r="214" spans="1:21" x14ac:dyDescent="0.25">
      <c r="A214" s="1">
        <v>501236</v>
      </c>
      <c r="B214" s="1">
        <v>2011</v>
      </c>
      <c r="C214" s="1" t="s">
        <v>72</v>
      </c>
      <c r="D214" s="1" t="s">
        <v>214</v>
      </c>
      <c r="E214" s="2">
        <v>40664</v>
      </c>
      <c r="F214" s="1" t="s">
        <v>24</v>
      </c>
      <c r="G214" s="1" t="s">
        <v>108</v>
      </c>
      <c r="H214" s="1" t="s">
        <v>74</v>
      </c>
      <c r="I214" s="1" t="s">
        <v>39</v>
      </c>
      <c r="J214" s="1" t="s">
        <v>60</v>
      </c>
      <c r="K214" s="1" t="s">
        <v>39</v>
      </c>
      <c r="L214" s="1" t="s">
        <v>40</v>
      </c>
      <c r="M214" s="1" t="s">
        <v>39</v>
      </c>
      <c r="N214" s="1" t="s">
        <v>30</v>
      </c>
      <c r="O214" s="1">
        <v>19</v>
      </c>
      <c r="P214" s="1">
        <v>166</v>
      </c>
      <c r="Q214" s="1">
        <v>20</v>
      </c>
      <c r="R214" s="1" t="s">
        <v>31</v>
      </c>
      <c r="S214" s="1" t="s">
        <v>32</v>
      </c>
      <c r="T214" s="1" t="s">
        <v>49</v>
      </c>
      <c r="U214" s="1" t="s">
        <v>66</v>
      </c>
    </row>
    <row r="215" spans="1:21" x14ac:dyDescent="0.25">
      <c r="A215" s="1">
        <v>501237</v>
      </c>
      <c r="B215" s="1">
        <v>2011</v>
      </c>
      <c r="C215" s="1" t="s">
        <v>51</v>
      </c>
      <c r="D215" s="1" t="s">
        <v>214</v>
      </c>
      <c r="E215" s="2">
        <v>40665</v>
      </c>
      <c r="F215" s="1" t="s">
        <v>24</v>
      </c>
      <c r="G215" s="1" t="s">
        <v>205</v>
      </c>
      <c r="H215" s="1" t="s">
        <v>53</v>
      </c>
      <c r="I215" s="1" t="s">
        <v>54</v>
      </c>
      <c r="J215" s="1" t="s">
        <v>38</v>
      </c>
      <c r="K215" s="1" t="s">
        <v>38</v>
      </c>
      <c r="L215" s="1" t="s">
        <v>29</v>
      </c>
      <c r="M215" s="1" t="s">
        <v>54</v>
      </c>
      <c r="N215" s="1" t="s">
        <v>30</v>
      </c>
      <c r="O215" s="1">
        <v>23</v>
      </c>
      <c r="P215" s="1">
        <v>160</v>
      </c>
      <c r="Q215" s="1">
        <v>20</v>
      </c>
      <c r="R215" s="1" t="s">
        <v>31</v>
      </c>
      <c r="S215" s="1" t="s">
        <v>32</v>
      </c>
      <c r="T215" s="1" t="s">
        <v>137</v>
      </c>
      <c r="U215" s="1" t="s">
        <v>216</v>
      </c>
    </row>
    <row r="216" spans="1:21" x14ac:dyDescent="0.25">
      <c r="A216" s="1">
        <v>501238</v>
      </c>
      <c r="B216" s="1">
        <v>2011</v>
      </c>
      <c r="C216" s="1" t="s">
        <v>43</v>
      </c>
      <c r="D216" s="1" t="s">
        <v>214</v>
      </c>
      <c r="E216" s="2">
        <v>40665</v>
      </c>
      <c r="F216" s="1" t="s">
        <v>24</v>
      </c>
      <c r="G216" s="1" t="s">
        <v>234</v>
      </c>
      <c r="H216" s="1" t="s">
        <v>45</v>
      </c>
      <c r="I216" s="1" t="s">
        <v>46</v>
      </c>
      <c r="J216" s="1" t="s">
        <v>220</v>
      </c>
      <c r="K216" s="1" t="s">
        <v>220</v>
      </c>
      <c r="L216" s="1" t="s">
        <v>29</v>
      </c>
      <c r="M216" s="1" t="s">
        <v>220</v>
      </c>
      <c r="N216" s="1" t="s">
        <v>48</v>
      </c>
      <c r="O216" s="1">
        <v>7</v>
      </c>
      <c r="P216" s="1">
        <v>141</v>
      </c>
      <c r="Q216" s="1">
        <v>20</v>
      </c>
      <c r="R216" s="1" t="s">
        <v>31</v>
      </c>
      <c r="S216" s="1" t="s">
        <v>32</v>
      </c>
      <c r="T216" s="1" t="s">
        <v>33</v>
      </c>
      <c r="U216" s="1" t="s">
        <v>42</v>
      </c>
    </row>
    <row r="217" spans="1:21" x14ac:dyDescent="0.25">
      <c r="A217" s="1">
        <v>501239</v>
      </c>
      <c r="B217" s="1">
        <v>2011</v>
      </c>
      <c r="C217" s="1" t="s">
        <v>67</v>
      </c>
      <c r="D217" s="1" t="s">
        <v>214</v>
      </c>
      <c r="E217" s="2">
        <v>40666</v>
      </c>
      <c r="F217" s="1" t="s">
        <v>24</v>
      </c>
      <c r="G217" s="1" t="s">
        <v>75</v>
      </c>
      <c r="H217" s="1" t="s">
        <v>69</v>
      </c>
      <c r="I217" s="1" t="s">
        <v>60</v>
      </c>
      <c r="J217" s="1" t="s">
        <v>28</v>
      </c>
      <c r="K217" s="1" t="s">
        <v>60</v>
      </c>
      <c r="L217" s="1" t="s">
        <v>29</v>
      </c>
      <c r="M217" s="1" t="s">
        <v>28</v>
      </c>
      <c r="N217" s="1" t="s">
        <v>30</v>
      </c>
      <c r="O217" s="1">
        <v>20</v>
      </c>
      <c r="P217" s="1">
        <v>170</v>
      </c>
      <c r="Q217" s="1">
        <v>20</v>
      </c>
      <c r="R217" s="1" t="s">
        <v>31</v>
      </c>
      <c r="S217" s="1" t="s">
        <v>32</v>
      </c>
      <c r="T217" s="1" t="s">
        <v>139</v>
      </c>
      <c r="U217" s="1" t="s">
        <v>228</v>
      </c>
    </row>
    <row r="218" spans="1:21" x14ac:dyDescent="0.25">
      <c r="A218" s="1">
        <v>501240</v>
      </c>
      <c r="B218" s="1">
        <v>2011</v>
      </c>
      <c r="C218" s="1" t="s">
        <v>72</v>
      </c>
      <c r="D218" s="1" t="s">
        <v>214</v>
      </c>
      <c r="E218" s="2">
        <v>40667</v>
      </c>
      <c r="F218" s="1" t="s">
        <v>24</v>
      </c>
      <c r="G218" s="1" t="s">
        <v>36</v>
      </c>
      <c r="H218" s="1" t="s">
        <v>74</v>
      </c>
      <c r="I218" s="1" t="s">
        <v>39</v>
      </c>
      <c r="J218" s="1" t="s">
        <v>47</v>
      </c>
      <c r="K218" s="1" t="s">
        <v>47</v>
      </c>
      <c r="L218" s="1" t="s">
        <v>40</v>
      </c>
      <c r="M218" s="1" t="s">
        <v>39</v>
      </c>
      <c r="N218" s="1" t="s">
        <v>48</v>
      </c>
      <c r="O218" s="1">
        <v>8</v>
      </c>
      <c r="P218" s="1">
        <v>148</v>
      </c>
      <c r="Q218" s="1">
        <v>20</v>
      </c>
      <c r="R218" s="1" t="s">
        <v>31</v>
      </c>
      <c r="S218" s="1" t="s">
        <v>32</v>
      </c>
      <c r="T218" s="1" t="s">
        <v>155</v>
      </c>
      <c r="U218" s="1" t="s">
        <v>66</v>
      </c>
    </row>
    <row r="219" spans="1:21" x14ac:dyDescent="0.25">
      <c r="A219" s="1">
        <v>501241</v>
      </c>
      <c r="B219" s="1">
        <v>2011</v>
      </c>
      <c r="C219" s="1" t="s">
        <v>51</v>
      </c>
      <c r="D219" s="1" t="s">
        <v>214</v>
      </c>
      <c r="E219" s="2">
        <v>40667</v>
      </c>
      <c r="F219" s="1" t="s">
        <v>24</v>
      </c>
      <c r="G219" s="1" t="s">
        <v>235</v>
      </c>
      <c r="H219" s="1" t="s">
        <v>80</v>
      </c>
      <c r="I219" s="1" t="s">
        <v>222</v>
      </c>
      <c r="J219" s="1" t="s">
        <v>54</v>
      </c>
      <c r="K219" s="1" t="s">
        <v>222</v>
      </c>
      <c r="L219" s="1" t="s">
        <v>29</v>
      </c>
      <c r="M219" s="1" t="s">
        <v>54</v>
      </c>
      <c r="N219" s="1" t="s">
        <v>30</v>
      </c>
      <c r="O219" s="1">
        <v>21</v>
      </c>
      <c r="P219" s="1">
        <v>161</v>
      </c>
      <c r="Q219" s="1">
        <v>20</v>
      </c>
      <c r="R219" s="1" t="s">
        <v>31</v>
      </c>
      <c r="S219" s="1" t="s">
        <v>32</v>
      </c>
      <c r="T219" s="1" t="s">
        <v>137</v>
      </c>
      <c r="U219" s="1" t="s">
        <v>126</v>
      </c>
    </row>
    <row r="220" spans="1:21" x14ac:dyDescent="0.25">
      <c r="A220" s="1">
        <v>501242</v>
      </c>
      <c r="B220" s="1">
        <v>2011</v>
      </c>
      <c r="C220" s="1" t="s">
        <v>218</v>
      </c>
      <c r="D220" s="1" t="s">
        <v>214</v>
      </c>
      <c r="E220" s="2">
        <v>40668</v>
      </c>
      <c r="F220" s="1" t="s">
        <v>24</v>
      </c>
      <c r="G220" s="1" t="s">
        <v>170</v>
      </c>
      <c r="H220" s="1" t="s">
        <v>219</v>
      </c>
      <c r="I220" s="1" t="s">
        <v>220</v>
      </c>
      <c r="J220" s="1" t="s">
        <v>28</v>
      </c>
      <c r="K220" s="1" t="s">
        <v>28</v>
      </c>
      <c r="L220" s="1" t="s">
        <v>29</v>
      </c>
      <c r="M220" s="1" t="s">
        <v>220</v>
      </c>
      <c r="N220" s="1" t="s">
        <v>30</v>
      </c>
      <c r="O220" s="1">
        <v>17</v>
      </c>
      <c r="P220" s="1">
        <v>157</v>
      </c>
      <c r="Q220" s="1">
        <v>20</v>
      </c>
      <c r="R220" s="1" t="s">
        <v>31</v>
      </c>
      <c r="S220" s="1" t="s">
        <v>32</v>
      </c>
      <c r="T220" s="1" t="s">
        <v>150</v>
      </c>
      <c r="U220" s="1" t="s">
        <v>228</v>
      </c>
    </row>
    <row r="221" spans="1:21" x14ac:dyDescent="0.25">
      <c r="A221" s="1">
        <v>501243</v>
      </c>
      <c r="B221" s="1">
        <v>2011</v>
      </c>
      <c r="C221" s="1" t="s">
        <v>67</v>
      </c>
      <c r="D221" s="1" t="s">
        <v>214</v>
      </c>
      <c r="E221" s="2">
        <v>40668</v>
      </c>
      <c r="F221" s="1" t="s">
        <v>24</v>
      </c>
      <c r="G221" s="1" t="s">
        <v>68</v>
      </c>
      <c r="H221" s="1" t="s">
        <v>69</v>
      </c>
      <c r="I221" s="1" t="s">
        <v>60</v>
      </c>
      <c r="J221" s="1" t="s">
        <v>46</v>
      </c>
      <c r="K221" s="1" t="s">
        <v>46</v>
      </c>
      <c r="L221" s="1" t="s">
        <v>29</v>
      </c>
      <c r="M221" s="1" t="s">
        <v>46</v>
      </c>
      <c r="N221" s="1" t="s">
        <v>48</v>
      </c>
      <c r="O221" s="1">
        <v>4</v>
      </c>
      <c r="P221" s="1">
        <v>176</v>
      </c>
      <c r="Q221" s="1">
        <v>20</v>
      </c>
      <c r="R221" s="1" t="s">
        <v>31</v>
      </c>
      <c r="S221" s="1" t="s">
        <v>32</v>
      </c>
      <c r="T221" s="1" t="s">
        <v>33</v>
      </c>
      <c r="U221" s="1" t="s">
        <v>71</v>
      </c>
    </row>
    <row r="222" spans="1:21" x14ac:dyDescent="0.25">
      <c r="A222" s="1">
        <v>501244</v>
      </c>
      <c r="B222" s="1">
        <v>2011</v>
      </c>
      <c r="C222" s="1" t="s">
        <v>22</v>
      </c>
      <c r="D222" s="1" t="s">
        <v>214</v>
      </c>
      <c r="E222" s="2">
        <v>40669</v>
      </c>
      <c r="F222" s="1" t="s">
        <v>24</v>
      </c>
      <c r="G222" s="1" t="s">
        <v>128</v>
      </c>
      <c r="H222" s="1" t="s">
        <v>26</v>
      </c>
      <c r="I222" s="1" t="s">
        <v>27</v>
      </c>
      <c r="J222" s="1" t="s">
        <v>38</v>
      </c>
      <c r="K222" s="1" t="s">
        <v>38</v>
      </c>
      <c r="L222" s="1" t="s">
        <v>29</v>
      </c>
      <c r="M222" s="1" t="s">
        <v>27</v>
      </c>
      <c r="N222" s="1" t="s">
        <v>30</v>
      </c>
      <c r="O222" s="1">
        <v>85</v>
      </c>
      <c r="P222" s="1">
        <v>206</v>
      </c>
      <c r="Q222" s="1">
        <v>20</v>
      </c>
      <c r="R222" s="1" t="s">
        <v>31</v>
      </c>
      <c r="S222" s="1" t="s">
        <v>32</v>
      </c>
      <c r="T222" s="1" t="s">
        <v>49</v>
      </c>
      <c r="U222" s="1" t="s">
        <v>66</v>
      </c>
    </row>
    <row r="223" spans="1:21" x14ac:dyDescent="0.25">
      <c r="A223" s="1">
        <v>501245</v>
      </c>
      <c r="B223" s="1">
        <v>2011</v>
      </c>
      <c r="C223" s="1" t="s">
        <v>57</v>
      </c>
      <c r="D223" s="1" t="s">
        <v>214</v>
      </c>
      <c r="E223" s="2">
        <v>40670</v>
      </c>
      <c r="F223" s="1" t="s">
        <v>24</v>
      </c>
      <c r="G223" s="1" t="s">
        <v>233</v>
      </c>
      <c r="H223" s="1" t="s">
        <v>59</v>
      </c>
      <c r="I223" s="1" t="s">
        <v>28</v>
      </c>
      <c r="J223" s="1" t="s">
        <v>39</v>
      </c>
      <c r="K223" s="1" t="s">
        <v>39</v>
      </c>
      <c r="L223" s="1" t="s">
        <v>40</v>
      </c>
      <c r="M223" s="1" t="s">
        <v>28</v>
      </c>
      <c r="N223" s="1" t="s">
        <v>30</v>
      </c>
      <c r="O223" s="1">
        <v>10</v>
      </c>
      <c r="P223" s="1">
        <v>52</v>
      </c>
      <c r="Q223" s="1">
        <v>10</v>
      </c>
      <c r="R223" s="1" t="s">
        <v>31</v>
      </c>
      <c r="S223" s="1" t="s">
        <v>101</v>
      </c>
      <c r="T223" s="1" t="s">
        <v>33</v>
      </c>
      <c r="U223" s="1" t="s">
        <v>216</v>
      </c>
    </row>
    <row r="224" spans="1:21" x14ac:dyDescent="0.25">
      <c r="A224" s="1">
        <v>501246</v>
      </c>
      <c r="B224" s="1">
        <v>2011</v>
      </c>
      <c r="C224" s="1" t="s">
        <v>51</v>
      </c>
      <c r="D224" s="1" t="s">
        <v>214</v>
      </c>
      <c r="E224" s="2">
        <v>40670</v>
      </c>
      <c r="F224" s="1" t="s">
        <v>24</v>
      </c>
      <c r="G224" s="1" t="s">
        <v>196</v>
      </c>
      <c r="H224" s="1" t="s">
        <v>53</v>
      </c>
      <c r="I224" s="1" t="s">
        <v>54</v>
      </c>
      <c r="J224" s="1" t="s">
        <v>46</v>
      </c>
      <c r="K224" s="1" t="s">
        <v>46</v>
      </c>
      <c r="L224" s="1" t="s">
        <v>29</v>
      </c>
      <c r="M224" s="1" t="s">
        <v>54</v>
      </c>
      <c r="N224" s="1" t="s">
        <v>30</v>
      </c>
      <c r="O224" s="1">
        <v>32</v>
      </c>
      <c r="P224" s="1">
        <v>179</v>
      </c>
      <c r="Q224" s="1">
        <v>20</v>
      </c>
      <c r="R224" s="1" t="s">
        <v>31</v>
      </c>
      <c r="S224" s="1" t="s">
        <v>32</v>
      </c>
      <c r="T224" s="1" t="s">
        <v>62</v>
      </c>
      <c r="U224" s="1" t="s">
        <v>126</v>
      </c>
    </row>
    <row r="225" spans="1:21" x14ac:dyDescent="0.25">
      <c r="A225" s="1">
        <v>501247</v>
      </c>
      <c r="B225" s="1">
        <v>2011</v>
      </c>
      <c r="C225" s="1" t="s">
        <v>22</v>
      </c>
      <c r="D225" s="1" t="s">
        <v>214</v>
      </c>
      <c r="E225" s="2">
        <v>40671</v>
      </c>
      <c r="F225" s="1" t="s">
        <v>24</v>
      </c>
      <c r="G225" s="1" t="s">
        <v>128</v>
      </c>
      <c r="H225" s="1" t="s">
        <v>26</v>
      </c>
      <c r="I225" s="1" t="s">
        <v>27</v>
      </c>
      <c r="J225" s="1" t="s">
        <v>220</v>
      </c>
      <c r="K225" s="1" t="s">
        <v>220</v>
      </c>
      <c r="L225" s="1" t="s">
        <v>40</v>
      </c>
      <c r="M225" s="1" t="s">
        <v>27</v>
      </c>
      <c r="N225" s="1" t="s">
        <v>48</v>
      </c>
      <c r="O225" s="1">
        <v>9</v>
      </c>
      <c r="P225" s="1">
        <v>126</v>
      </c>
      <c r="Q225" s="1">
        <v>20</v>
      </c>
      <c r="R225" s="1" t="s">
        <v>31</v>
      </c>
      <c r="S225" s="1" t="s">
        <v>32</v>
      </c>
      <c r="T225" s="1" t="s">
        <v>49</v>
      </c>
      <c r="U225" s="1" t="s">
        <v>155</v>
      </c>
    </row>
    <row r="226" spans="1:21" x14ac:dyDescent="0.25">
      <c r="A226" s="1">
        <v>501248</v>
      </c>
      <c r="B226" s="1">
        <v>2011</v>
      </c>
      <c r="C226" s="1" t="s">
        <v>35</v>
      </c>
      <c r="D226" s="1" t="s">
        <v>214</v>
      </c>
      <c r="E226" s="2">
        <v>40671</v>
      </c>
      <c r="F226" s="1" t="s">
        <v>24</v>
      </c>
      <c r="G226" s="1" t="s">
        <v>235</v>
      </c>
      <c r="H226" s="1" t="s">
        <v>37</v>
      </c>
      <c r="I226" s="1" t="s">
        <v>38</v>
      </c>
      <c r="J226" s="1" t="s">
        <v>222</v>
      </c>
      <c r="K226" s="1" t="s">
        <v>38</v>
      </c>
      <c r="L226" s="1" t="s">
        <v>40</v>
      </c>
      <c r="M226" s="1" t="s">
        <v>222</v>
      </c>
      <c r="N226" s="1" t="s">
        <v>48</v>
      </c>
      <c r="O226" s="1">
        <v>5</v>
      </c>
      <c r="P226" s="1">
        <v>120</v>
      </c>
      <c r="Q226" s="1">
        <v>20</v>
      </c>
      <c r="R226" s="1" t="s">
        <v>31</v>
      </c>
      <c r="S226" s="1" t="s">
        <v>32</v>
      </c>
      <c r="T226" s="1" t="s">
        <v>148</v>
      </c>
      <c r="U226" s="1" t="s">
        <v>228</v>
      </c>
    </row>
    <row r="227" spans="1:21" x14ac:dyDescent="0.25">
      <c r="A227" s="1">
        <v>501249</v>
      </c>
      <c r="B227" s="1">
        <v>2011</v>
      </c>
      <c r="C227" s="1" t="s">
        <v>63</v>
      </c>
      <c r="D227" s="1" t="s">
        <v>214</v>
      </c>
      <c r="E227" s="2">
        <v>40672</v>
      </c>
      <c r="F227" s="1" t="s">
        <v>24</v>
      </c>
      <c r="G227" s="1" t="s">
        <v>194</v>
      </c>
      <c r="H227" s="1" t="s">
        <v>65</v>
      </c>
      <c r="I227" s="1" t="s">
        <v>47</v>
      </c>
      <c r="J227" s="1" t="s">
        <v>39</v>
      </c>
      <c r="K227" s="1" t="s">
        <v>47</v>
      </c>
      <c r="L227" s="1" t="s">
        <v>29</v>
      </c>
      <c r="M227" s="1" t="s">
        <v>39</v>
      </c>
      <c r="N227" s="1" t="s">
        <v>30</v>
      </c>
      <c r="O227" s="1">
        <v>63</v>
      </c>
      <c r="P227" s="1">
        <v>197</v>
      </c>
      <c r="Q227" s="1">
        <v>20</v>
      </c>
      <c r="R227" s="1" t="s">
        <v>31</v>
      </c>
      <c r="S227" s="1" t="s">
        <v>32</v>
      </c>
      <c r="T227" s="1" t="s">
        <v>62</v>
      </c>
      <c r="U227" s="1" t="s">
        <v>126</v>
      </c>
    </row>
    <row r="228" spans="1:21" x14ac:dyDescent="0.25">
      <c r="A228" s="1">
        <v>501250</v>
      </c>
      <c r="B228" s="1">
        <v>2011</v>
      </c>
      <c r="C228" s="1" t="s">
        <v>67</v>
      </c>
      <c r="D228" s="1" t="s">
        <v>214</v>
      </c>
      <c r="E228" s="2">
        <v>40673</v>
      </c>
      <c r="F228" s="1" t="s">
        <v>24</v>
      </c>
      <c r="G228" s="1" t="s">
        <v>236</v>
      </c>
      <c r="H228" s="1" t="s">
        <v>69</v>
      </c>
      <c r="I228" s="1" t="s">
        <v>60</v>
      </c>
      <c r="J228" s="1" t="s">
        <v>222</v>
      </c>
      <c r="K228" s="1" t="s">
        <v>60</v>
      </c>
      <c r="L228" s="1" t="s">
        <v>40</v>
      </c>
      <c r="M228" s="1" t="s">
        <v>222</v>
      </c>
      <c r="N228" s="1" t="s">
        <v>48</v>
      </c>
      <c r="O228" s="1">
        <v>6</v>
      </c>
      <c r="P228" s="1">
        <v>137</v>
      </c>
      <c r="Q228" s="1">
        <v>20</v>
      </c>
      <c r="R228" s="1" t="s">
        <v>31</v>
      </c>
      <c r="S228" s="1" t="s">
        <v>32</v>
      </c>
      <c r="T228" s="1" t="s">
        <v>33</v>
      </c>
      <c r="U228" s="1" t="s">
        <v>71</v>
      </c>
    </row>
    <row r="229" spans="1:21" x14ac:dyDescent="0.25">
      <c r="A229" s="1">
        <v>501251</v>
      </c>
      <c r="B229" s="1">
        <v>2011</v>
      </c>
      <c r="C229" s="1" t="s">
        <v>35</v>
      </c>
      <c r="D229" s="1" t="s">
        <v>214</v>
      </c>
      <c r="E229" s="2">
        <v>40673</v>
      </c>
      <c r="F229" s="1" t="s">
        <v>24</v>
      </c>
      <c r="G229" s="1" t="s">
        <v>237</v>
      </c>
      <c r="H229" s="1" t="s">
        <v>37</v>
      </c>
      <c r="I229" s="1" t="s">
        <v>38</v>
      </c>
      <c r="J229" s="1" t="s">
        <v>54</v>
      </c>
      <c r="K229" s="1" t="s">
        <v>54</v>
      </c>
      <c r="L229" s="1" t="s">
        <v>29</v>
      </c>
      <c r="M229" s="1" t="s">
        <v>38</v>
      </c>
      <c r="N229" s="1" t="s">
        <v>30</v>
      </c>
      <c r="O229" s="1">
        <v>76</v>
      </c>
      <c r="P229" s="1">
        <v>164</v>
      </c>
      <c r="Q229" s="1">
        <v>20</v>
      </c>
      <c r="R229" s="1" t="s">
        <v>31</v>
      </c>
      <c r="S229" s="1" t="s">
        <v>32</v>
      </c>
      <c r="T229" s="1" t="s">
        <v>148</v>
      </c>
      <c r="U229" s="1" t="s">
        <v>228</v>
      </c>
    </row>
    <row r="230" spans="1:21" x14ac:dyDescent="0.25">
      <c r="A230" s="1">
        <v>501252</v>
      </c>
      <c r="B230" s="1">
        <v>2011</v>
      </c>
      <c r="C230" s="1" t="s">
        <v>63</v>
      </c>
      <c r="D230" s="1" t="s">
        <v>214</v>
      </c>
      <c r="E230" s="2">
        <v>40674</v>
      </c>
      <c r="F230" s="1" t="s">
        <v>24</v>
      </c>
      <c r="G230" s="1" t="s">
        <v>238</v>
      </c>
      <c r="H230" s="1" t="s">
        <v>65</v>
      </c>
      <c r="I230" s="1" t="s">
        <v>47</v>
      </c>
      <c r="J230" s="1" t="s">
        <v>27</v>
      </c>
      <c r="K230" s="1" t="s">
        <v>27</v>
      </c>
      <c r="L230" s="1" t="s">
        <v>29</v>
      </c>
      <c r="M230" s="1" t="s">
        <v>27</v>
      </c>
      <c r="N230" s="1" t="s">
        <v>48</v>
      </c>
      <c r="O230" s="1">
        <v>9</v>
      </c>
      <c r="P230" s="1">
        <v>147</v>
      </c>
      <c r="Q230" s="1">
        <v>20</v>
      </c>
      <c r="R230" s="1" t="s">
        <v>31</v>
      </c>
      <c r="S230" s="1" t="s">
        <v>32</v>
      </c>
      <c r="T230" s="1" t="s">
        <v>137</v>
      </c>
      <c r="U230" s="1" t="s">
        <v>62</v>
      </c>
    </row>
    <row r="231" spans="1:21" x14ac:dyDescent="0.25">
      <c r="A231" s="1">
        <v>501253</v>
      </c>
      <c r="B231" s="1">
        <v>2011</v>
      </c>
      <c r="C231" s="1" t="s">
        <v>72</v>
      </c>
      <c r="D231" s="1" t="s">
        <v>214</v>
      </c>
      <c r="E231" s="2">
        <v>40675</v>
      </c>
      <c r="F231" s="1" t="s">
        <v>24</v>
      </c>
      <c r="G231" s="1" t="s">
        <v>83</v>
      </c>
      <c r="H231" s="1" t="s">
        <v>74</v>
      </c>
      <c r="I231" s="1" t="s">
        <v>39</v>
      </c>
      <c r="J231" s="1" t="s">
        <v>46</v>
      </c>
      <c r="K231" s="1" t="s">
        <v>39</v>
      </c>
      <c r="L231" s="1" t="s">
        <v>40</v>
      </c>
      <c r="M231" s="1" t="s">
        <v>39</v>
      </c>
      <c r="N231" s="1" t="s">
        <v>30</v>
      </c>
      <c r="O231" s="1">
        <v>18</v>
      </c>
      <c r="P231" s="1">
        <v>177</v>
      </c>
      <c r="Q231" s="1">
        <v>20</v>
      </c>
      <c r="R231" s="1" t="s">
        <v>31</v>
      </c>
      <c r="S231" s="1" t="s">
        <v>32</v>
      </c>
      <c r="T231" s="1" t="s">
        <v>71</v>
      </c>
      <c r="U231" s="1" t="s">
        <v>42</v>
      </c>
    </row>
    <row r="232" spans="1:21" x14ac:dyDescent="0.25">
      <c r="A232" s="1">
        <v>501254</v>
      </c>
      <c r="B232" s="1">
        <v>2011</v>
      </c>
      <c r="C232" s="1" t="s">
        <v>239</v>
      </c>
      <c r="D232" s="1" t="s">
        <v>214</v>
      </c>
      <c r="E232" s="2">
        <v>40676</v>
      </c>
      <c r="F232" s="1" t="s">
        <v>24</v>
      </c>
      <c r="G232" s="1" t="s">
        <v>107</v>
      </c>
      <c r="H232" s="1" t="s">
        <v>240</v>
      </c>
      <c r="I232" s="1" t="s">
        <v>220</v>
      </c>
      <c r="J232" s="1" t="s">
        <v>38</v>
      </c>
      <c r="K232" s="1" t="s">
        <v>38</v>
      </c>
      <c r="L232" s="1" t="s">
        <v>29</v>
      </c>
      <c r="M232" s="1" t="s">
        <v>38</v>
      </c>
      <c r="N232" s="1" t="s">
        <v>48</v>
      </c>
      <c r="O232" s="1">
        <v>6</v>
      </c>
      <c r="P232" s="1">
        <v>179</v>
      </c>
      <c r="Q232" s="1">
        <v>20</v>
      </c>
      <c r="R232" s="1" t="s">
        <v>31</v>
      </c>
      <c r="S232" s="1" t="s">
        <v>32</v>
      </c>
      <c r="T232" s="1" t="s">
        <v>139</v>
      </c>
      <c r="U232" s="1" t="s">
        <v>228</v>
      </c>
    </row>
    <row r="233" spans="1:21" x14ac:dyDescent="0.25">
      <c r="A233" s="1">
        <v>501255</v>
      </c>
      <c r="B233" s="1">
        <v>2011</v>
      </c>
      <c r="C233" s="1" t="s">
        <v>22</v>
      </c>
      <c r="D233" s="1" t="s">
        <v>214</v>
      </c>
      <c r="E233" s="2">
        <v>40677</v>
      </c>
      <c r="F233" s="1" t="s">
        <v>24</v>
      </c>
      <c r="G233" s="1" t="s">
        <v>128</v>
      </c>
      <c r="H233" s="1" t="s">
        <v>26</v>
      </c>
      <c r="I233" s="1" t="s">
        <v>27</v>
      </c>
      <c r="J233" s="1" t="s">
        <v>28</v>
      </c>
      <c r="K233" s="1" t="s">
        <v>27</v>
      </c>
      <c r="L233" s="1" t="s">
        <v>29</v>
      </c>
      <c r="M233" s="1" t="s">
        <v>27</v>
      </c>
      <c r="N233" s="1" t="s">
        <v>48</v>
      </c>
      <c r="O233" s="1">
        <v>4</v>
      </c>
      <c r="P233" s="1">
        <v>102</v>
      </c>
      <c r="Q233" s="1">
        <v>13</v>
      </c>
      <c r="R233" s="1" t="s">
        <v>31</v>
      </c>
      <c r="S233" s="1" t="s">
        <v>101</v>
      </c>
      <c r="T233" s="1" t="s">
        <v>34</v>
      </c>
      <c r="U233" s="1" t="s">
        <v>66</v>
      </c>
    </row>
    <row r="234" spans="1:21" x14ac:dyDescent="0.25">
      <c r="A234" s="1">
        <v>501256</v>
      </c>
      <c r="B234" s="1">
        <v>2011</v>
      </c>
      <c r="C234" s="1" t="s">
        <v>51</v>
      </c>
      <c r="D234" s="1" t="s">
        <v>214</v>
      </c>
      <c r="E234" s="2">
        <v>40677</v>
      </c>
      <c r="F234" s="1" t="s">
        <v>24</v>
      </c>
      <c r="G234" s="1" t="s">
        <v>99</v>
      </c>
      <c r="H234" s="1" t="s">
        <v>53</v>
      </c>
      <c r="I234" s="1" t="s">
        <v>54</v>
      </c>
      <c r="J234" s="1" t="s">
        <v>60</v>
      </c>
      <c r="K234" s="1" t="s">
        <v>60</v>
      </c>
      <c r="L234" s="1" t="s">
        <v>40</v>
      </c>
      <c r="M234" s="1" t="s">
        <v>60</v>
      </c>
      <c r="N234" s="1" t="s">
        <v>30</v>
      </c>
      <c r="O234" s="1">
        <v>10</v>
      </c>
      <c r="P234" s="1">
        <v>136</v>
      </c>
      <c r="Q234" s="1">
        <v>20</v>
      </c>
      <c r="R234" s="1" t="s">
        <v>31</v>
      </c>
      <c r="S234" s="1" t="s">
        <v>32</v>
      </c>
      <c r="T234" s="1" t="s">
        <v>150</v>
      </c>
      <c r="U234" s="1" t="s">
        <v>148</v>
      </c>
    </row>
    <row r="235" spans="1:21" x14ac:dyDescent="0.25">
      <c r="A235" s="1">
        <v>501257</v>
      </c>
      <c r="B235" s="1">
        <v>2011</v>
      </c>
      <c r="C235" s="1" t="s">
        <v>207</v>
      </c>
      <c r="D235" s="1" t="s">
        <v>214</v>
      </c>
      <c r="E235" s="2">
        <v>40678</v>
      </c>
      <c r="F235" s="1" t="s">
        <v>24</v>
      </c>
      <c r="G235" s="1" t="s">
        <v>203</v>
      </c>
      <c r="H235" s="1" t="s">
        <v>208</v>
      </c>
      <c r="I235" s="1" t="s">
        <v>38</v>
      </c>
      <c r="J235" s="1" t="s">
        <v>46</v>
      </c>
      <c r="K235" s="1" t="s">
        <v>46</v>
      </c>
      <c r="L235" s="1" t="s">
        <v>29</v>
      </c>
      <c r="M235" s="1" t="s">
        <v>38</v>
      </c>
      <c r="N235" s="1" t="s">
        <v>30</v>
      </c>
      <c r="O235" s="1">
        <v>29</v>
      </c>
      <c r="P235" s="1">
        <v>171</v>
      </c>
      <c r="Q235" s="1">
        <v>20</v>
      </c>
      <c r="R235" s="1" t="s">
        <v>31</v>
      </c>
      <c r="S235" s="1" t="s">
        <v>32</v>
      </c>
      <c r="T235" s="1" t="s">
        <v>33</v>
      </c>
      <c r="U235" s="1" t="s">
        <v>42</v>
      </c>
    </row>
    <row r="236" spans="1:21" x14ac:dyDescent="0.25">
      <c r="A236" s="1">
        <v>501258</v>
      </c>
      <c r="B236" s="1">
        <v>2011</v>
      </c>
      <c r="C236" s="1" t="s">
        <v>239</v>
      </c>
      <c r="D236" s="1" t="s">
        <v>214</v>
      </c>
      <c r="E236" s="2">
        <v>40678</v>
      </c>
      <c r="F236" s="1" t="s">
        <v>24</v>
      </c>
      <c r="G236" s="1" t="s">
        <v>170</v>
      </c>
      <c r="H236" s="1" t="s">
        <v>240</v>
      </c>
      <c r="I236" s="1" t="s">
        <v>220</v>
      </c>
      <c r="J236" s="1" t="s">
        <v>47</v>
      </c>
      <c r="K236" s="1" t="s">
        <v>220</v>
      </c>
      <c r="L236" s="1" t="s">
        <v>29</v>
      </c>
      <c r="M236" s="1" t="s">
        <v>220</v>
      </c>
      <c r="N236" s="1" t="s">
        <v>48</v>
      </c>
      <c r="O236" s="1">
        <v>8</v>
      </c>
      <c r="P236" s="1">
        <v>98</v>
      </c>
      <c r="Q236" s="1">
        <v>20</v>
      </c>
      <c r="R236" s="1" t="s">
        <v>31</v>
      </c>
      <c r="S236" s="1" t="s">
        <v>32</v>
      </c>
      <c r="T236" s="1" t="s">
        <v>216</v>
      </c>
      <c r="U236" s="1" t="s">
        <v>228</v>
      </c>
    </row>
    <row r="237" spans="1:21" x14ac:dyDescent="0.25">
      <c r="A237" s="1">
        <v>501259</v>
      </c>
      <c r="B237" s="1">
        <v>2011</v>
      </c>
      <c r="C237" s="1" t="s">
        <v>51</v>
      </c>
      <c r="D237" s="1" t="s">
        <v>214</v>
      </c>
      <c r="E237" s="2">
        <v>40679</v>
      </c>
      <c r="F237" s="1" t="s">
        <v>24</v>
      </c>
      <c r="G237" s="1" t="s">
        <v>99</v>
      </c>
      <c r="H237" s="1" t="s">
        <v>80</v>
      </c>
      <c r="I237" s="1" t="s">
        <v>222</v>
      </c>
      <c r="J237" s="1" t="s">
        <v>60</v>
      </c>
      <c r="K237" s="1" t="s">
        <v>60</v>
      </c>
      <c r="L237" s="1" t="s">
        <v>29</v>
      </c>
      <c r="M237" s="1" t="s">
        <v>60</v>
      </c>
      <c r="N237" s="1" t="s">
        <v>48</v>
      </c>
      <c r="O237" s="1">
        <v>6</v>
      </c>
      <c r="P237" s="1">
        <v>137</v>
      </c>
      <c r="Q237" s="1">
        <v>20</v>
      </c>
      <c r="R237" s="1" t="s">
        <v>31</v>
      </c>
      <c r="S237" s="1" t="s">
        <v>32</v>
      </c>
      <c r="T237" s="1" t="s">
        <v>150</v>
      </c>
      <c r="U237" s="1" t="s">
        <v>148</v>
      </c>
    </row>
    <row r="238" spans="1:21" x14ac:dyDescent="0.25">
      <c r="A238" s="1">
        <v>501260</v>
      </c>
      <c r="B238" s="1">
        <v>2011</v>
      </c>
      <c r="C238" s="1" t="s">
        <v>207</v>
      </c>
      <c r="D238" s="1" t="s">
        <v>214</v>
      </c>
      <c r="E238" s="2">
        <v>40680</v>
      </c>
      <c r="F238" s="1" t="s">
        <v>24</v>
      </c>
      <c r="G238" s="1" t="s">
        <v>79</v>
      </c>
      <c r="H238" s="1" t="s">
        <v>208</v>
      </c>
      <c r="I238" s="1" t="s">
        <v>38</v>
      </c>
      <c r="J238" s="1" t="s">
        <v>27</v>
      </c>
      <c r="K238" s="1" t="s">
        <v>38</v>
      </c>
      <c r="L238" s="1" t="s">
        <v>40</v>
      </c>
      <c r="M238" s="1" t="s">
        <v>38</v>
      </c>
      <c r="N238" s="1" t="s">
        <v>30</v>
      </c>
      <c r="O238" s="1">
        <v>111</v>
      </c>
      <c r="P238" s="1">
        <v>233</v>
      </c>
      <c r="Q238" s="1">
        <v>20</v>
      </c>
      <c r="R238" s="1" t="s">
        <v>31</v>
      </c>
      <c r="S238" s="1" t="s">
        <v>32</v>
      </c>
      <c r="T238" s="1" t="s">
        <v>33</v>
      </c>
      <c r="U238" s="1" t="s">
        <v>71</v>
      </c>
    </row>
    <row r="239" spans="1:21" x14ac:dyDescent="0.25">
      <c r="A239" s="1">
        <v>501261</v>
      </c>
      <c r="B239" s="1">
        <v>2011</v>
      </c>
      <c r="C239" s="1" t="s">
        <v>72</v>
      </c>
      <c r="D239" s="1" t="s">
        <v>214</v>
      </c>
      <c r="E239" s="2">
        <v>40681</v>
      </c>
      <c r="F239" s="1" t="s">
        <v>24</v>
      </c>
      <c r="G239" s="1" t="s">
        <v>241</v>
      </c>
      <c r="H239" s="1" t="s">
        <v>74</v>
      </c>
      <c r="I239" s="1" t="s">
        <v>39</v>
      </c>
      <c r="J239" s="1" t="s">
        <v>220</v>
      </c>
      <c r="K239" s="1" t="s">
        <v>39</v>
      </c>
      <c r="L239" s="1" t="s">
        <v>40</v>
      </c>
      <c r="M239" s="1" t="s">
        <v>39</v>
      </c>
      <c r="N239" s="1" t="s">
        <v>30</v>
      </c>
      <c r="O239" s="1">
        <v>11</v>
      </c>
      <c r="P239" s="1">
        <v>153</v>
      </c>
      <c r="Q239" s="1">
        <v>20</v>
      </c>
      <c r="R239" s="1" t="s">
        <v>31</v>
      </c>
      <c r="S239" s="1" t="s">
        <v>32</v>
      </c>
      <c r="T239" s="1" t="s">
        <v>137</v>
      </c>
      <c r="U239" s="1" t="s">
        <v>34</v>
      </c>
    </row>
    <row r="240" spans="1:21" x14ac:dyDescent="0.25">
      <c r="A240" s="1">
        <v>501262</v>
      </c>
      <c r="B240" s="1">
        <v>2011</v>
      </c>
      <c r="C240" s="1" t="s">
        <v>51</v>
      </c>
      <c r="D240" s="1" t="s">
        <v>214</v>
      </c>
      <c r="E240" s="2">
        <v>40682</v>
      </c>
      <c r="F240" s="1" t="s">
        <v>24</v>
      </c>
      <c r="G240" s="1" t="s">
        <v>75</v>
      </c>
      <c r="H240" s="1" t="s">
        <v>80</v>
      </c>
      <c r="I240" s="1" t="s">
        <v>222</v>
      </c>
      <c r="J240" s="1" t="s">
        <v>28</v>
      </c>
      <c r="K240" s="1" t="s">
        <v>28</v>
      </c>
      <c r="L240" s="1" t="s">
        <v>29</v>
      </c>
      <c r="M240" s="1" t="s">
        <v>28</v>
      </c>
      <c r="N240" s="1" t="s">
        <v>48</v>
      </c>
      <c r="O240" s="1">
        <v>7</v>
      </c>
      <c r="P240" s="1">
        <v>119</v>
      </c>
      <c r="Q240" s="1">
        <v>20</v>
      </c>
      <c r="R240" s="1" t="s">
        <v>31</v>
      </c>
      <c r="S240" s="1" t="s">
        <v>32</v>
      </c>
      <c r="T240" s="1" t="s">
        <v>150</v>
      </c>
      <c r="U240" s="1" t="s">
        <v>126</v>
      </c>
    </row>
    <row r="241" spans="1:21" x14ac:dyDescent="0.25">
      <c r="A241" s="1">
        <v>501263</v>
      </c>
      <c r="B241" s="1">
        <v>2011</v>
      </c>
      <c r="C241" s="1" t="s">
        <v>51</v>
      </c>
      <c r="D241" s="1" t="s">
        <v>214</v>
      </c>
      <c r="E241" s="2">
        <v>40683</v>
      </c>
      <c r="F241" s="1" t="s">
        <v>24</v>
      </c>
      <c r="G241" s="1" t="s">
        <v>64</v>
      </c>
      <c r="H241" s="1" t="s">
        <v>53</v>
      </c>
      <c r="I241" s="1" t="s">
        <v>54</v>
      </c>
      <c r="J241" s="1" t="s">
        <v>47</v>
      </c>
      <c r="K241" s="1" t="s">
        <v>54</v>
      </c>
      <c r="L241" s="1" t="s">
        <v>40</v>
      </c>
      <c r="M241" s="1" t="s">
        <v>47</v>
      </c>
      <c r="N241" s="1" t="s">
        <v>48</v>
      </c>
      <c r="O241" s="1">
        <v>10</v>
      </c>
      <c r="P241" s="1">
        <v>134</v>
      </c>
      <c r="Q241" s="1">
        <v>20</v>
      </c>
      <c r="R241" s="1" t="s">
        <v>31</v>
      </c>
      <c r="S241" s="1" t="s">
        <v>32</v>
      </c>
      <c r="T241" s="1" t="s">
        <v>34</v>
      </c>
      <c r="U241" s="1" t="s">
        <v>216</v>
      </c>
    </row>
    <row r="242" spans="1:21" x14ac:dyDescent="0.25">
      <c r="A242" s="1">
        <v>501264</v>
      </c>
      <c r="B242" s="1">
        <v>2011</v>
      </c>
      <c r="C242" s="1" t="s">
        <v>207</v>
      </c>
      <c r="D242" s="1" t="s">
        <v>214</v>
      </c>
      <c r="E242" s="2">
        <v>40684</v>
      </c>
      <c r="F242" s="1" t="s">
        <v>24</v>
      </c>
      <c r="G242" s="1" t="s">
        <v>242</v>
      </c>
      <c r="H242" s="1" t="s">
        <v>208</v>
      </c>
      <c r="I242" s="1" t="s">
        <v>38</v>
      </c>
      <c r="J242" s="1" t="s">
        <v>60</v>
      </c>
      <c r="K242" s="1" t="s">
        <v>38</v>
      </c>
      <c r="L242" s="1" t="s">
        <v>29</v>
      </c>
      <c r="M242" s="1" t="s">
        <v>60</v>
      </c>
      <c r="N242" s="1" t="s">
        <v>30</v>
      </c>
      <c r="O242" s="1">
        <v>82</v>
      </c>
      <c r="P242" s="1">
        <v>199</v>
      </c>
      <c r="Q242" s="1">
        <v>20</v>
      </c>
      <c r="R242" s="1" t="s">
        <v>31</v>
      </c>
      <c r="S242" s="1" t="s">
        <v>32</v>
      </c>
      <c r="T242" s="1" t="s">
        <v>33</v>
      </c>
      <c r="U242" s="1" t="s">
        <v>71</v>
      </c>
    </row>
    <row r="243" spans="1:21" x14ac:dyDescent="0.25">
      <c r="A243" s="1">
        <v>501265</v>
      </c>
      <c r="B243" s="1">
        <v>2011</v>
      </c>
      <c r="C243" s="1" t="s">
        <v>43</v>
      </c>
      <c r="D243" s="1" t="s">
        <v>214</v>
      </c>
      <c r="E243" s="2">
        <v>40684</v>
      </c>
      <c r="F243" s="1" t="s">
        <v>24</v>
      </c>
      <c r="G243" s="1" t="s">
        <v>32</v>
      </c>
      <c r="H243" s="1" t="s">
        <v>45</v>
      </c>
      <c r="I243" s="1" t="s">
        <v>46</v>
      </c>
      <c r="J243" s="1" t="s">
        <v>222</v>
      </c>
      <c r="K243" s="1" t="s">
        <v>46</v>
      </c>
      <c r="L243" s="1" t="s">
        <v>40</v>
      </c>
      <c r="M243" s="1" t="s">
        <v>32</v>
      </c>
      <c r="N243" s="1" t="s">
        <v>243</v>
      </c>
      <c r="O243" s="1" t="s">
        <v>32</v>
      </c>
      <c r="P243" s="1" t="s">
        <v>32</v>
      </c>
      <c r="Q243" s="1" t="s">
        <v>32</v>
      </c>
      <c r="R243" s="1" t="s">
        <v>31</v>
      </c>
      <c r="S243" s="1" t="s">
        <v>32</v>
      </c>
      <c r="T243" s="1" t="s">
        <v>155</v>
      </c>
      <c r="U243" s="1" t="s">
        <v>228</v>
      </c>
    </row>
    <row r="244" spans="1:21" x14ac:dyDescent="0.25">
      <c r="A244" s="1">
        <v>501266</v>
      </c>
      <c r="B244" s="1">
        <v>2011</v>
      </c>
      <c r="C244" s="1" t="s">
        <v>22</v>
      </c>
      <c r="D244" s="1" t="s">
        <v>214</v>
      </c>
      <c r="E244" s="2">
        <v>40685</v>
      </c>
      <c r="F244" s="1" t="s">
        <v>24</v>
      </c>
      <c r="G244" s="1" t="s">
        <v>128</v>
      </c>
      <c r="H244" s="1" t="s">
        <v>26</v>
      </c>
      <c r="I244" s="1" t="s">
        <v>27</v>
      </c>
      <c r="J244" s="1" t="s">
        <v>39</v>
      </c>
      <c r="K244" s="1" t="s">
        <v>27</v>
      </c>
      <c r="L244" s="1" t="s">
        <v>29</v>
      </c>
      <c r="M244" s="1" t="s">
        <v>27</v>
      </c>
      <c r="N244" s="1" t="s">
        <v>48</v>
      </c>
      <c r="O244" s="1">
        <v>8</v>
      </c>
      <c r="P244" s="1">
        <v>129</v>
      </c>
      <c r="Q244" s="1">
        <v>20</v>
      </c>
      <c r="R244" s="1" t="s">
        <v>31</v>
      </c>
      <c r="S244" s="1" t="s">
        <v>32</v>
      </c>
      <c r="T244" s="1" t="s">
        <v>62</v>
      </c>
      <c r="U244" s="1" t="s">
        <v>34</v>
      </c>
    </row>
    <row r="245" spans="1:21" x14ac:dyDescent="0.25">
      <c r="A245" s="1">
        <v>501267</v>
      </c>
      <c r="B245" s="1">
        <v>2011</v>
      </c>
      <c r="C245" s="1" t="s">
        <v>57</v>
      </c>
      <c r="D245" s="1" t="s">
        <v>214</v>
      </c>
      <c r="E245" s="2">
        <v>40685</v>
      </c>
      <c r="F245" s="1" t="s">
        <v>24</v>
      </c>
      <c r="G245" s="1" t="s">
        <v>244</v>
      </c>
      <c r="H245" s="1" t="s">
        <v>59</v>
      </c>
      <c r="I245" s="1" t="s">
        <v>28</v>
      </c>
      <c r="J245" s="1" t="s">
        <v>54</v>
      </c>
      <c r="K245" s="1" t="s">
        <v>54</v>
      </c>
      <c r="L245" s="1" t="s">
        <v>29</v>
      </c>
      <c r="M245" s="1" t="s">
        <v>54</v>
      </c>
      <c r="N245" s="1" t="s">
        <v>48</v>
      </c>
      <c r="O245" s="1">
        <v>5</v>
      </c>
      <c r="P245" s="1">
        <v>176</v>
      </c>
      <c r="Q245" s="1">
        <v>20</v>
      </c>
      <c r="R245" s="1" t="s">
        <v>31</v>
      </c>
      <c r="S245" s="1" t="s">
        <v>32</v>
      </c>
      <c r="T245" s="1" t="s">
        <v>148</v>
      </c>
      <c r="U245" s="1" t="s">
        <v>126</v>
      </c>
    </row>
    <row r="246" spans="1:21" x14ac:dyDescent="0.25">
      <c r="A246" s="1">
        <v>501268</v>
      </c>
      <c r="B246" s="1">
        <v>2011</v>
      </c>
      <c r="C246" s="1" t="s">
        <v>51</v>
      </c>
      <c r="D246" s="1" t="s">
        <v>214</v>
      </c>
      <c r="E246" s="2">
        <v>40687</v>
      </c>
      <c r="F246" s="1" t="s">
        <v>245</v>
      </c>
      <c r="G246" s="1" t="s">
        <v>111</v>
      </c>
      <c r="H246" s="1" t="s">
        <v>53</v>
      </c>
      <c r="I246" s="1" t="s">
        <v>27</v>
      </c>
      <c r="J246" s="1" t="s">
        <v>39</v>
      </c>
      <c r="K246" s="1" t="s">
        <v>39</v>
      </c>
      <c r="L246" s="1" t="s">
        <v>29</v>
      </c>
      <c r="M246" s="1" t="s">
        <v>39</v>
      </c>
      <c r="N246" s="1" t="s">
        <v>48</v>
      </c>
      <c r="O246" s="1">
        <v>6</v>
      </c>
      <c r="P246" s="1">
        <v>176</v>
      </c>
      <c r="Q246" s="1">
        <v>20</v>
      </c>
      <c r="R246" s="1" t="s">
        <v>31</v>
      </c>
      <c r="S246" s="1" t="s">
        <v>32</v>
      </c>
      <c r="T246" s="1" t="s">
        <v>33</v>
      </c>
      <c r="U246" s="1" t="s">
        <v>126</v>
      </c>
    </row>
    <row r="247" spans="1:21" x14ac:dyDescent="0.25">
      <c r="A247" s="1">
        <v>501269</v>
      </c>
      <c r="B247" s="1">
        <v>2011</v>
      </c>
      <c r="C247" s="1" t="s">
        <v>51</v>
      </c>
      <c r="D247" s="1" t="s">
        <v>214</v>
      </c>
      <c r="E247" s="2">
        <v>40688</v>
      </c>
      <c r="F247" s="1" t="s">
        <v>246</v>
      </c>
      <c r="G247" s="1" t="s">
        <v>229</v>
      </c>
      <c r="H247" s="1" t="s">
        <v>53</v>
      </c>
      <c r="I247" s="1" t="s">
        <v>54</v>
      </c>
      <c r="J247" s="1" t="s">
        <v>28</v>
      </c>
      <c r="K247" s="1" t="s">
        <v>54</v>
      </c>
      <c r="L247" s="1" t="s">
        <v>29</v>
      </c>
      <c r="M247" s="1" t="s">
        <v>54</v>
      </c>
      <c r="N247" s="1" t="s">
        <v>48</v>
      </c>
      <c r="O247" s="1">
        <v>4</v>
      </c>
      <c r="P247" s="1">
        <v>148</v>
      </c>
      <c r="Q247" s="1">
        <v>20</v>
      </c>
      <c r="R247" s="1" t="s">
        <v>31</v>
      </c>
      <c r="S247" s="1" t="s">
        <v>32</v>
      </c>
      <c r="T247" s="1" t="s">
        <v>33</v>
      </c>
      <c r="U247" s="1" t="s">
        <v>126</v>
      </c>
    </row>
    <row r="248" spans="1:21" x14ac:dyDescent="0.25">
      <c r="A248" s="1">
        <v>501270</v>
      </c>
      <c r="B248" s="1">
        <v>2011</v>
      </c>
      <c r="C248" s="1" t="s">
        <v>72</v>
      </c>
      <c r="D248" s="1" t="s">
        <v>214</v>
      </c>
      <c r="E248" s="2">
        <v>40690</v>
      </c>
      <c r="F248" s="1" t="s">
        <v>247</v>
      </c>
      <c r="G248" s="1" t="s">
        <v>128</v>
      </c>
      <c r="H248" s="1" t="s">
        <v>74</v>
      </c>
      <c r="I248" s="1" t="s">
        <v>27</v>
      </c>
      <c r="J248" s="1" t="s">
        <v>54</v>
      </c>
      <c r="K248" s="1" t="s">
        <v>54</v>
      </c>
      <c r="L248" s="1" t="s">
        <v>29</v>
      </c>
      <c r="M248" s="1" t="s">
        <v>27</v>
      </c>
      <c r="N248" s="1" t="s">
        <v>30</v>
      </c>
      <c r="O248" s="1">
        <v>43</v>
      </c>
      <c r="P248" s="1">
        <v>186</v>
      </c>
      <c r="Q248" s="1">
        <v>20</v>
      </c>
      <c r="R248" s="1" t="s">
        <v>31</v>
      </c>
      <c r="S248" s="1" t="s">
        <v>32</v>
      </c>
      <c r="T248" s="1" t="s">
        <v>33</v>
      </c>
      <c r="U248" s="1" t="s">
        <v>126</v>
      </c>
    </row>
    <row r="249" spans="1:21" x14ac:dyDescent="0.25">
      <c r="A249" s="1">
        <v>501271</v>
      </c>
      <c r="B249" s="1">
        <v>2011</v>
      </c>
      <c r="C249" s="1" t="s">
        <v>72</v>
      </c>
      <c r="D249" s="1" t="s">
        <v>214</v>
      </c>
      <c r="E249" s="2">
        <v>40691</v>
      </c>
      <c r="F249" s="1" t="s">
        <v>114</v>
      </c>
      <c r="G249" s="1" t="s">
        <v>194</v>
      </c>
      <c r="H249" s="1" t="s">
        <v>74</v>
      </c>
      <c r="I249" s="1" t="s">
        <v>39</v>
      </c>
      <c r="J249" s="1" t="s">
        <v>27</v>
      </c>
      <c r="K249" s="1" t="s">
        <v>39</v>
      </c>
      <c r="L249" s="1" t="s">
        <v>40</v>
      </c>
      <c r="M249" s="1" t="s">
        <v>39</v>
      </c>
      <c r="N249" s="1" t="s">
        <v>30</v>
      </c>
      <c r="O249" s="1">
        <v>58</v>
      </c>
      <c r="P249" s="1">
        <v>206</v>
      </c>
      <c r="Q249" s="1">
        <v>20</v>
      </c>
      <c r="R249" s="1" t="s">
        <v>31</v>
      </c>
      <c r="S249" s="1" t="s">
        <v>32</v>
      </c>
      <c r="T249" s="1" t="s">
        <v>33</v>
      </c>
      <c r="U249" s="1" t="s">
        <v>126</v>
      </c>
    </row>
    <row r="250" spans="1:21" x14ac:dyDescent="0.25">
      <c r="A250" s="1">
        <v>548306</v>
      </c>
      <c r="B250" s="1">
        <v>2012</v>
      </c>
      <c r="C250" s="1" t="s">
        <v>72</v>
      </c>
      <c r="D250" s="1" t="s">
        <v>248</v>
      </c>
      <c r="E250" s="2">
        <v>41003</v>
      </c>
      <c r="F250" s="1" t="s">
        <v>24</v>
      </c>
      <c r="G250" s="1" t="s">
        <v>249</v>
      </c>
      <c r="H250" s="1" t="s">
        <v>74</v>
      </c>
      <c r="I250" s="1" t="s">
        <v>39</v>
      </c>
      <c r="J250" s="1" t="s">
        <v>54</v>
      </c>
      <c r="K250" s="1" t="s">
        <v>54</v>
      </c>
      <c r="L250" s="1" t="s">
        <v>29</v>
      </c>
      <c r="M250" s="1" t="s">
        <v>54</v>
      </c>
      <c r="N250" s="1" t="s">
        <v>48</v>
      </c>
      <c r="O250" s="1">
        <v>8</v>
      </c>
      <c r="P250" s="1">
        <v>113</v>
      </c>
      <c r="Q250" s="1">
        <v>20</v>
      </c>
      <c r="R250" s="1" t="s">
        <v>31</v>
      </c>
      <c r="S250" s="1" t="s">
        <v>32</v>
      </c>
      <c r="T250" s="1" t="s">
        <v>250</v>
      </c>
      <c r="U250" s="1" t="s">
        <v>126</v>
      </c>
    </row>
    <row r="251" spans="1:21" x14ac:dyDescent="0.25">
      <c r="A251" s="1">
        <v>548307</v>
      </c>
      <c r="B251" s="1">
        <v>2012</v>
      </c>
      <c r="C251" s="1" t="s">
        <v>57</v>
      </c>
      <c r="D251" s="1" t="s">
        <v>248</v>
      </c>
      <c r="E251" s="2">
        <v>41004</v>
      </c>
      <c r="F251" s="1" t="s">
        <v>24</v>
      </c>
      <c r="G251" s="1" t="s">
        <v>89</v>
      </c>
      <c r="H251" s="1" t="s">
        <v>59</v>
      </c>
      <c r="I251" s="1" t="s">
        <v>28</v>
      </c>
      <c r="J251" s="1" t="s">
        <v>46</v>
      </c>
      <c r="K251" s="1" t="s">
        <v>46</v>
      </c>
      <c r="L251" s="1" t="s">
        <v>29</v>
      </c>
      <c r="M251" s="1" t="s">
        <v>46</v>
      </c>
      <c r="N251" s="1" t="s">
        <v>48</v>
      </c>
      <c r="O251" s="1">
        <v>8</v>
      </c>
      <c r="P251" s="1">
        <v>98</v>
      </c>
      <c r="Q251" s="1">
        <v>12</v>
      </c>
      <c r="R251" s="1" t="s">
        <v>31</v>
      </c>
      <c r="S251" s="1" t="s">
        <v>32</v>
      </c>
      <c r="T251" s="1" t="s">
        <v>139</v>
      </c>
      <c r="U251" s="1" t="s">
        <v>137</v>
      </c>
    </row>
    <row r="252" spans="1:21" x14ac:dyDescent="0.25">
      <c r="A252" s="1">
        <v>548308</v>
      </c>
      <c r="B252" s="1">
        <v>2012</v>
      </c>
      <c r="C252" s="1" t="s">
        <v>51</v>
      </c>
      <c r="D252" s="1" t="s">
        <v>248</v>
      </c>
      <c r="E252" s="2">
        <v>41005</v>
      </c>
      <c r="F252" s="1" t="s">
        <v>24</v>
      </c>
      <c r="G252" s="1" t="s">
        <v>251</v>
      </c>
      <c r="H252" s="1" t="s">
        <v>53</v>
      </c>
      <c r="I252" s="1" t="s">
        <v>54</v>
      </c>
      <c r="J252" s="1" t="s">
        <v>222</v>
      </c>
      <c r="K252" s="1" t="s">
        <v>54</v>
      </c>
      <c r="L252" s="1" t="s">
        <v>29</v>
      </c>
      <c r="M252" s="1" t="s">
        <v>222</v>
      </c>
      <c r="N252" s="1" t="s">
        <v>30</v>
      </c>
      <c r="O252" s="1">
        <v>28</v>
      </c>
      <c r="P252" s="1">
        <v>130</v>
      </c>
      <c r="Q252" s="1">
        <v>20</v>
      </c>
      <c r="R252" s="1" t="s">
        <v>31</v>
      </c>
      <c r="S252" s="1" t="s">
        <v>32</v>
      </c>
      <c r="T252" s="1" t="s">
        <v>252</v>
      </c>
      <c r="U252" s="1" t="s">
        <v>126</v>
      </c>
    </row>
    <row r="253" spans="1:21" x14ac:dyDescent="0.25">
      <c r="A253" s="1">
        <v>548309</v>
      </c>
      <c r="B253" s="1">
        <v>2012</v>
      </c>
      <c r="C253" s="1" t="s">
        <v>63</v>
      </c>
      <c r="D253" s="1" t="s">
        <v>248</v>
      </c>
      <c r="E253" s="2">
        <v>41005</v>
      </c>
      <c r="F253" s="1" t="s">
        <v>24</v>
      </c>
      <c r="G253" s="1" t="s">
        <v>253</v>
      </c>
      <c r="H253" s="1" t="s">
        <v>65</v>
      </c>
      <c r="I253" s="1" t="s">
        <v>47</v>
      </c>
      <c r="J253" s="1" t="s">
        <v>38</v>
      </c>
      <c r="K253" s="1" t="s">
        <v>38</v>
      </c>
      <c r="L253" s="1" t="s">
        <v>29</v>
      </c>
      <c r="M253" s="1" t="s">
        <v>47</v>
      </c>
      <c r="N253" s="1" t="s">
        <v>30</v>
      </c>
      <c r="O253" s="1">
        <v>31</v>
      </c>
      <c r="P253" s="1">
        <v>192</v>
      </c>
      <c r="Q253" s="1">
        <v>20</v>
      </c>
      <c r="R253" s="1" t="s">
        <v>31</v>
      </c>
      <c r="S253" s="1" t="s">
        <v>32</v>
      </c>
      <c r="T253" s="1" t="s">
        <v>61</v>
      </c>
      <c r="U253" s="1" t="s">
        <v>148</v>
      </c>
    </row>
    <row r="254" spans="1:21" x14ac:dyDescent="0.25">
      <c r="A254" s="1">
        <v>548310</v>
      </c>
      <c r="B254" s="1">
        <v>2012</v>
      </c>
      <c r="C254" s="1" t="s">
        <v>22</v>
      </c>
      <c r="D254" s="1" t="s">
        <v>248</v>
      </c>
      <c r="E254" s="2">
        <v>41006</v>
      </c>
      <c r="F254" s="1" t="s">
        <v>24</v>
      </c>
      <c r="G254" s="1" t="s">
        <v>131</v>
      </c>
      <c r="H254" s="1" t="s">
        <v>26</v>
      </c>
      <c r="I254" s="1" t="s">
        <v>27</v>
      </c>
      <c r="J254" s="1" t="s">
        <v>46</v>
      </c>
      <c r="K254" s="1" t="s">
        <v>46</v>
      </c>
      <c r="L254" s="1" t="s">
        <v>29</v>
      </c>
      <c r="M254" s="1" t="s">
        <v>27</v>
      </c>
      <c r="N254" s="1" t="s">
        <v>30</v>
      </c>
      <c r="O254" s="1">
        <v>20</v>
      </c>
      <c r="P254" s="1">
        <v>158</v>
      </c>
      <c r="Q254" s="1">
        <v>20</v>
      </c>
      <c r="R254" s="1" t="s">
        <v>31</v>
      </c>
      <c r="S254" s="1" t="s">
        <v>32</v>
      </c>
      <c r="T254" s="1" t="s">
        <v>139</v>
      </c>
      <c r="U254" s="1" t="s">
        <v>150</v>
      </c>
    </row>
    <row r="255" spans="1:21" x14ac:dyDescent="0.25">
      <c r="A255" s="1">
        <v>548311</v>
      </c>
      <c r="B255" s="1">
        <v>2012</v>
      </c>
      <c r="C255" s="1" t="s">
        <v>254</v>
      </c>
      <c r="D255" s="1" t="s">
        <v>248</v>
      </c>
      <c r="E255" s="2">
        <v>41006</v>
      </c>
      <c r="F255" s="1" t="s">
        <v>24</v>
      </c>
      <c r="G255" s="1" t="s">
        <v>255</v>
      </c>
      <c r="H255" s="1" t="s">
        <v>256</v>
      </c>
      <c r="I255" s="1" t="s">
        <v>60</v>
      </c>
      <c r="J255" s="1" t="s">
        <v>39</v>
      </c>
      <c r="K255" s="1" t="s">
        <v>60</v>
      </c>
      <c r="L255" s="1" t="s">
        <v>29</v>
      </c>
      <c r="M255" s="1" t="s">
        <v>39</v>
      </c>
      <c r="N255" s="1" t="s">
        <v>30</v>
      </c>
      <c r="O255" s="1">
        <v>74</v>
      </c>
      <c r="P255" s="1">
        <v>194</v>
      </c>
      <c r="Q255" s="1">
        <v>20</v>
      </c>
      <c r="R255" s="1" t="s">
        <v>31</v>
      </c>
      <c r="S255" s="1" t="s">
        <v>32</v>
      </c>
      <c r="T255" s="1" t="s">
        <v>250</v>
      </c>
      <c r="U255" s="1" t="s">
        <v>137</v>
      </c>
    </row>
    <row r="256" spans="1:21" x14ac:dyDescent="0.25">
      <c r="A256" s="1">
        <v>548312</v>
      </c>
      <c r="B256" s="1">
        <v>2012</v>
      </c>
      <c r="C256" s="1" t="s">
        <v>63</v>
      </c>
      <c r="D256" s="1" t="s">
        <v>248</v>
      </c>
      <c r="E256" s="2">
        <v>41007</v>
      </c>
      <c r="F256" s="1" t="s">
        <v>24</v>
      </c>
      <c r="G256" s="1" t="s">
        <v>170</v>
      </c>
      <c r="H256" s="1" t="s">
        <v>65</v>
      </c>
      <c r="I256" s="1" t="s">
        <v>47</v>
      </c>
      <c r="J256" s="1" t="s">
        <v>28</v>
      </c>
      <c r="K256" s="1" t="s">
        <v>28</v>
      </c>
      <c r="L256" s="1" t="s">
        <v>29</v>
      </c>
      <c r="M256" s="1" t="s">
        <v>47</v>
      </c>
      <c r="N256" s="1" t="s">
        <v>30</v>
      </c>
      <c r="O256" s="1">
        <v>22</v>
      </c>
      <c r="P256" s="1">
        <v>165</v>
      </c>
      <c r="Q256" s="1">
        <v>20</v>
      </c>
      <c r="R256" s="1" t="s">
        <v>31</v>
      </c>
      <c r="S256" s="1" t="s">
        <v>32</v>
      </c>
      <c r="T256" s="1" t="s">
        <v>61</v>
      </c>
      <c r="U256" s="1" t="s">
        <v>257</v>
      </c>
    </row>
    <row r="257" spans="1:21" x14ac:dyDescent="0.25">
      <c r="A257" s="1">
        <v>548313</v>
      </c>
      <c r="B257" s="1">
        <v>2012</v>
      </c>
      <c r="C257" s="1" t="s">
        <v>258</v>
      </c>
      <c r="D257" s="1" t="s">
        <v>248</v>
      </c>
      <c r="E257" s="2">
        <v>41007</v>
      </c>
      <c r="F257" s="1" t="s">
        <v>24</v>
      </c>
      <c r="G257" s="1" t="s">
        <v>259</v>
      </c>
      <c r="H257" s="1" t="s">
        <v>260</v>
      </c>
      <c r="I257" s="1" t="s">
        <v>222</v>
      </c>
      <c r="J257" s="1" t="s">
        <v>38</v>
      </c>
      <c r="K257" s="1" t="s">
        <v>222</v>
      </c>
      <c r="L257" s="1" t="s">
        <v>40</v>
      </c>
      <c r="M257" s="1" t="s">
        <v>222</v>
      </c>
      <c r="N257" s="1" t="s">
        <v>30</v>
      </c>
      <c r="O257" s="1">
        <v>22</v>
      </c>
      <c r="P257" s="1">
        <v>167</v>
      </c>
      <c r="Q257" s="1">
        <v>20</v>
      </c>
      <c r="R257" s="1" t="s">
        <v>31</v>
      </c>
      <c r="S257" s="1" t="s">
        <v>32</v>
      </c>
      <c r="T257" s="1" t="s">
        <v>181</v>
      </c>
      <c r="U257" s="1" t="s">
        <v>126</v>
      </c>
    </row>
    <row r="258" spans="1:21" x14ac:dyDescent="0.25">
      <c r="A258" s="1">
        <v>548314</v>
      </c>
      <c r="B258" s="1">
        <v>2012</v>
      </c>
      <c r="C258" s="1" t="s">
        <v>254</v>
      </c>
      <c r="D258" s="1" t="s">
        <v>248</v>
      </c>
      <c r="E258" s="2">
        <v>41008</v>
      </c>
      <c r="F258" s="1" t="s">
        <v>24</v>
      </c>
      <c r="G258" s="1" t="s">
        <v>157</v>
      </c>
      <c r="H258" s="1" t="s">
        <v>256</v>
      </c>
      <c r="I258" s="1" t="s">
        <v>60</v>
      </c>
      <c r="J258" s="1" t="s">
        <v>54</v>
      </c>
      <c r="K258" s="1" t="s">
        <v>60</v>
      </c>
      <c r="L258" s="1" t="s">
        <v>40</v>
      </c>
      <c r="M258" s="1" t="s">
        <v>54</v>
      </c>
      <c r="N258" s="1" t="s">
        <v>48</v>
      </c>
      <c r="O258" s="1">
        <v>5</v>
      </c>
      <c r="P258" s="1">
        <v>139</v>
      </c>
      <c r="Q258" s="1">
        <v>20</v>
      </c>
      <c r="R258" s="1" t="s">
        <v>31</v>
      </c>
      <c r="S258" s="1" t="s">
        <v>32</v>
      </c>
      <c r="T258" s="1" t="s">
        <v>252</v>
      </c>
      <c r="U258" s="1" t="s">
        <v>250</v>
      </c>
    </row>
    <row r="259" spans="1:21" x14ac:dyDescent="0.25">
      <c r="A259" s="1">
        <v>548315</v>
      </c>
      <c r="B259" s="1">
        <v>2012</v>
      </c>
      <c r="C259" s="1" t="s">
        <v>22</v>
      </c>
      <c r="D259" s="1" t="s">
        <v>248</v>
      </c>
      <c r="E259" s="2">
        <v>41009</v>
      </c>
      <c r="F259" s="1" t="s">
        <v>24</v>
      </c>
      <c r="G259" s="1" t="s">
        <v>96</v>
      </c>
      <c r="H259" s="1" t="s">
        <v>26</v>
      </c>
      <c r="I259" s="1" t="s">
        <v>27</v>
      </c>
      <c r="J259" s="1" t="s">
        <v>28</v>
      </c>
      <c r="K259" s="1" t="s">
        <v>27</v>
      </c>
      <c r="L259" s="1" t="s">
        <v>29</v>
      </c>
      <c r="M259" s="1" t="s">
        <v>28</v>
      </c>
      <c r="N259" s="1" t="s">
        <v>30</v>
      </c>
      <c r="O259" s="1">
        <v>42</v>
      </c>
      <c r="P259" s="1">
        <v>166</v>
      </c>
      <c r="Q259" s="1">
        <v>20</v>
      </c>
      <c r="R259" s="1" t="s">
        <v>31</v>
      </c>
      <c r="S259" s="1" t="s">
        <v>32</v>
      </c>
      <c r="T259" s="1" t="s">
        <v>150</v>
      </c>
      <c r="U259" s="1" t="s">
        <v>228</v>
      </c>
    </row>
    <row r="260" spans="1:21" x14ac:dyDescent="0.25">
      <c r="A260" s="1">
        <v>548316</v>
      </c>
      <c r="B260" s="1">
        <v>2012</v>
      </c>
      <c r="C260" s="1" t="s">
        <v>43</v>
      </c>
      <c r="D260" s="1" t="s">
        <v>248</v>
      </c>
      <c r="E260" s="2">
        <v>41009</v>
      </c>
      <c r="F260" s="1" t="s">
        <v>24</v>
      </c>
      <c r="G260" s="1" t="s">
        <v>261</v>
      </c>
      <c r="H260" s="1" t="s">
        <v>45</v>
      </c>
      <c r="I260" s="1" t="s">
        <v>46</v>
      </c>
      <c r="J260" s="1" t="s">
        <v>39</v>
      </c>
      <c r="K260" s="1" t="s">
        <v>46</v>
      </c>
      <c r="L260" s="1" t="s">
        <v>29</v>
      </c>
      <c r="M260" s="1" t="s">
        <v>46</v>
      </c>
      <c r="N260" s="1" t="s">
        <v>48</v>
      </c>
      <c r="O260" s="1">
        <v>8</v>
      </c>
      <c r="P260" s="1">
        <v>111</v>
      </c>
      <c r="Q260" s="1">
        <v>20</v>
      </c>
      <c r="R260" s="1" t="s">
        <v>31</v>
      </c>
      <c r="S260" s="1" t="s">
        <v>32</v>
      </c>
      <c r="T260" s="1" t="s">
        <v>33</v>
      </c>
      <c r="U260" s="1" t="s">
        <v>148</v>
      </c>
    </row>
    <row r="261" spans="1:21" x14ac:dyDescent="0.25">
      <c r="A261" s="1">
        <v>548317</v>
      </c>
      <c r="B261" s="1">
        <v>2012</v>
      </c>
      <c r="C261" s="1" t="s">
        <v>51</v>
      </c>
      <c r="D261" s="1" t="s">
        <v>248</v>
      </c>
      <c r="E261" s="2">
        <v>41010</v>
      </c>
      <c r="F261" s="1" t="s">
        <v>24</v>
      </c>
      <c r="G261" s="1" t="s">
        <v>205</v>
      </c>
      <c r="H261" s="1" t="s">
        <v>53</v>
      </c>
      <c r="I261" s="1" t="s">
        <v>54</v>
      </c>
      <c r="J261" s="1" t="s">
        <v>47</v>
      </c>
      <c r="K261" s="1" t="s">
        <v>47</v>
      </c>
      <c r="L261" s="1" t="s">
        <v>29</v>
      </c>
      <c r="M261" s="1" t="s">
        <v>54</v>
      </c>
      <c r="N261" s="1" t="s">
        <v>30</v>
      </c>
      <c r="O261" s="1">
        <v>27</v>
      </c>
      <c r="P261" s="1">
        <v>198</v>
      </c>
      <c r="Q261" s="1">
        <v>20</v>
      </c>
      <c r="R261" s="1" t="s">
        <v>31</v>
      </c>
      <c r="S261" s="1" t="s">
        <v>32</v>
      </c>
      <c r="T261" s="1" t="s">
        <v>49</v>
      </c>
      <c r="U261" s="1" t="s">
        <v>262</v>
      </c>
    </row>
    <row r="262" spans="1:21" x14ac:dyDescent="0.25">
      <c r="A262" s="1">
        <v>548318</v>
      </c>
      <c r="B262" s="1">
        <v>2012</v>
      </c>
      <c r="C262" s="1" t="s">
        <v>72</v>
      </c>
      <c r="D262" s="1" t="s">
        <v>248</v>
      </c>
      <c r="E262" s="2">
        <v>41011</v>
      </c>
      <c r="F262" s="1" t="s">
        <v>24</v>
      </c>
      <c r="G262" s="1" t="s">
        <v>263</v>
      </c>
      <c r="H262" s="1" t="s">
        <v>74</v>
      </c>
      <c r="I262" s="1" t="s">
        <v>39</v>
      </c>
      <c r="J262" s="1" t="s">
        <v>27</v>
      </c>
      <c r="K262" s="1" t="s">
        <v>27</v>
      </c>
      <c r="L262" s="1" t="s">
        <v>40</v>
      </c>
      <c r="M262" s="1" t="s">
        <v>39</v>
      </c>
      <c r="N262" s="1" t="s">
        <v>48</v>
      </c>
      <c r="O262" s="1">
        <v>5</v>
      </c>
      <c r="P262" s="1">
        <v>206</v>
      </c>
      <c r="Q262" s="1">
        <v>20</v>
      </c>
      <c r="R262" s="1" t="s">
        <v>31</v>
      </c>
      <c r="S262" s="1" t="s">
        <v>32</v>
      </c>
      <c r="T262" s="1" t="s">
        <v>137</v>
      </c>
      <c r="U262" s="1" t="s">
        <v>228</v>
      </c>
    </row>
    <row r="263" spans="1:21" x14ac:dyDescent="0.25">
      <c r="A263" s="1">
        <v>548319</v>
      </c>
      <c r="B263" s="1">
        <v>2012</v>
      </c>
      <c r="C263" s="1" t="s">
        <v>35</v>
      </c>
      <c r="D263" s="1" t="s">
        <v>248</v>
      </c>
      <c r="E263" s="2">
        <v>41011</v>
      </c>
      <c r="F263" s="1" t="s">
        <v>24</v>
      </c>
      <c r="G263" s="1" t="s">
        <v>264</v>
      </c>
      <c r="H263" s="1" t="s">
        <v>37</v>
      </c>
      <c r="I263" s="1" t="s">
        <v>38</v>
      </c>
      <c r="J263" s="1" t="s">
        <v>222</v>
      </c>
      <c r="K263" s="1" t="s">
        <v>38</v>
      </c>
      <c r="L263" s="1" t="s">
        <v>29</v>
      </c>
      <c r="M263" s="1" t="s">
        <v>38</v>
      </c>
      <c r="N263" s="1" t="s">
        <v>48</v>
      </c>
      <c r="O263" s="1">
        <v>7</v>
      </c>
      <c r="P263" s="1">
        <v>116</v>
      </c>
      <c r="Q263" s="1">
        <v>20</v>
      </c>
      <c r="R263" s="1" t="s">
        <v>31</v>
      </c>
      <c r="S263" s="1" t="s">
        <v>32</v>
      </c>
      <c r="T263" s="1" t="s">
        <v>257</v>
      </c>
      <c r="U263" s="1" t="s">
        <v>148</v>
      </c>
    </row>
    <row r="264" spans="1:21" x14ac:dyDescent="0.25">
      <c r="A264" s="1">
        <v>548320</v>
      </c>
      <c r="B264" s="1">
        <v>2012</v>
      </c>
      <c r="C264" s="1" t="s">
        <v>57</v>
      </c>
      <c r="D264" s="1" t="s">
        <v>248</v>
      </c>
      <c r="E264" s="2">
        <v>41012</v>
      </c>
      <c r="F264" s="1" t="s">
        <v>24</v>
      </c>
      <c r="G264" s="1" t="s">
        <v>265</v>
      </c>
      <c r="H264" s="1" t="s">
        <v>59</v>
      </c>
      <c r="I264" s="1" t="s">
        <v>28</v>
      </c>
      <c r="J264" s="1" t="s">
        <v>47</v>
      </c>
      <c r="K264" s="1" t="s">
        <v>47</v>
      </c>
      <c r="L264" s="1" t="s">
        <v>40</v>
      </c>
      <c r="M264" s="1" t="s">
        <v>28</v>
      </c>
      <c r="N264" s="1" t="s">
        <v>48</v>
      </c>
      <c r="O264" s="1">
        <v>5</v>
      </c>
      <c r="P264" s="1">
        <v>132</v>
      </c>
      <c r="Q264" s="1">
        <v>20</v>
      </c>
      <c r="R264" s="1" t="s">
        <v>31</v>
      </c>
      <c r="S264" s="1" t="s">
        <v>32</v>
      </c>
      <c r="T264" s="1" t="s">
        <v>33</v>
      </c>
      <c r="U264" s="1" t="s">
        <v>139</v>
      </c>
    </row>
    <row r="265" spans="1:21" x14ac:dyDescent="0.25">
      <c r="A265" s="1">
        <v>548322</v>
      </c>
      <c r="B265" s="1">
        <v>2012</v>
      </c>
      <c r="C265" s="1" t="s">
        <v>258</v>
      </c>
      <c r="D265" s="1" t="s">
        <v>248</v>
      </c>
      <c r="E265" s="2">
        <v>41013</v>
      </c>
      <c r="F265" s="1" t="s">
        <v>24</v>
      </c>
      <c r="G265" s="1" t="s">
        <v>266</v>
      </c>
      <c r="H265" s="1" t="s">
        <v>260</v>
      </c>
      <c r="I265" s="1" t="s">
        <v>222</v>
      </c>
      <c r="J265" s="1" t="s">
        <v>39</v>
      </c>
      <c r="K265" s="1" t="s">
        <v>39</v>
      </c>
      <c r="L265" s="1" t="s">
        <v>40</v>
      </c>
      <c r="M265" s="1" t="s">
        <v>222</v>
      </c>
      <c r="N265" s="1" t="s">
        <v>48</v>
      </c>
      <c r="O265" s="1">
        <v>7</v>
      </c>
      <c r="P265" s="1">
        <v>156</v>
      </c>
      <c r="Q265" s="1">
        <v>20</v>
      </c>
      <c r="R265" s="1" t="s">
        <v>31</v>
      </c>
      <c r="S265" s="1" t="s">
        <v>32</v>
      </c>
      <c r="T265" s="1" t="s">
        <v>49</v>
      </c>
      <c r="U265" s="1" t="s">
        <v>262</v>
      </c>
    </row>
    <row r="266" spans="1:21" x14ac:dyDescent="0.25">
      <c r="A266" s="1">
        <v>548323</v>
      </c>
      <c r="B266" s="1">
        <v>2012</v>
      </c>
      <c r="C266" s="1" t="s">
        <v>57</v>
      </c>
      <c r="D266" s="1" t="s">
        <v>248</v>
      </c>
      <c r="E266" s="2">
        <v>41014</v>
      </c>
      <c r="F266" s="1" t="s">
        <v>24</v>
      </c>
      <c r="G266" s="1" t="s">
        <v>267</v>
      </c>
      <c r="H266" s="1" t="s">
        <v>59</v>
      </c>
      <c r="I266" s="1" t="s">
        <v>28</v>
      </c>
      <c r="J266" s="1" t="s">
        <v>38</v>
      </c>
      <c r="K266" s="1" t="s">
        <v>28</v>
      </c>
      <c r="L266" s="1" t="s">
        <v>29</v>
      </c>
      <c r="M266" s="1" t="s">
        <v>38</v>
      </c>
      <c r="N266" s="1" t="s">
        <v>30</v>
      </c>
      <c r="O266" s="1">
        <v>2</v>
      </c>
      <c r="P266" s="1">
        <v>135</v>
      </c>
      <c r="Q266" s="1">
        <v>20</v>
      </c>
      <c r="R266" s="1" t="s">
        <v>31</v>
      </c>
      <c r="S266" s="1" t="s">
        <v>32</v>
      </c>
      <c r="T266" s="1" t="s">
        <v>33</v>
      </c>
      <c r="U266" s="1" t="s">
        <v>139</v>
      </c>
    </row>
    <row r="267" spans="1:21" x14ac:dyDescent="0.25">
      <c r="A267" s="1">
        <v>548324</v>
      </c>
      <c r="B267" s="1">
        <v>2012</v>
      </c>
      <c r="C267" s="1" t="s">
        <v>22</v>
      </c>
      <c r="D267" s="1" t="s">
        <v>248</v>
      </c>
      <c r="E267" s="2">
        <v>41014</v>
      </c>
      <c r="F267" s="1" t="s">
        <v>24</v>
      </c>
      <c r="G267" s="1" t="s">
        <v>253</v>
      </c>
      <c r="H267" s="1" t="s">
        <v>26</v>
      </c>
      <c r="I267" s="1" t="s">
        <v>27</v>
      </c>
      <c r="J267" s="1" t="s">
        <v>47</v>
      </c>
      <c r="K267" s="1" t="s">
        <v>47</v>
      </c>
      <c r="L267" s="1" t="s">
        <v>40</v>
      </c>
      <c r="M267" s="1" t="s">
        <v>47</v>
      </c>
      <c r="N267" s="1" t="s">
        <v>30</v>
      </c>
      <c r="O267" s="1">
        <v>59</v>
      </c>
      <c r="P267" s="1">
        <v>196</v>
      </c>
      <c r="Q267" s="1">
        <v>20</v>
      </c>
      <c r="R267" s="1" t="s">
        <v>31</v>
      </c>
      <c r="S267" s="1" t="s">
        <v>32</v>
      </c>
      <c r="T267" s="1" t="s">
        <v>250</v>
      </c>
      <c r="U267" s="1" t="s">
        <v>228</v>
      </c>
    </row>
    <row r="268" spans="1:21" x14ac:dyDescent="0.25">
      <c r="A268" s="1">
        <v>548325</v>
      </c>
      <c r="B268" s="1">
        <v>2012</v>
      </c>
      <c r="C268" s="1" t="s">
        <v>51</v>
      </c>
      <c r="D268" s="1" t="s">
        <v>248</v>
      </c>
      <c r="E268" s="2">
        <v>41015</v>
      </c>
      <c r="F268" s="1" t="s">
        <v>24</v>
      </c>
      <c r="G268" s="1" t="s">
        <v>268</v>
      </c>
      <c r="H268" s="1" t="s">
        <v>53</v>
      </c>
      <c r="I268" s="1" t="s">
        <v>54</v>
      </c>
      <c r="J268" s="1" t="s">
        <v>46</v>
      </c>
      <c r="K268" s="1" t="s">
        <v>46</v>
      </c>
      <c r="L268" s="1" t="s">
        <v>29</v>
      </c>
      <c r="M268" s="1" t="s">
        <v>46</v>
      </c>
      <c r="N268" s="1" t="s">
        <v>48</v>
      </c>
      <c r="O268" s="1">
        <v>7</v>
      </c>
      <c r="P268" s="1">
        <v>93</v>
      </c>
      <c r="Q268" s="1">
        <v>20</v>
      </c>
      <c r="R268" s="1" t="s">
        <v>31</v>
      </c>
      <c r="S268" s="1" t="s">
        <v>32</v>
      </c>
      <c r="T268" s="1" t="s">
        <v>61</v>
      </c>
      <c r="U268" s="1" t="s">
        <v>148</v>
      </c>
    </row>
    <row r="269" spans="1:21" x14ac:dyDescent="0.25">
      <c r="A269" s="1">
        <v>548326</v>
      </c>
      <c r="B269" s="1">
        <v>2012</v>
      </c>
      <c r="C269" s="1" t="s">
        <v>63</v>
      </c>
      <c r="D269" s="1" t="s">
        <v>248</v>
      </c>
      <c r="E269" s="2">
        <v>41016</v>
      </c>
      <c r="F269" s="1" t="s">
        <v>24</v>
      </c>
      <c r="G269" s="1" t="s">
        <v>170</v>
      </c>
      <c r="H269" s="1" t="s">
        <v>65</v>
      </c>
      <c r="I269" s="1" t="s">
        <v>47</v>
      </c>
      <c r="J269" s="1" t="s">
        <v>60</v>
      </c>
      <c r="K269" s="1" t="s">
        <v>60</v>
      </c>
      <c r="L269" s="1" t="s">
        <v>40</v>
      </c>
      <c r="M269" s="1" t="s">
        <v>47</v>
      </c>
      <c r="N269" s="1" t="s">
        <v>48</v>
      </c>
      <c r="O269" s="1">
        <v>5</v>
      </c>
      <c r="P269" s="1">
        <v>197</v>
      </c>
      <c r="Q269" s="1">
        <v>20</v>
      </c>
      <c r="R269" s="1" t="s">
        <v>31</v>
      </c>
      <c r="S269" s="1" t="s">
        <v>32</v>
      </c>
      <c r="T269" s="1" t="s">
        <v>49</v>
      </c>
      <c r="U269" s="1" t="s">
        <v>262</v>
      </c>
    </row>
    <row r="270" spans="1:21" x14ac:dyDescent="0.25">
      <c r="A270" s="1">
        <v>548327</v>
      </c>
      <c r="B270" s="1">
        <v>2012</v>
      </c>
      <c r="C270" s="1" t="s">
        <v>22</v>
      </c>
      <c r="D270" s="1" t="s">
        <v>248</v>
      </c>
      <c r="E270" s="2">
        <v>41016</v>
      </c>
      <c r="F270" s="1" t="s">
        <v>24</v>
      </c>
      <c r="G270" s="1" t="s">
        <v>128</v>
      </c>
      <c r="H270" s="1" t="s">
        <v>26</v>
      </c>
      <c r="I270" s="1" t="s">
        <v>27</v>
      </c>
      <c r="J270" s="1" t="s">
        <v>222</v>
      </c>
      <c r="K270" s="1" t="s">
        <v>222</v>
      </c>
      <c r="L270" s="1" t="s">
        <v>40</v>
      </c>
      <c r="M270" s="1" t="s">
        <v>27</v>
      </c>
      <c r="N270" s="1" t="s">
        <v>48</v>
      </c>
      <c r="O270" s="1">
        <v>6</v>
      </c>
      <c r="P270" s="1">
        <v>183</v>
      </c>
      <c r="Q270" s="1">
        <v>20</v>
      </c>
      <c r="R270" s="1" t="s">
        <v>31</v>
      </c>
      <c r="S270" s="1" t="s">
        <v>32</v>
      </c>
      <c r="T270" s="1" t="s">
        <v>139</v>
      </c>
      <c r="U270" s="1" t="s">
        <v>181</v>
      </c>
    </row>
    <row r="271" spans="1:21" x14ac:dyDescent="0.25">
      <c r="A271" s="1">
        <v>548328</v>
      </c>
      <c r="B271" s="1">
        <v>2012</v>
      </c>
      <c r="C271" s="1" t="s">
        <v>35</v>
      </c>
      <c r="D271" s="1" t="s">
        <v>248</v>
      </c>
      <c r="E271" s="2">
        <v>41017</v>
      </c>
      <c r="F271" s="1" t="s">
        <v>24</v>
      </c>
      <c r="G271" s="1" t="s">
        <v>156</v>
      </c>
      <c r="H271" s="1" t="s">
        <v>37</v>
      </c>
      <c r="I271" s="1" t="s">
        <v>38</v>
      </c>
      <c r="J271" s="1" t="s">
        <v>28</v>
      </c>
      <c r="K271" s="1" t="s">
        <v>38</v>
      </c>
      <c r="L271" s="1" t="s">
        <v>40</v>
      </c>
      <c r="M271" s="1" t="s">
        <v>28</v>
      </c>
      <c r="N271" s="1" t="s">
        <v>48</v>
      </c>
      <c r="O271" s="1">
        <v>8</v>
      </c>
      <c r="P271" s="1">
        <v>125</v>
      </c>
      <c r="Q271" s="1">
        <v>20</v>
      </c>
      <c r="R271" s="1" t="s">
        <v>31</v>
      </c>
      <c r="S271" s="1" t="s">
        <v>32</v>
      </c>
      <c r="T271" s="1" t="s">
        <v>250</v>
      </c>
      <c r="U271" s="1" t="s">
        <v>228</v>
      </c>
    </row>
    <row r="272" spans="1:21" x14ac:dyDescent="0.25">
      <c r="A272" s="1">
        <v>548321</v>
      </c>
      <c r="B272" s="1">
        <v>2012</v>
      </c>
      <c r="C272" s="1" t="s">
        <v>43</v>
      </c>
      <c r="D272" s="1" t="s">
        <v>248</v>
      </c>
      <c r="E272" s="2">
        <v>41018</v>
      </c>
      <c r="F272" s="1" t="s">
        <v>24</v>
      </c>
      <c r="G272" s="1" t="s">
        <v>195</v>
      </c>
      <c r="H272" s="1" t="s">
        <v>45</v>
      </c>
      <c r="I272" s="1" t="s">
        <v>46</v>
      </c>
      <c r="J272" s="1" t="s">
        <v>60</v>
      </c>
      <c r="K272" s="1" t="s">
        <v>60</v>
      </c>
      <c r="L272" s="1" t="s">
        <v>40</v>
      </c>
      <c r="M272" s="1" t="s">
        <v>46</v>
      </c>
      <c r="N272" s="1" t="s">
        <v>48</v>
      </c>
      <c r="O272" s="1">
        <v>5</v>
      </c>
      <c r="P272" s="1">
        <v>158</v>
      </c>
      <c r="Q272" s="1">
        <v>20</v>
      </c>
      <c r="R272" s="1" t="s">
        <v>31</v>
      </c>
      <c r="S272" s="1" t="s">
        <v>32</v>
      </c>
      <c r="T272" s="1" t="s">
        <v>61</v>
      </c>
      <c r="U272" s="1" t="s">
        <v>148</v>
      </c>
    </row>
    <row r="273" spans="1:21" x14ac:dyDescent="0.25">
      <c r="A273" s="1">
        <v>548330</v>
      </c>
      <c r="B273" s="1">
        <v>2012</v>
      </c>
      <c r="C273" s="1" t="s">
        <v>72</v>
      </c>
      <c r="D273" s="1" t="s">
        <v>248</v>
      </c>
      <c r="E273" s="2">
        <v>41018</v>
      </c>
      <c r="F273" s="1" t="s">
        <v>24</v>
      </c>
      <c r="G273" s="1" t="s">
        <v>269</v>
      </c>
      <c r="H273" s="1" t="s">
        <v>74</v>
      </c>
      <c r="I273" s="1" t="s">
        <v>39</v>
      </c>
      <c r="J273" s="1" t="s">
        <v>222</v>
      </c>
      <c r="K273" s="1" t="s">
        <v>222</v>
      </c>
      <c r="L273" s="1" t="s">
        <v>29</v>
      </c>
      <c r="M273" s="1" t="s">
        <v>39</v>
      </c>
      <c r="N273" s="1" t="s">
        <v>30</v>
      </c>
      <c r="O273" s="1">
        <v>13</v>
      </c>
      <c r="P273" s="1">
        <v>165</v>
      </c>
      <c r="Q273" s="1">
        <v>20</v>
      </c>
      <c r="R273" s="1" t="s">
        <v>31</v>
      </c>
      <c r="S273" s="1" t="s">
        <v>32</v>
      </c>
      <c r="T273" s="1" t="s">
        <v>33</v>
      </c>
      <c r="U273" s="1" t="s">
        <v>181</v>
      </c>
    </row>
    <row r="274" spans="1:21" x14ac:dyDescent="0.25">
      <c r="A274" s="1">
        <v>548331</v>
      </c>
      <c r="B274" s="1">
        <v>2012</v>
      </c>
      <c r="C274" s="1" t="s">
        <v>35</v>
      </c>
      <c r="D274" s="1" t="s">
        <v>248</v>
      </c>
      <c r="E274" s="2">
        <v>41019</v>
      </c>
      <c r="F274" s="1" t="s">
        <v>24</v>
      </c>
      <c r="G274" s="1" t="s">
        <v>128</v>
      </c>
      <c r="H274" s="1" t="s">
        <v>37</v>
      </c>
      <c r="I274" s="1" t="s">
        <v>38</v>
      </c>
      <c r="J274" s="1" t="s">
        <v>27</v>
      </c>
      <c r="K274" s="1" t="s">
        <v>27</v>
      </c>
      <c r="L274" s="1" t="s">
        <v>29</v>
      </c>
      <c r="M274" s="1" t="s">
        <v>27</v>
      </c>
      <c r="N274" s="1" t="s">
        <v>48</v>
      </c>
      <c r="O274" s="1">
        <v>5</v>
      </c>
      <c r="P274" s="1">
        <v>164</v>
      </c>
      <c r="Q274" s="1">
        <v>20</v>
      </c>
      <c r="R274" s="1" t="s">
        <v>31</v>
      </c>
      <c r="S274" s="1" t="s">
        <v>32</v>
      </c>
      <c r="T274" s="1" t="s">
        <v>150</v>
      </c>
      <c r="U274" s="1" t="s">
        <v>228</v>
      </c>
    </row>
    <row r="275" spans="1:21" x14ac:dyDescent="0.25">
      <c r="A275" s="1">
        <v>548332</v>
      </c>
      <c r="B275" s="1">
        <v>2012</v>
      </c>
      <c r="C275" s="1" t="s">
        <v>72</v>
      </c>
      <c r="D275" s="1" t="s">
        <v>248</v>
      </c>
      <c r="E275" s="2">
        <v>41020</v>
      </c>
      <c r="F275" s="1" t="s">
        <v>24</v>
      </c>
      <c r="G275" s="1" t="s">
        <v>263</v>
      </c>
      <c r="H275" s="1" t="s">
        <v>74</v>
      </c>
      <c r="I275" s="1" t="s">
        <v>39</v>
      </c>
      <c r="J275" s="1" t="s">
        <v>47</v>
      </c>
      <c r="K275" s="1" t="s">
        <v>47</v>
      </c>
      <c r="L275" s="1" t="s">
        <v>40</v>
      </c>
      <c r="M275" s="1" t="s">
        <v>39</v>
      </c>
      <c r="N275" s="1" t="s">
        <v>48</v>
      </c>
      <c r="O275" s="1">
        <v>7</v>
      </c>
      <c r="P275" s="1">
        <v>147</v>
      </c>
      <c r="Q275" s="1">
        <v>20</v>
      </c>
      <c r="R275" s="1" t="s">
        <v>31</v>
      </c>
      <c r="S275" s="1" t="s">
        <v>32</v>
      </c>
      <c r="T275" s="1" t="s">
        <v>49</v>
      </c>
      <c r="U275" s="1" t="s">
        <v>262</v>
      </c>
    </row>
    <row r="276" spans="1:21" x14ac:dyDescent="0.25">
      <c r="A276" s="1">
        <v>548333</v>
      </c>
      <c r="B276" s="1">
        <v>2012</v>
      </c>
      <c r="C276" s="1" t="s">
        <v>43</v>
      </c>
      <c r="D276" s="1" t="s">
        <v>248</v>
      </c>
      <c r="E276" s="2">
        <v>41020</v>
      </c>
      <c r="F276" s="1" t="s">
        <v>24</v>
      </c>
      <c r="G276" s="1" t="s">
        <v>95</v>
      </c>
      <c r="H276" s="1" t="s">
        <v>45</v>
      </c>
      <c r="I276" s="1" t="s">
        <v>46</v>
      </c>
      <c r="J276" s="1" t="s">
        <v>222</v>
      </c>
      <c r="K276" s="1" t="s">
        <v>46</v>
      </c>
      <c r="L276" s="1" t="s">
        <v>29</v>
      </c>
      <c r="M276" s="1" t="s">
        <v>222</v>
      </c>
      <c r="N276" s="1" t="s">
        <v>30</v>
      </c>
      <c r="O276" s="1">
        <v>20</v>
      </c>
      <c r="P276" s="1">
        <v>193</v>
      </c>
      <c r="Q276" s="1">
        <v>20</v>
      </c>
      <c r="R276" s="1" t="s">
        <v>31</v>
      </c>
      <c r="S276" s="1" t="s">
        <v>32</v>
      </c>
      <c r="T276" s="1" t="s">
        <v>33</v>
      </c>
      <c r="U276" s="1" t="s">
        <v>181</v>
      </c>
    </row>
    <row r="277" spans="1:21" x14ac:dyDescent="0.25">
      <c r="A277" s="1">
        <v>548334</v>
      </c>
      <c r="B277" s="1">
        <v>2012</v>
      </c>
      <c r="C277" s="1" t="s">
        <v>51</v>
      </c>
      <c r="D277" s="1" t="s">
        <v>248</v>
      </c>
      <c r="E277" s="2">
        <v>41021</v>
      </c>
      <c r="F277" s="1" t="s">
        <v>24</v>
      </c>
      <c r="G277" s="1" t="s">
        <v>87</v>
      </c>
      <c r="H277" s="1" t="s">
        <v>53</v>
      </c>
      <c r="I277" s="1" t="s">
        <v>54</v>
      </c>
      <c r="J277" s="1" t="s">
        <v>38</v>
      </c>
      <c r="K277" s="1" t="s">
        <v>54</v>
      </c>
      <c r="L277" s="1" t="s">
        <v>40</v>
      </c>
      <c r="M277" s="1" t="s">
        <v>38</v>
      </c>
      <c r="N277" s="1" t="s">
        <v>48</v>
      </c>
      <c r="O277" s="1">
        <v>6</v>
      </c>
      <c r="P277" s="1">
        <v>164</v>
      </c>
      <c r="Q277" s="1">
        <v>20</v>
      </c>
      <c r="R277" s="1" t="s">
        <v>31</v>
      </c>
      <c r="S277" s="1" t="s">
        <v>32</v>
      </c>
      <c r="T277" s="1" t="s">
        <v>150</v>
      </c>
      <c r="U277" s="1" t="s">
        <v>228</v>
      </c>
    </row>
    <row r="278" spans="1:21" x14ac:dyDescent="0.25">
      <c r="A278" s="1">
        <v>548335</v>
      </c>
      <c r="B278" s="1">
        <v>2012</v>
      </c>
      <c r="C278" s="1" t="s">
        <v>182</v>
      </c>
      <c r="D278" s="1" t="s">
        <v>248</v>
      </c>
      <c r="E278" s="2">
        <v>41021</v>
      </c>
      <c r="F278" s="1" t="s">
        <v>24</v>
      </c>
      <c r="G278" s="1" t="s">
        <v>168</v>
      </c>
      <c r="H278" s="1" t="s">
        <v>184</v>
      </c>
      <c r="I278" s="1" t="s">
        <v>60</v>
      </c>
      <c r="J278" s="1" t="s">
        <v>28</v>
      </c>
      <c r="K278" s="1" t="s">
        <v>28</v>
      </c>
      <c r="L278" s="1" t="s">
        <v>29</v>
      </c>
      <c r="M278" s="1" t="s">
        <v>28</v>
      </c>
      <c r="N278" s="1" t="s">
        <v>48</v>
      </c>
      <c r="O278" s="1">
        <v>5</v>
      </c>
      <c r="P278" s="1">
        <v>127</v>
      </c>
      <c r="Q278" s="1">
        <v>20</v>
      </c>
      <c r="R278" s="1" t="s">
        <v>31</v>
      </c>
      <c r="S278" s="1" t="s">
        <v>32</v>
      </c>
      <c r="T278" s="1" t="s">
        <v>61</v>
      </c>
      <c r="U278" s="1" t="s">
        <v>148</v>
      </c>
    </row>
    <row r="279" spans="1:21" x14ac:dyDescent="0.25">
      <c r="A279" s="1">
        <v>548336</v>
      </c>
      <c r="B279" s="1">
        <v>2012</v>
      </c>
      <c r="C279" s="1" t="s">
        <v>63</v>
      </c>
      <c r="D279" s="1" t="s">
        <v>248</v>
      </c>
      <c r="E279" s="2">
        <v>41022</v>
      </c>
      <c r="F279" s="1" t="s">
        <v>24</v>
      </c>
      <c r="G279" s="1" t="s">
        <v>131</v>
      </c>
      <c r="H279" s="1" t="s">
        <v>65</v>
      </c>
      <c r="I279" s="1" t="s">
        <v>47</v>
      </c>
      <c r="J279" s="1" t="s">
        <v>27</v>
      </c>
      <c r="K279" s="1" t="s">
        <v>47</v>
      </c>
      <c r="L279" s="1" t="s">
        <v>29</v>
      </c>
      <c r="M279" s="1" t="s">
        <v>27</v>
      </c>
      <c r="N279" s="1" t="s">
        <v>30</v>
      </c>
      <c r="O279" s="1">
        <v>46</v>
      </c>
      <c r="P279" s="1">
        <v>190</v>
      </c>
      <c r="Q279" s="1">
        <v>20</v>
      </c>
      <c r="R279" s="1" t="s">
        <v>31</v>
      </c>
      <c r="S279" s="1" t="s">
        <v>32</v>
      </c>
      <c r="T279" s="1" t="s">
        <v>33</v>
      </c>
      <c r="U279" s="1" t="s">
        <v>139</v>
      </c>
    </row>
    <row r="280" spans="1:21" x14ac:dyDescent="0.25">
      <c r="A280" s="1">
        <v>548337</v>
      </c>
      <c r="B280" s="1">
        <v>2012</v>
      </c>
      <c r="C280" s="1" t="s">
        <v>258</v>
      </c>
      <c r="D280" s="1" t="s">
        <v>248</v>
      </c>
      <c r="E280" s="2">
        <v>41023</v>
      </c>
      <c r="F280" s="1" t="s">
        <v>24</v>
      </c>
      <c r="G280" s="1" t="s">
        <v>68</v>
      </c>
      <c r="H280" s="1" t="s">
        <v>260</v>
      </c>
      <c r="I280" s="1" t="s">
        <v>222</v>
      </c>
      <c r="J280" s="1" t="s">
        <v>46</v>
      </c>
      <c r="K280" s="1" t="s">
        <v>222</v>
      </c>
      <c r="L280" s="1" t="s">
        <v>40</v>
      </c>
      <c r="M280" s="1" t="s">
        <v>46</v>
      </c>
      <c r="N280" s="1" t="s">
        <v>48</v>
      </c>
      <c r="O280" s="1">
        <v>8</v>
      </c>
      <c r="P280" s="1">
        <v>147</v>
      </c>
      <c r="Q280" s="1">
        <v>20</v>
      </c>
      <c r="R280" s="1" t="s">
        <v>31</v>
      </c>
      <c r="S280" s="1" t="s">
        <v>32</v>
      </c>
      <c r="T280" s="1" t="s">
        <v>150</v>
      </c>
      <c r="U280" s="1" t="s">
        <v>228</v>
      </c>
    </row>
    <row r="281" spans="1:21" x14ac:dyDescent="0.25">
      <c r="A281" s="1">
        <v>548339</v>
      </c>
      <c r="B281" s="1">
        <v>2012</v>
      </c>
      <c r="C281" s="1" t="s">
        <v>35</v>
      </c>
      <c r="D281" s="1" t="s">
        <v>248</v>
      </c>
      <c r="E281" s="2">
        <v>41024</v>
      </c>
      <c r="F281" s="1" t="s">
        <v>24</v>
      </c>
      <c r="G281" s="1" t="s">
        <v>196</v>
      </c>
      <c r="H281" s="1" t="s">
        <v>37</v>
      </c>
      <c r="I281" s="1" t="s">
        <v>38</v>
      </c>
      <c r="J281" s="1" t="s">
        <v>54</v>
      </c>
      <c r="K281" s="1" t="s">
        <v>38</v>
      </c>
      <c r="L281" s="1" t="s">
        <v>40</v>
      </c>
      <c r="M281" s="1" t="s">
        <v>54</v>
      </c>
      <c r="N281" s="1" t="s">
        <v>48</v>
      </c>
      <c r="O281" s="1">
        <v>4</v>
      </c>
      <c r="P281" s="1">
        <v>169</v>
      </c>
      <c r="Q281" s="1">
        <v>20</v>
      </c>
      <c r="R281" s="1" t="s">
        <v>31</v>
      </c>
      <c r="S281" s="1" t="s">
        <v>32</v>
      </c>
      <c r="T281" s="1" t="s">
        <v>49</v>
      </c>
      <c r="U281" s="1" t="s">
        <v>262</v>
      </c>
    </row>
    <row r="282" spans="1:21" x14ac:dyDescent="0.25">
      <c r="A282" s="1">
        <v>548341</v>
      </c>
      <c r="B282" s="1">
        <v>2012</v>
      </c>
      <c r="C282" s="1" t="s">
        <v>258</v>
      </c>
      <c r="D282" s="1" t="s">
        <v>248</v>
      </c>
      <c r="E282" s="2">
        <v>41025</v>
      </c>
      <c r="F282" s="1" t="s">
        <v>24</v>
      </c>
      <c r="G282" s="1" t="s">
        <v>270</v>
      </c>
      <c r="H282" s="1" t="s">
        <v>260</v>
      </c>
      <c r="I282" s="1" t="s">
        <v>222</v>
      </c>
      <c r="J282" s="1" t="s">
        <v>60</v>
      </c>
      <c r="K282" s="1" t="s">
        <v>60</v>
      </c>
      <c r="L282" s="1" t="s">
        <v>40</v>
      </c>
      <c r="M282" s="1" t="s">
        <v>60</v>
      </c>
      <c r="N282" s="1" t="s">
        <v>30</v>
      </c>
      <c r="O282" s="1">
        <v>18</v>
      </c>
      <c r="P282" s="1">
        <v>178</v>
      </c>
      <c r="Q282" s="1">
        <v>20</v>
      </c>
      <c r="R282" s="1" t="s">
        <v>31</v>
      </c>
      <c r="S282" s="1" t="s">
        <v>32</v>
      </c>
      <c r="T282" s="1" t="s">
        <v>150</v>
      </c>
      <c r="U282" s="1" t="s">
        <v>228</v>
      </c>
    </row>
    <row r="283" spans="1:21" x14ac:dyDescent="0.25">
      <c r="A283" s="1">
        <v>548342</v>
      </c>
      <c r="B283" s="1">
        <v>2012</v>
      </c>
      <c r="C283" s="1" t="s">
        <v>43</v>
      </c>
      <c r="D283" s="1" t="s">
        <v>248</v>
      </c>
      <c r="E283" s="2">
        <v>41026</v>
      </c>
      <c r="F283" s="1" t="s">
        <v>24</v>
      </c>
      <c r="G283" s="1" t="s">
        <v>68</v>
      </c>
      <c r="H283" s="1" t="s">
        <v>45</v>
      </c>
      <c r="I283" s="1" t="s">
        <v>46</v>
      </c>
      <c r="J283" s="1" t="s">
        <v>54</v>
      </c>
      <c r="K283" s="1" t="s">
        <v>54</v>
      </c>
      <c r="L283" s="1" t="s">
        <v>29</v>
      </c>
      <c r="M283" s="1" t="s">
        <v>46</v>
      </c>
      <c r="N283" s="1" t="s">
        <v>30</v>
      </c>
      <c r="O283" s="1">
        <v>37</v>
      </c>
      <c r="P283" s="1">
        <v>208</v>
      </c>
      <c r="Q283" s="1">
        <v>20</v>
      </c>
      <c r="R283" s="1" t="s">
        <v>31</v>
      </c>
      <c r="S283" s="1" t="s">
        <v>32</v>
      </c>
      <c r="T283" s="1" t="s">
        <v>49</v>
      </c>
      <c r="U283" s="1" t="s">
        <v>262</v>
      </c>
    </row>
    <row r="284" spans="1:21" x14ac:dyDescent="0.25">
      <c r="A284" s="1">
        <v>548343</v>
      </c>
      <c r="B284" s="1">
        <v>2012</v>
      </c>
      <c r="C284" s="1" t="s">
        <v>72</v>
      </c>
      <c r="D284" s="1" t="s">
        <v>248</v>
      </c>
      <c r="E284" s="2">
        <v>41027</v>
      </c>
      <c r="F284" s="1" t="s">
        <v>24</v>
      </c>
      <c r="G284" s="1" t="s">
        <v>271</v>
      </c>
      <c r="H284" s="1" t="s">
        <v>74</v>
      </c>
      <c r="I284" s="1" t="s">
        <v>39</v>
      </c>
      <c r="J284" s="1" t="s">
        <v>38</v>
      </c>
      <c r="K284" s="1" t="s">
        <v>38</v>
      </c>
      <c r="L284" s="1" t="s">
        <v>40</v>
      </c>
      <c r="M284" s="1" t="s">
        <v>38</v>
      </c>
      <c r="N284" s="1" t="s">
        <v>30</v>
      </c>
      <c r="O284" s="1">
        <v>7</v>
      </c>
      <c r="P284" s="1">
        <v>157</v>
      </c>
      <c r="Q284" s="1">
        <v>20</v>
      </c>
      <c r="R284" s="1" t="s">
        <v>31</v>
      </c>
      <c r="S284" s="1" t="s">
        <v>32</v>
      </c>
      <c r="T284" s="1" t="s">
        <v>61</v>
      </c>
      <c r="U284" s="1" t="s">
        <v>148</v>
      </c>
    </row>
    <row r="285" spans="1:21" x14ac:dyDescent="0.25">
      <c r="A285" s="1">
        <v>548344</v>
      </c>
      <c r="B285" s="1">
        <v>2012</v>
      </c>
      <c r="C285" s="1" t="s">
        <v>57</v>
      </c>
      <c r="D285" s="1" t="s">
        <v>248</v>
      </c>
      <c r="E285" s="2">
        <v>41027</v>
      </c>
      <c r="F285" s="1" t="s">
        <v>24</v>
      </c>
      <c r="G285" s="1" t="s">
        <v>156</v>
      </c>
      <c r="H285" s="1" t="s">
        <v>59</v>
      </c>
      <c r="I285" s="1" t="s">
        <v>28</v>
      </c>
      <c r="J285" s="1" t="s">
        <v>27</v>
      </c>
      <c r="K285" s="1" t="s">
        <v>28</v>
      </c>
      <c r="L285" s="1" t="s">
        <v>40</v>
      </c>
      <c r="M285" s="1" t="s">
        <v>28</v>
      </c>
      <c r="N285" s="1" t="s">
        <v>30</v>
      </c>
      <c r="O285" s="1">
        <v>47</v>
      </c>
      <c r="P285" s="1">
        <v>191</v>
      </c>
      <c r="Q285" s="1">
        <v>20</v>
      </c>
      <c r="R285" s="1" t="s">
        <v>31</v>
      </c>
      <c r="S285" s="1" t="s">
        <v>32</v>
      </c>
      <c r="T285" s="1" t="s">
        <v>33</v>
      </c>
      <c r="U285" s="1" t="s">
        <v>84</v>
      </c>
    </row>
    <row r="286" spans="1:21" x14ac:dyDescent="0.25">
      <c r="A286" s="1">
        <v>548345</v>
      </c>
      <c r="B286" s="1">
        <v>2012</v>
      </c>
      <c r="C286" s="1" t="s">
        <v>43</v>
      </c>
      <c r="D286" s="1" t="s">
        <v>248</v>
      </c>
      <c r="E286" s="2">
        <v>41028</v>
      </c>
      <c r="F286" s="1" t="s">
        <v>24</v>
      </c>
      <c r="G286" s="1" t="s">
        <v>68</v>
      </c>
      <c r="H286" s="1" t="s">
        <v>45</v>
      </c>
      <c r="I286" s="1" t="s">
        <v>46</v>
      </c>
      <c r="J286" s="1" t="s">
        <v>47</v>
      </c>
      <c r="K286" s="1" t="s">
        <v>46</v>
      </c>
      <c r="L286" s="1" t="s">
        <v>40</v>
      </c>
      <c r="M286" s="1" t="s">
        <v>46</v>
      </c>
      <c r="N286" s="1" t="s">
        <v>30</v>
      </c>
      <c r="O286" s="1">
        <v>1</v>
      </c>
      <c r="P286" s="1">
        <v>153</v>
      </c>
      <c r="Q286" s="1">
        <v>20</v>
      </c>
      <c r="R286" s="1" t="s">
        <v>31</v>
      </c>
      <c r="S286" s="1" t="s">
        <v>32</v>
      </c>
      <c r="T286" s="1" t="s">
        <v>150</v>
      </c>
      <c r="U286" s="1" t="s">
        <v>228</v>
      </c>
    </row>
    <row r="287" spans="1:21" x14ac:dyDescent="0.25">
      <c r="A287" s="1">
        <v>548346</v>
      </c>
      <c r="B287" s="1">
        <v>2012</v>
      </c>
      <c r="C287" s="1" t="s">
        <v>51</v>
      </c>
      <c r="D287" s="1" t="s">
        <v>248</v>
      </c>
      <c r="E287" s="2">
        <v>41028</v>
      </c>
      <c r="F287" s="1" t="s">
        <v>24</v>
      </c>
      <c r="G287" s="1" t="s">
        <v>226</v>
      </c>
      <c r="H287" s="1" t="s">
        <v>53</v>
      </c>
      <c r="I287" s="1" t="s">
        <v>54</v>
      </c>
      <c r="J287" s="1" t="s">
        <v>60</v>
      </c>
      <c r="K287" s="1" t="s">
        <v>54</v>
      </c>
      <c r="L287" s="1" t="s">
        <v>29</v>
      </c>
      <c r="M287" s="1" t="s">
        <v>54</v>
      </c>
      <c r="N287" s="1" t="s">
        <v>48</v>
      </c>
      <c r="O287" s="1">
        <v>5</v>
      </c>
      <c r="P287" s="1">
        <v>101</v>
      </c>
      <c r="Q287" s="1">
        <v>20</v>
      </c>
      <c r="R287" s="1" t="s">
        <v>31</v>
      </c>
      <c r="S287" s="1" t="s">
        <v>32</v>
      </c>
      <c r="T287" s="1" t="s">
        <v>252</v>
      </c>
      <c r="U287" s="1" t="s">
        <v>262</v>
      </c>
    </row>
    <row r="288" spans="1:21" x14ac:dyDescent="0.25">
      <c r="A288" s="1">
        <v>548347</v>
      </c>
      <c r="B288" s="1">
        <v>2012</v>
      </c>
      <c r="C288" s="1" t="s">
        <v>72</v>
      </c>
      <c r="D288" s="1" t="s">
        <v>248</v>
      </c>
      <c r="E288" s="2">
        <v>41029</v>
      </c>
      <c r="F288" s="1" t="s">
        <v>24</v>
      </c>
      <c r="G288" s="1" t="s">
        <v>156</v>
      </c>
      <c r="H288" s="1" t="s">
        <v>74</v>
      </c>
      <c r="I288" s="1" t="s">
        <v>39</v>
      </c>
      <c r="J288" s="1" t="s">
        <v>28</v>
      </c>
      <c r="K288" s="1" t="s">
        <v>39</v>
      </c>
      <c r="L288" s="1" t="s">
        <v>40</v>
      </c>
      <c r="M288" s="1" t="s">
        <v>28</v>
      </c>
      <c r="N288" s="1" t="s">
        <v>48</v>
      </c>
      <c r="O288" s="1">
        <v>5</v>
      </c>
      <c r="P288" s="1">
        <v>140</v>
      </c>
      <c r="Q288" s="1">
        <v>20</v>
      </c>
      <c r="R288" s="1" t="s">
        <v>31</v>
      </c>
      <c r="S288" s="1" t="s">
        <v>32</v>
      </c>
      <c r="T288" s="1" t="s">
        <v>61</v>
      </c>
      <c r="U288" s="1" t="s">
        <v>272</v>
      </c>
    </row>
    <row r="289" spans="1:21" x14ac:dyDescent="0.25">
      <c r="A289" s="1">
        <v>548348</v>
      </c>
      <c r="B289" s="1">
        <v>2012</v>
      </c>
      <c r="C289" s="1" t="s">
        <v>182</v>
      </c>
      <c r="D289" s="1" t="s">
        <v>248</v>
      </c>
      <c r="E289" s="2">
        <v>41030</v>
      </c>
      <c r="F289" s="1" t="s">
        <v>24</v>
      </c>
      <c r="G289" s="1" t="s">
        <v>76</v>
      </c>
      <c r="H289" s="1" t="s">
        <v>184</v>
      </c>
      <c r="I289" s="1" t="s">
        <v>60</v>
      </c>
      <c r="J289" s="1" t="s">
        <v>222</v>
      </c>
      <c r="K289" s="1" t="s">
        <v>60</v>
      </c>
      <c r="L289" s="1" t="s">
        <v>40</v>
      </c>
      <c r="M289" s="1" t="s">
        <v>60</v>
      </c>
      <c r="N289" s="1" t="s">
        <v>30</v>
      </c>
      <c r="O289" s="1">
        <v>13</v>
      </c>
      <c r="P289" s="1">
        <v>187</v>
      </c>
      <c r="Q289" s="1">
        <v>20</v>
      </c>
      <c r="R289" s="1" t="s">
        <v>31</v>
      </c>
      <c r="S289" s="1" t="s">
        <v>32</v>
      </c>
      <c r="T289" s="1" t="s">
        <v>49</v>
      </c>
      <c r="U289" s="1" t="s">
        <v>252</v>
      </c>
    </row>
    <row r="290" spans="1:21" x14ac:dyDescent="0.25">
      <c r="A290" s="1">
        <v>548349</v>
      </c>
      <c r="B290" s="1">
        <v>2012</v>
      </c>
      <c r="C290" s="1" t="s">
        <v>63</v>
      </c>
      <c r="D290" s="1" t="s">
        <v>248</v>
      </c>
      <c r="E290" s="2">
        <v>41030</v>
      </c>
      <c r="F290" s="1" t="s">
        <v>24</v>
      </c>
      <c r="G290" s="1" t="s">
        <v>273</v>
      </c>
      <c r="H290" s="1" t="s">
        <v>65</v>
      </c>
      <c r="I290" s="1" t="s">
        <v>47</v>
      </c>
      <c r="J290" s="1" t="s">
        <v>46</v>
      </c>
      <c r="K290" s="1" t="s">
        <v>47</v>
      </c>
      <c r="L290" s="1" t="s">
        <v>40</v>
      </c>
      <c r="M290" s="1" t="s">
        <v>46</v>
      </c>
      <c r="N290" s="1" t="s">
        <v>48</v>
      </c>
      <c r="O290" s="1">
        <v>6</v>
      </c>
      <c r="P290" s="1">
        <v>142</v>
      </c>
      <c r="Q290" s="1">
        <v>20</v>
      </c>
      <c r="R290" s="1" t="s">
        <v>31</v>
      </c>
      <c r="S290" s="1" t="s">
        <v>32</v>
      </c>
      <c r="T290" s="1" t="s">
        <v>250</v>
      </c>
      <c r="U290" s="1" t="s">
        <v>126</v>
      </c>
    </row>
    <row r="291" spans="1:21" x14ac:dyDescent="0.25">
      <c r="A291" s="1">
        <v>548350</v>
      </c>
      <c r="B291" s="1">
        <v>2012</v>
      </c>
      <c r="C291" s="1" t="s">
        <v>22</v>
      </c>
      <c r="D291" s="1" t="s">
        <v>248</v>
      </c>
      <c r="E291" s="2">
        <v>41031</v>
      </c>
      <c r="F291" s="1" t="s">
        <v>24</v>
      </c>
      <c r="G291" s="1" t="s">
        <v>274</v>
      </c>
      <c r="H291" s="1" t="s">
        <v>26</v>
      </c>
      <c r="I291" s="1" t="s">
        <v>27</v>
      </c>
      <c r="J291" s="1" t="s">
        <v>38</v>
      </c>
      <c r="K291" s="1" t="s">
        <v>38</v>
      </c>
      <c r="L291" s="1" t="s">
        <v>29</v>
      </c>
      <c r="M291" s="1" t="s">
        <v>38</v>
      </c>
      <c r="N291" s="1" t="s">
        <v>48</v>
      </c>
      <c r="O291" s="1">
        <v>4</v>
      </c>
      <c r="P291" s="1">
        <v>159</v>
      </c>
      <c r="Q291" s="1">
        <v>20</v>
      </c>
      <c r="R291" s="1" t="s">
        <v>31</v>
      </c>
      <c r="S291" s="1" t="s">
        <v>32</v>
      </c>
      <c r="T291" s="1" t="s">
        <v>61</v>
      </c>
      <c r="U291" s="1" t="s">
        <v>272</v>
      </c>
    </row>
    <row r="292" spans="1:21" x14ac:dyDescent="0.25">
      <c r="A292" s="1">
        <v>548351</v>
      </c>
      <c r="B292" s="1">
        <v>2012</v>
      </c>
      <c r="C292" s="1" t="s">
        <v>258</v>
      </c>
      <c r="D292" s="1" t="s">
        <v>248</v>
      </c>
      <c r="E292" s="2">
        <v>41032</v>
      </c>
      <c r="F292" s="1" t="s">
        <v>24</v>
      </c>
      <c r="G292" s="1" t="s">
        <v>193</v>
      </c>
      <c r="H292" s="1" t="s">
        <v>260</v>
      </c>
      <c r="I292" s="1" t="s">
        <v>222</v>
      </c>
      <c r="J292" s="1" t="s">
        <v>54</v>
      </c>
      <c r="K292" s="1" t="s">
        <v>54</v>
      </c>
      <c r="L292" s="1" t="s">
        <v>40</v>
      </c>
      <c r="M292" s="1" t="s">
        <v>54</v>
      </c>
      <c r="N292" s="1" t="s">
        <v>30</v>
      </c>
      <c r="O292" s="1">
        <v>1</v>
      </c>
      <c r="P292" s="1">
        <v>121</v>
      </c>
      <c r="Q292" s="1">
        <v>20</v>
      </c>
      <c r="R292" s="1" t="s">
        <v>31</v>
      </c>
      <c r="S292" s="1" t="s">
        <v>32</v>
      </c>
      <c r="T292" s="1" t="s">
        <v>33</v>
      </c>
      <c r="U292" s="1" t="s">
        <v>139</v>
      </c>
    </row>
    <row r="293" spans="1:21" x14ac:dyDescent="0.25">
      <c r="A293" s="1">
        <v>548352</v>
      </c>
      <c r="B293" s="1">
        <v>2012</v>
      </c>
      <c r="C293" s="1" t="s">
        <v>72</v>
      </c>
      <c r="D293" s="1" t="s">
        <v>248</v>
      </c>
      <c r="E293" s="2">
        <v>41033</v>
      </c>
      <c r="F293" s="1" t="s">
        <v>24</v>
      </c>
      <c r="G293" s="1" t="s">
        <v>111</v>
      </c>
      <c r="H293" s="1" t="s">
        <v>74</v>
      </c>
      <c r="I293" s="1" t="s">
        <v>39</v>
      </c>
      <c r="J293" s="1" t="s">
        <v>60</v>
      </c>
      <c r="K293" s="1" t="s">
        <v>39</v>
      </c>
      <c r="L293" s="1" t="s">
        <v>40</v>
      </c>
      <c r="M293" s="1" t="s">
        <v>39</v>
      </c>
      <c r="N293" s="1" t="s">
        <v>30</v>
      </c>
      <c r="O293" s="1">
        <v>10</v>
      </c>
      <c r="P293" s="1">
        <v>161</v>
      </c>
      <c r="Q293" s="1">
        <v>20</v>
      </c>
      <c r="R293" s="1" t="s">
        <v>31</v>
      </c>
      <c r="S293" s="1" t="s">
        <v>32</v>
      </c>
      <c r="T293" s="1" t="s">
        <v>137</v>
      </c>
      <c r="U293" s="1" t="s">
        <v>262</v>
      </c>
    </row>
    <row r="294" spans="1:21" x14ac:dyDescent="0.25">
      <c r="A294" s="1">
        <v>548353</v>
      </c>
      <c r="B294" s="1">
        <v>2012</v>
      </c>
      <c r="C294" s="1" t="s">
        <v>57</v>
      </c>
      <c r="D294" s="1" t="s">
        <v>248</v>
      </c>
      <c r="E294" s="2">
        <v>41034</v>
      </c>
      <c r="F294" s="1" t="s">
        <v>24</v>
      </c>
      <c r="G294" s="1" t="s">
        <v>267</v>
      </c>
      <c r="H294" s="1" t="s">
        <v>59</v>
      </c>
      <c r="I294" s="1" t="s">
        <v>28</v>
      </c>
      <c r="J294" s="1" t="s">
        <v>222</v>
      </c>
      <c r="K294" s="1" t="s">
        <v>28</v>
      </c>
      <c r="L294" s="1" t="s">
        <v>40</v>
      </c>
      <c r="M294" s="1" t="s">
        <v>28</v>
      </c>
      <c r="N294" s="1" t="s">
        <v>30</v>
      </c>
      <c r="O294" s="1">
        <v>7</v>
      </c>
      <c r="P294" s="1">
        <v>151</v>
      </c>
      <c r="Q294" s="1">
        <v>20</v>
      </c>
      <c r="R294" s="1" t="s">
        <v>31</v>
      </c>
      <c r="S294" s="1" t="s">
        <v>32</v>
      </c>
      <c r="T294" s="1" t="s">
        <v>61</v>
      </c>
      <c r="U294" s="1" t="s">
        <v>148</v>
      </c>
    </row>
    <row r="295" spans="1:21" x14ac:dyDescent="0.25">
      <c r="A295" s="1">
        <v>548354</v>
      </c>
      <c r="B295" s="1">
        <v>2012</v>
      </c>
      <c r="C295" s="1" t="s">
        <v>35</v>
      </c>
      <c r="D295" s="1" t="s">
        <v>248</v>
      </c>
      <c r="E295" s="2">
        <v>41034</v>
      </c>
      <c r="F295" s="1" t="s">
        <v>24</v>
      </c>
      <c r="G295" s="1" t="s">
        <v>64</v>
      </c>
      <c r="H295" s="1" t="s">
        <v>37</v>
      </c>
      <c r="I295" s="1" t="s">
        <v>38</v>
      </c>
      <c r="J295" s="1" t="s">
        <v>47</v>
      </c>
      <c r="K295" s="1" t="s">
        <v>47</v>
      </c>
      <c r="L295" s="1" t="s">
        <v>40</v>
      </c>
      <c r="M295" s="1" t="s">
        <v>47</v>
      </c>
      <c r="N295" s="1" t="s">
        <v>30</v>
      </c>
      <c r="O295" s="1">
        <v>43</v>
      </c>
      <c r="P295" s="1">
        <v>178</v>
      </c>
      <c r="Q295" s="1">
        <v>20</v>
      </c>
      <c r="R295" s="1" t="s">
        <v>31</v>
      </c>
      <c r="S295" s="1" t="s">
        <v>32</v>
      </c>
      <c r="T295" s="1" t="s">
        <v>250</v>
      </c>
      <c r="U295" s="1" t="s">
        <v>126</v>
      </c>
    </row>
    <row r="296" spans="1:21" x14ac:dyDescent="0.25">
      <c r="A296" s="1">
        <v>548355</v>
      </c>
      <c r="B296" s="1">
        <v>2012</v>
      </c>
      <c r="C296" s="1" t="s">
        <v>51</v>
      </c>
      <c r="D296" s="1" t="s">
        <v>248</v>
      </c>
      <c r="E296" s="2">
        <v>41035</v>
      </c>
      <c r="F296" s="1" t="s">
        <v>24</v>
      </c>
      <c r="G296" s="1" t="s">
        <v>162</v>
      </c>
      <c r="H296" s="1" t="s">
        <v>53</v>
      </c>
      <c r="I296" s="1" t="s">
        <v>54</v>
      </c>
      <c r="J296" s="1" t="s">
        <v>39</v>
      </c>
      <c r="K296" s="1" t="s">
        <v>54</v>
      </c>
      <c r="L296" s="1" t="s">
        <v>29</v>
      </c>
      <c r="M296" s="1" t="s">
        <v>54</v>
      </c>
      <c r="N296" s="1" t="s">
        <v>48</v>
      </c>
      <c r="O296" s="1">
        <v>2</v>
      </c>
      <c r="P296" s="1">
        <v>174</v>
      </c>
      <c r="Q296" s="1">
        <v>20</v>
      </c>
      <c r="R296" s="1" t="s">
        <v>31</v>
      </c>
      <c r="S296" s="1" t="s">
        <v>32</v>
      </c>
      <c r="T296" s="1" t="s">
        <v>33</v>
      </c>
      <c r="U296" s="1" t="s">
        <v>139</v>
      </c>
    </row>
    <row r="297" spans="1:21" x14ac:dyDescent="0.25">
      <c r="A297" s="1">
        <v>548356</v>
      </c>
      <c r="B297" s="1">
        <v>2012</v>
      </c>
      <c r="C297" s="1" t="s">
        <v>22</v>
      </c>
      <c r="D297" s="1" t="s">
        <v>248</v>
      </c>
      <c r="E297" s="2">
        <v>41035</v>
      </c>
      <c r="F297" s="1" t="s">
        <v>24</v>
      </c>
      <c r="G297" s="1" t="s">
        <v>131</v>
      </c>
      <c r="H297" s="1" t="s">
        <v>26</v>
      </c>
      <c r="I297" s="1" t="s">
        <v>27</v>
      </c>
      <c r="J297" s="1" t="s">
        <v>60</v>
      </c>
      <c r="K297" s="1" t="s">
        <v>27</v>
      </c>
      <c r="L297" s="1" t="s">
        <v>29</v>
      </c>
      <c r="M297" s="1" t="s">
        <v>27</v>
      </c>
      <c r="N297" s="1" t="s">
        <v>48</v>
      </c>
      <c r="O297" s="1">
        <v>5</v>
      </c>
      <c r="P297" s="1">
        <v>182</v>
      </c>
      <c r="Q297" s="1">
        <v>20</v>
      </c>
      <c r="R297" s="1" t="s">
        <v>31</v>
      </c>
      <c r="S297" s="1" t="s">
        <v>32</v>
      </c>
      <c r="T297" s="1" t="s">
        <v>137</v>
      </c>
      <c r="U297" s="1" t="s">
        <v>262</v>
      </c>
    </row>
    <row r="298" spans="1:21" x14ac:dyDescent="0.25">
      <c r="A298" s="1">
        <v>548357</v>
      </c>
      <c r="B298" s="1">
        <v>2012</v>
      </c>
      <c r="C298" s="1" t="s">
        <v>43</v>
      </c>
      <c r="D298" s="1" t="s">
        <v>248</v>
      </c>
      <c r="E298" s="2">
        <v>41036</v>
      </c>
      <c r="F298" s="1" t="s">
        <v>24</v>
      </c>
      <c r="G298" s="1" t="s">
        <v>154</v>
      </c>
      <c r="H298" s="1" t="s">
        <v>45</v>
      </c>
      <c r="I298" s="1" t="s">
        <v>46</v>
      </c>
      <c r="J298" s="1" t="s">
        <v>28</v>
      </c>
      <c r="K298" s="1" t="s">
        <v>46</v>
      </c>
      <c r="L298" s="1" t="s">
        <v>40</v>
      </c>
      <c r="M298" s="1" t="s">
        <v>28</v>
      </c>
      <c r="N298" s="1" t="s">
        <v>48</v>
      </c>
      <c r="O298" s="1">
        <v>6</v>
      </c>
      <c r="P298" s="1">
        <v>154</v>
      </c>
      <c r="Q298" s="1">
        <v>20</v>
      </c>
      <c r="R298" s="1" t="s">
        <v>31</v>
      </c>
      <c r="S298" s="1" t="s">
        <v>32</v>
      </c>
      <c r="T298" s="1" t="s">
        <v>250</v>
      </c>
      <c r="U298" s="1" t="s">
        <v>150</v>
      </c>
    </row>
    <row r="299" spans="1:21" x14ac:dyDescent="0.25">
      <c r="A299" s="1">
        <v>548358</v>
      </c>
      <c r="B299" s="1">
        <v>2012</v>
      </c>
      <c r="C299" s="1" t="s">
        <v>258</v>
      </c>
      <c r="D299" s="1" t="s">
        <v>248</v>
      </c>
      <c r="E299" s="2">
        <v>41037</v>
      </c>
      <c r="F299" s="1" t="s">
        <v>24</v>
      </c>
      <c r="G299" s="1" t="s">
        <v>64</v>
      </c>
      <c r="H299" s="1" t="s">
        <v>260</v>
      </c>
      <c r="I299" s="1" t="s">
        <v>222</v>
      </c>
      <c r="J299" s="1" t="s">
        <v>47</v>
      </c>
      <c r="K299" s="1" t="s">
        <v>222</v>
      </c>
      <c r="L299" s="1" t="s">
        <v>40</v>
      </c>
      <c r="M299" s="1" t="s">
        <v>47</v>
      </c>
      <c r="N299" s="1" t="s">
        <v>48</v>
      </c>
      <c r="O299" s="1">
        <v>7</v>
      </c>
      <c r="P299" s="1">
        <v>126</v>
      </c>
      <c r="Q299" s="1">
        <v>20</v>
      </c>
      <c r="R299" s="1" t="s">
        <v>31</v>
      </c>
      <c r="S299" s="1" t="s">
        <v>32</v>
      </c>
      <c r="T299" s="1" t="s">
        <v>33</v>
      </c>
      <c r="U299" s="1" t="s">
        <v>84</v>
      </c>
    </row>
    <row r="300" spans="1:21" x14ac:dyDescent="0.25">
      <c r="A300" s="1">
        <v>548359</v>
      </c>
      <c r="B300" s="1">
        <v>2012</v>
      </c>
      <c r="C300" s="1" t="s">
        <v>67</v>
      </c>
      <c r="D300" s="1" t="s">
        <v>248</v>
      </c>
      <c r="E300" s="2">
        <v>41037</v>
      </c>
      <c r="F300" s="1" t="s">
        <v>24</v>
      </c>
      <c r="G300" s="1" t="s">
        <v>271</v>
      </c>
      <c r="H300" s="1" t="s">
        <v>69</v>
      </c>
      <c r="I300" s="1" t="s">
        <v>60</v>
      </c>
      <c r="J300" s="1" t="s">
        <v>38</v>
      </c>
      <c r="K300" s="1" t="s">
        <v>60</v>
      </c>
      <c r="L300" s="1" t="s">
        <v>29</v>
      </c>
      <c r="M300" s="1" t="s">
        <v>38</v>
      </c>
      <c r="N300" s="1" t="s">
        <v>30</v>
      </c>
      <c r="O300" s="1">
        <v>25</v>
      </c>
      <c r="P300" s="1">
        <v>171</v>
      </c>
      <c r="Q300" s="1">
        <v>20</v>
      </c>
      <c r="R300" s="1" t="s">
        <v>31</v>
      </c>
      <c r="S300" s="1" t="s">
        <v>32</v>
      </c>
      <c r="T300" s="1" t="s">
        <v>137</v>
      </c>
      <c r="U300" s="1" t="s">
        <v>262</v>
      </c>
    </row>
    <row r="301" spans="1:21" x14ac:dyDescent="0.25">
      <c r="A301" s="1">
        <v>548360</v>
      </c>
      <c r="B301" s="1">
        <v>2012</v>
      </c>
      <c r="C301" s="1" t="s">
        <v>51</v>
      </c>
      <c r="D301" s="1" t="s">
        <v>248</v>
      </c>
      <c r="E301" s="2">
        <v>41038</v>
      </c>
      <c r="F301" s="1" t="s">
        <v>24</v>
      </c>
      <c r="G301" s="1" t="s">
        <v>128</v>
      </c>
      <c r="H301" s="1" t="s">
        <v>53</v>
      </c>
      <c r="I301" s="1" t="s">
        <v>54</v>
      </c>
      <c r="J301" s="1" t="s">
        <v>27</v>
      </c>
      <c r="K301" s="1" t="s">
        <v>27</v>
      </c>
      <c r="L301" s="1" t="s">
        <v>29</v>
      </c>
      <c r="M301" s="1" t="s">
        <v>27</v>
      </c>
      <c r="N301" s="1" t="s">
        <v>48</v>
      </c>
      <c r="O301" s="1">
        <v>9</v>
      </c>
      <c r="P301" s="1">
        <v>142</v>
      </c>
      <c r="Q301" s="1">
        <v>20</v>
      </c>
      <c r="R301" s="1" t="s">
        <v>31</v>
      </c>
      <c r="S301" s="1" t="s">
        <v>32</v>
      </c>
      <c r="T301" s="1" t="s">
        <v>61</v>
      </c>
      <c r="U301" s="1" t="s">
        <v>257</v>
      </c>
    </row>
    <row r="302" spans="1:21" x14ac:dyDescent="0.25">
      <c r="A302" s="1">
        <v>548329</v>
      </c>
      <c r="B302" s="1">
        <v>2012</v>
      </c>
      <c r="C302" s="1" t="s">
        <v>67</v>
      </c>
      <c r="D302" s="1" t="s">
        <v>248</v>
      </c>
      <c r="E302" s="2">
        <v>41039</v>
      </c>
      <c r="F302" s="1" t="s">
        <v>24</v>
      </c>
      <c r="G302" s="1" t="s">
        <v>192</v>
      </c>
      <c r="H302" s="1" t="s">
        <v>69</v>
      </c>
      <c r="I302" s="1" t="s">
        <v>60</v>
      </c>
      <c r="J302" s="1" t="s">
        <v>46</v>
      </c>
      <c r="K302" s="1" t="s">
        <v>60</v>
      </c>
      <c r="L302" s="1" t="s">
        <v>40</v>
      </c>
      <c r="M302" s="1" t="s">
        <v>46</v>
      </c>
      <c r="N302" s="1" t="s">
        <v>48</v>
      </c>
      <c r="O302" s="1">
        <v>9</v>
      </c>
      <c r="P302" s="1">
        <v>188</v>
      </c>
      <c r="Q302" s="1">
        <v>20</v>
      </c>
      <c r="R302" s="1" t="s">
        <v>31</v>
      </c>
      <c r="S302" s="1" t="s">
        <v>32</v>
      </c>
      <c r="T302" s="1" t="s">
        <v>250</v>
      </c>
      <c r="U302" s="1" t="s">
        <v>126</v>
      </c>
    </row>
    <row r="303" spans="1:21" x14ac:dyDescent="0.25">
      <c r="A303" s="1">
        <v>548361</v>
      </c>
      <c r="B303" s="1">
        <v>2012</v>
      </c>
      <c r="C303" s="1" t="s">
        <v>63</v>
      </c>
      <c r="D303" s="1" t="s">
        <v>248</v>
      </c>
      <c r="E303" s="2">
        <v>41039</v>
      </c>
      <c r="F303" s="1" t="s">
        <v>24</v>
      </c>
      <c r="G303" s="1" t="s">
        <v>275</v>
      </c>
      <c r="H303" s="1" t="s">
        <v>65</v>
      </c>
      <c r="I303" s="1" t="s">
        <v>47</v>
      </c>
      <c r="J303" s="1" t="s">
        <v>39</v>
      </c>
      <c r="K303" s="1" t="s">
        <v>39</v>
      </c>
      <c r="L303" s="1" t="s">
        <v>29</v>
      </c>
      <c r="M303" s="1" t="s">
        <v>39</v>
      </c>
      <c r="N303" s="1" t="s">
        <v>48</v>
      </c>
      <c r="O303" s="1">
        <v>4</v>
      </c>
      <c r="P303" s="1">
        <v>127</v>
      </c>
      <c r="Q303" s="1">
        <v>20</v>
      </c>
      <c r="R303" s="1" t="s">
        <v>31</v>
      </c>
      <c r="S303" s="1" t="s">
        <v>32</v>
      </c>
      <c r="T303" s="1" t="s">
        <v>262</v>
      </c>
      <c r="U303" s="1" t="s">
        <v>272</v>
      </c>
    </row>
    <row r="304" spans="1:21" x14ac:dyDescent="0.25">
      <c r="A304" s="1">
        <v>548362</v>
      </c>
      <c r="B304" s="1">
        <v>2012</v>
      </c>
      <c r="C304" s="1" t="s">
        <v>258</v>
      </c>
      <c r="D304" s="1" t="s">
        <v>248</v>
      </c>
      <c r="E304" s="2">
        <v>41040</v>
      </c>
      <c r="F304" s="1" t="s">
        <v>24</v>
      </c>
      <c r="G304" s="1" t="s">
        <v>128</v>
      </c>
      <c r="H304" s="1" t="s">
        <v>260</v>
      </c>
      <c r="I304" s="1" t="s">
        <v>222</v>
      </c>
      <c r="J304" s="1" t="s">
        <v>27</v>
      </c>
      <c r="K304" s="1" t="s">
        <v>222</v>
      </c>
      <c r="L304" s="1" t="s">
        <v>29</v>
      </c>
      <c r="M304" s="1" t="s">
        <v>27</v>
      </c>
      <c r="N304" s="1" t="s">
        <v>30</v>
      </c>
      <c r="O304" s="1">
        <v>35</v>
      </c>
      <c r="P304" s="1">
        <v>174</v>
      </c>
      <c r="Q304" s="1">
        <v>20</v>
      </c>
      <c r="R304" s="1" t="s">
        <v>31</v>
      </c>
      <c r="S304" s="1" t="s">
        <v>32</v>
      </c>
      <c r="T304" s="1" t="s">
        <v>61</v>
      </c>
      <c r="U304" s="1" t="s">
        <v>148</v>
      </c>
    </row>
    <row r="305" spans="1:21" x14ac:dyDescent="0.25">
      <c r="A305" s="1">
        <v>548363</v>
      </c>
      <c r="B305" s="1">
        <v>2012</v>
      </c>
      <c r="C305" s="1" t="s">
        <v>57</v>
      </c>
      <c r="D305" s="1" t="s">
        <v>248</v>
      </c>
      <c r="E305" s="2">
        <v>41041</v>
      </c>
      <c r="F305" s="1" t="s">
        <v>24</v>
      </c>
      <c r="G305" s="1" t="s">
        <v>157</v>
      </c>
      <c r="H305" s="1" t="s">
        <v>59</v>
      </c>
      <c r="I305" s="1" t="s">
        <v>28</v>
      </c>
      <c r="J305" s="1" t="s">
        <v>54</v>
      </c>
      <c r="K305" s="1" t="s">
        <v>54</v>
      </c>
      <c r="L305" s="1" t="s">
        <v>40</v>
      </c>
      <c r="M305" s="1" t="s">
        <v>54</v>
      </c>
      <c r="N305" s="1" t="s">
        <v>30</v>
      </c>
      <c r="O305" s="1">
        <v>27</v>
      </c>
      <c r="P305" s="1">
        <v>183</v>
      </c>
      <c r="Q305" s="1">
        <v>20</v>
      </c>
      <c r="R305" s="1" t="s">
        <v>31</v>
      </c>
      <c r="S305" s="1" t="s">
        <v>32</v>
      </c>
      <c r="T305" s="1" t="s">
        <v>150</v>
      </c>
      <c r="U305" s="1" t="s">
        <v>126</v>
      </c>
    </row>
    <row r="306" spans="1:21" x14ac:dyDescent="0.25">
      <c r="A306" s="1">
        <v>548364</v>
      </c>
      <c r="B306" s="1">
        <v>2012</v>
      </c>
      <c r="C306" s="1" t="s">
        <v>72</v>
      </c>
      <c r="D306" s="1" t="s">
        <v>248</v>
      </c>
      <c r="E306" s="2">
        <v>41041</v>
      </c>
      <c r="F306" s="1" t="s">
        <v>24</v>
      </c>
      <c r="G306" s="1" t="s">
        <v>275</v>
      </c>
      <c r="H306" s="1" t="s">
        <v>74</v>
      </c>
      <c r="I306" s="1" t="s">
        <v>39</v>
      </c>
      <c r="J306" s="1" t="s">
        <v>46</v>
      </c>
      <c r="K306" s="1" t="s">
        <v>39</v>
      </c>
      <c r="L306" s="1" t="s">
        <v>29</v>
      </c>
      <c r="M306" s="1" t="s">
        <v>39</v>
      </c>
      <c r="N306" s="1" t="s">
        <v>48</v>
      </c>
      <c r="O306" s="1">
        <v>9</v>
      </c>
      <c r="P306" s="1">
        <v>115</v>
      </c>
      <c r="Q306" s="1">
        <v>20</v>
      </c>
      <c r="R306" s="1" t="s">
        <v>31</v>
      </c>
      <c r="S306" s="1" t="s">
        <v>32</v>
      </c>
      <c r="T306" s="1" t="s">
        <v>181</v>
      </c>
      <c r="U306" s="1" t="s">
        <v>84</v>
      </c>
    </row>
    <row r="307" spans="1:21" x14ac:dyDescent="0.25">
      <c r="A307" s="1">
        <v>548365</v>
      </c>
      <c r="B307" s="1">
        <v>2012</v>
      </c>
      <c r="C307" s="1" t="s">
        <v>63</v>
      </c>
      <c r="D307" s="1" t="s">
        <v>248</v>
      </c>
      <c r="E307" s="2">
        <v>41042</v>
      </c>
      <c r="F307" s="1" t="s">
        <v>24</v>
      </c>
      <c r="G307" s="1" t="s">
        <v>276</v>
      </c>
      <c r="H307" s="1" t="s">
        <v>65</v>
      </c>
      <c r="I307" s="1" t="s">
        <v>47</v>
      </c>
      <c r="J307" s="1" t="s">
        <v>222</v>
      </c>
      <c r="K307" s="1" t="s">
        <v>47</v>
      </c>
      <c r="L307" s="1" t="s">
        <v>40</v>
      </c>
      <c r="M307" s="1" t="s">
        <v>47</v>
      </c>
      <c r="N307" s="1" t="s">
        <v>30</v>
      </c>
      <c r="O307" s="1">
        <v>45</v>
      </c>
      <c r="P307" s="1">
        <v>171</v>
      </c>
      <c r="Q307" s="1">
        <v>20</v>
      </c>
      <c r="R307" s="1" t="s">
        <v>31</v>
      </c>
      <c r="S307" s="1" t="s">
        <v>32</v>
      </c>
      <c r="T307" s="1" t="s">
        <v>61</v>
      </c>
      <c r="U307" s="1" t="s">
        <v>148</v>
      </c>
    </row>
    <row r="308" spans="1:21" x14ac:dyDescent="0.25">
      <c r="A308" s="1">
        <v>548366</v>
      </c>
      <c r="B308" s="1">
        <v>2012</v>
      </c>
      <c r="C308" s="1" t="s">
        <v>35</v>
      </c>
      <c r="D308" s="1" t="s">
        <v>248</v>
      </c>
      <c r="E308" s="2">
        <v>41042</v>
      </c>
      <c r="F308" s="1" t="s">
        <v>24</v>
      </c>
      <c r="G308" s="1" t="s">
        <v>58</v>
      </c>
      <c r="H308" s="1" t="s">
        <v>37</v>
      </c>
      <c r="I308" s="1" t="s">
        <v>38</v>
      </c>
      <c r="J308" s="1" t="s">
        <v>60</v>
      </c>
      <c r="K308" s="1" t="s">
        <v>60</v>
      </c>
      <c r="L308" s="1" t="s">
        <v>40</v>
      </c>
      <c r="M308" s="1" t="s">
        <v>38</v>
      </c>
      <c r="N308" s="1" t="s">
        <v>48</v>
      </c>
      <c r="O308" s="1">
        <v>4</v>
      </c>
      <c r="P308" s="1">
        <v>191</v>
      </c>
      <c r="Q308" s="1">
        <v>20</v>
      </c>
      <c r="R308" s="1" t="s">
        <v>31</v>
      </c>
      <c r="S308" s="1" t="s">
        <v>32</v>
      </c>
      <c r="T308" s="1" t="s">
        <v>137</v>
      </c>
      <c r="U308" s="1" t="s">
        <v>262</v>
      </c>
    </row>
    <row r="309" spans="1:21" x14ac:dyDescent="0.25">
      <c r="A309" s="1">
        <v>548367</v>
      </c>
      <c r="B309" s="1">
        <v>2012</v>
      </c>
      <c r="C309" s="1" t="s">
        <v>22</v>
      </c>
      <c r="D309" s="1" t="s">
        <v>248</v>
      </c>
      <c r="E309" s="2">
        <v>41043</v>
      </c>
      <c r="F309" s="1" t="s">
        <v>24</v>
      </c>
      <c r="G309" s="1" t="s">
        <v>196</v>
      </c>
      <c r="H309" s="1" t="s">
        <v>26</v>
      </c>
      <c r="I309" s="1" t="s">
        <v>27</v>
      </c>
      <c r="J309" s="1" t="s">
        <v>54</v>
      </c>
      <c r="K309" s="1" t="s">
        <v>54</v>
      </c>
      <c r="L309" s="1" t="s">
        <v>29</v>
      </c>
      <c r="M309" s="1" t="s">
        <v>54</v>
      </c>
      <c r="N309" s="1" t="s">
        <v>48</v>
      </c>
      <c r="O309" s="1">
        <v>5</v>
      </c>
      <c r="P309" s="1">
        <v>172</v>
      </c>
      <c r="Q309" s="1">
        <v>20</v>
      </c>
      <c r="R309" s="1" t="s">
        <v>31</v>
      </c>
      <c r="S309" s="1" t="s">
        <v>32</v>
      </c>
      <c r="T309" s="1" t="s">
        <v>181</v>
      </c>
      <c r="U309" s="1" t="s">
        <v>84</v>
      </c>
    </row>
    <row r="310" spans="1:21" x14ac:dyDescent="0.25">
      <c r="A310" s="1">
        <v>548368</v>
      </c>
      <c r="B310" s="1">
        <v>2012</v>
      </c>
      <c r="C310" s="1" t="s">
        <v>57</v>
      </c>
      <c r="D310" s="1" t="s">
        <v>248</v>
      </c>
      <c r="E310" s="2">
        <v>41043</v>
      </c>
      <c r="F310" s="1" t="s">
        <v>24</v>
      </c>
      <c r="G310" s="1" t="s">
        <v>36</v>
      </c>
      <c r="H310" s="1" t="s">
        <v>59</v>
      </c>
      <c r="I310" s="1" t="s">
        <v>28</v>
      </c>
      <c r="J310" s="1" t="s">
        <v>39</v>
      </c>
      <c r="K310" s="1" t="s">
        <v>39</v>
      </c>
      <c r="L310" s="1" t="s">
        <v>29</v>
      </c>
      <c r="M310" s="1" t="s">
        <v>39</v>
      </c>
      <c r="N310" s="1" t="s">
        <v>48</v>
      </c>
      <c r="O310" s="1">
        <v>5</v>
      </c>
      <c r="P310" s="1">
        <v>159</v>
      </c>
      <c r="Q310" s="1">
        <v>20</v>
      </c>
      <c r="R310" s="1" t="s">
        <v>31</v>
      </c>
      <c r="S310" s="1" t="s">
        <v>32</v>
      </c>
      <c r="T310" s="1" t="s">
        <v>250</v>
      </c>
      <c r="U310" s="1" t="s">
        <v>126</v>
      </c>
    </row>
    <row r="311" spans="1:21" x14ac:dyDescent="0.25">
      <c r="A311" s="1">
        <v>548369</v>
      </c>
      <c r="B311" s="1">
        <v>2012</v>
      </c>
      <c r="C311" s="1" t="s">
        <v>43</v>
      </c>
      <c r="D311" s="1" t="s">
        <v>248</v>
      </c>
      <c r="E311" s="2">
        <v>41044</v>
      </c>
      <c r="F311" s="1" t="s">
        <v>24</v>
      </c>
      <c r="G311" s="1" t="s">
        <v>277</v>
      </c>
      <c r="H311" s="1" t="s">
        <v>45</v>
      </c>
      <c r="I311" s="1" t="s">
        <v>46</v>
      </c>
      <c r="J311" s="1" t="s">
        <v>38</v>
      </c>
      <c r="K311" s="1" t="s">
        <v>38</v>
      </c>
      <c r="L311" s="1" t="s">
        <v>40</v>
      </c>
      <c r="M311" s="1" t="s">
        <v>46</v>
      </c>
      <c r="N311" s="1" t="s">
        <v>48</v>
      </c>
      <c r="O311" s="1">
        <v>5</v>
      </c>
      <c r="P311" s="1">
        <v>137</v>
      </c>
      <c r="Q311" s="1">
        <v>20</v>
      </c>
      <c r="R311" s="1" t="s">
        <v>31</v>
      </c>
      <c r="S311" s="1" t="s">
        <v>32</v>
      </c>
      <c r="T311" s="1" t="s">
        <v>137</v>
      </c>
      <c r="U311" s="1" t="s">
        <v>262</v>
      </c>
    </row>
    <row r="312" spans="1:21" x14ac:dyDescent="0.25">
      <c r="A312" s="1">
        <v>548370</v>
      </c>
      <c r="B312" s="1">
        <v>2012</v>
      </c>
      <c r="C312" s="1" t="s">
        <v>51</v>
      </c>
      <c r="D312" s="1" t="s">
        <v>248</v>
      </c>
      <c r="E312" s="2">
        <v>41045</v>
      </c>
      <c r="F312" s="1" t="s">
        <v>24</v>
      </c>
      <c r="G312" s="1" t="s">
        <v>267</v>
      </c>
      <c r="H312" s="1" t="s">
        <v>53</v>
      </c>
      <c r="I312" s="1" t="s">
        <v>54</v>
      </c>
      <c r="J312" s="1" t="s">
        <v>28</v>
      </c>
      <c r="K312" s="1" t="s">
        <v>54</v>
      </c>
      <c r="L312" s="1" t="s">
        <v>29</v>
      </c>
      <c r="M312" s="1" t="s">
        <v>28</v>
      </c>
      <c r="N312" s="1" t="s">
        <v>30</v>
      </c>
      <c r="O312" s="1">
        <v>32</v>
      </c>
      <c r="P312" s="1">
        <v>141</v>
      </c>
      <c r="Q312" s="1">
        <v>20</v>
      </c>
      <c r="R312" s="1" t="s">
        <v>31</v>
      </c>
      <c r="S312" s="1" t="s">
        <v>32</v>
      </c>
      <c r="T312" s="1" t="s">
        <v>181</v>
      </c>
      <c r="U312" s="1" t="s">
        <v>84</v>
      </c>
    </row>
    <row r="313" spans="1:21" x14ac:dyDescent="0.25">
      <c r="A313" s="1">
        <v>548371</v>
      </c>
      <c r="B313" s="1">
        <v>2012</v>
      </c>
      <c r="C313" s="1" t="s">
        <v>207</v>
      </c>
      <c r="D313" s="1" t="s">
        <v>248</v>
      </c>
      <c r="E313" s="2">
        <v>41046</v>
      </c>
      <c r="F313" s="1" t="s">
        <v>24</v>
      </c>
      <c r="G313" s="1" t="s">
        <v>79</v>
      </c>
      <c r="H313" s="1" t="s">
        <v>208</v>
      </c>
      <c r="I313" s="1" t="s">
        <v>38</v>
      </c>
      <c r="J313" s="1" t="s">
        <v>39</v>
      </c>
      <c r="K313" s="1" t="s">
        <v>38</v>
      </c>
      <c r="L313" s="1" t="s">
        <v>29</v>
      </c>
      <c r="M313" s="1" t="s">
        <v>38</v>
      </c>
      <c r="N313" s="1" t="s">
        <v>48</v>
      </c>
      <c r="O313" s="1">
        <v>6</v>
      </c>
      <c r="P313" s="1">
        <v>121</v>
      </c>
      <c r="Q313" s="1">
        <v>20</v>
      </c>
      <c r="R313" s="1" t="s">
        <v>31</v>
      </c>
      <c r="S313" s="1" t="s">
        <v>32</v>
      </c>
      <c r="T313" s="1" t="s">
        <v>257</v>
      </c>
      <c r="U313" s="1" t="s">
        <v>148</v>
      </c>
    </row>
    <row r="314" spans="1:21" x14ac:dyDescent="0.25">
      <c r="A314" s="1">
        <v>548372</v>
      </c>
      <c r="B314" s="1">
        <v>2012</v>
      </c>
      <c r="C314" s="1" t="s">
        <v>43</v>
      </c>
      <c r="D314" s="1" t="s">
        <v>248</v>
      </c>
      <c r="E314" s="2">
        <v>41046</v>
      </c>
      <c r="F314" s="1" t="s">
        <v>24</v>
      </c>
      <c r="G314" s="1" t="s">
        <v>128</v>
      </c>
      <c r="H314" s="1" t="s">
        <v>45</v>
      </c>
      <c r="I314" s="1" t="s">
        <v>46</v>
      </c>
      <c r="J314" s="1" t="s">
        <v>27</v>
      </c>
      <c r="K314" s="1" t="s">
        <v>46</v>
      </c>
      <c r="L314" s="1" t="s">
        <v>29</v>
      </c>
      <c r="M314" s="1" t="s">
        <v>27</v>
      </c>
      <c r="N314" s="1" t="s">
        <v>30</v>
      </c>
      <c r="O314" s="1">
        <v>21</v>
      </c>
      <c r="P314" s="1">
        <v>216</v>
      </c>
      <c r="Q314" s="1">
        <v>20</v>
      </c>
      <c r="R314" s="1" t="s">
        <v>31</v>
      </c>
      <c r="S314" s="1" t="s">
        <v>32</v>
      </c>
      <c r="T314" s="1" t="s">
        <v>137</v>
      </c>
      <c r="U314" s="1" t="s">
        <v>272</v>
      </c>
    </row>
    <row r="315" spans="1:21" x14ac:dyDescent="0.25">
      <c r="A315" s="1">
        <v>548373</v>
      </c>
      <c r="B315" s="1">
        <v>2012</v>
      </c>
      <c r="C315" s="1" t="s">
        <v>67</v>
      </c>
      <c r="D315" s="1" t="s">
        <v>248</v>
      </c>
      <c r="E315" s="2">
        <v>41047</v>
      </c>
      <c r="F315" s="1" t="s">
        <v>24</v>
      </c>
      <c r="G315" s="1" t="s">
        <v>226</v>
      </c>
      <c r="H315" s="1" t="s">
        <v>69</v>
      </c>
      <c r="I315" s="1" t="s">
        <v>60</v>
      </c>
      <c r="J315" s="1" t="s">
        <v>47</v>
      </c>
      <c r="K315" s="1" t="s">
        <v>47</v>
      </c>
      <c r="L315" s="1" t="s">
        <v>40</v>
      </c>
      <c r="M315" s="1" t="s">
        <v>60</v>
      </c>
      <c r="N315" s="1" t="s">
        <v>48</v>
      </c>
      <c r="O315" s="1">
        <v>5</v>
      </c>
      <c r="P315" s="1">
        <v>127</v>
      </c>
      <c r="Q315" s="1">
        <v>20</v>
      </c>
      <c r="R315" s="1" t="s">
        <v>31</v>
      </c>
      <c r="S315" s="1" t="s">
        <v>32</v>
      </c>
      <c r="T315" s="1" t="s">
        <v>150</v>
      </c>
      <c r="U315" s="1" t="s">
        <v>126</v>
      </c>
    </row>
    <row r="316" spans="1:21" x14ac:dyDescent="0.25">
      <c r="A316" s="1">
        <v>548374</v>
      </c>
      <c r="B316" s="1">
        <v>2012</v>
      </c>
      <c r="C316" s="1" t="s">
        <v>207</v>
      </c>
      <c r="D316" s="1" t="s">
        <v>248</v>
      </c>
      <c r="E316" s="2">
        <v>41048</v>
      </c>
      <c r="F316" s="1" t="s">
        <v>24</v>
      </c>
      <c r="G316" s="1" t="s">
        <v>277</v>
      </c>
      <c r="H316" s="1" t="s">
        <v>208</v>
      </c>
      <c r="I316" s="1" t="s">
        <v>38</v>
      </c>
      <c r="J316" s="1" t="s">
        <v>46</v>
      </c>
      <c r="K316" s="1" t="s">
        <v>46</v>
      </c>
      <c r="L316" s="1" t="s">
        <v>29</v>
      </c>
      <c r="M316" s="1" t="s">
        <v>46</v>
      </c>
      <c r="N316" s="1" t="s">
        <v>48</v>
      </c>
      <c r="O316" s="1">
        <v>6</v>
      </c>
      <c r="P316" s="1">
        <v>142</v>
      </c>
      <c r="Q316" s="1">
        <v>20</v>
      </c>
      <c r="R316" s="1" t="s">
        <v>31</v>
      </c>
      <c r="S316" s="1" t="s">
        <v>32</v>
      </c>
      <c r="T316" s="1" t="s">
        <v>61</v>
      </c>
      <c r="U316" s="1" t="s">
        <v>257</v>
      </c>
    </row>
    <row r="317" spans="1:21" x14ac:dyDescent="0.25">
      <c r="A317" s="1">
        <v>548375</v>
      </c>
      <c r="B317" s="1">
        <v>2012</v>
      </c>
      <c r="C317" s="1" t="s">
        <v>258</v>
      </c>
      <c r="D317" s="1" t="s">
        <v>248</v>
      </c>
      <c r="E317" s="2">
        <v>41048</v>
      </c>
      <c r="F317" s="1" t="s">
        <v>24</v>
      </c>
      <c r="G317" s="1" t="s">
        <v>265</v>
      </c>
      <c r="H317" s="1" t="s">
        <v>260</v>
      </c>
      <c r="I317" s="1" t="s">
        <v>222</v>
      </c>
      <c r="J317" s="1" t="s">
        <v>28</v>
      </c>
      <c r="K317" s="1" t="s">
        <v>28</v>
      </c>
      <c r="L317" s="1" t="s">
        <v>40</v>
      </c>
      <c r="M317" s="1" t="s">
        <v>28</v>
      </c>
      <c r="N317" s="1" t="s">
        <v>30</v>
      </c>
      <c r="O317" s="1">
        <v>34</v>
      </c>
      <c r="P317" s="1">
        <v>137</v>
      </c>
      <c r="Q317" s="1">
        <v>20</v>
      </c>
      <c r="R317" s="1" t="s">
        <v>31</v>
      </c>
      <c r="S317" s="1" t="s">
        <v>32</v>
      </c>
      <c r="T317" s="1" t="s">
        <v>139</v>
      </c>
      <c r="U317" s="1" t="s">
        <v>84</v>
      </c>
    </row>
    <row r="318" spans="1:21" x14ac:dyDescent="0.25">
      <c r="A318" s="1">
        <v>548376</v>
      </c>
      <c r="B318" s="1">
        <v>2012</v>
      </c>
      <c r="C318" s="1" t="s">
        <v>67</v>
      </c>
      <c r="D318" s="1" t="s">
        <v>248</v>
      </c>
      <c r="E318" s="2">
        <v>41049</v>
      </c>
      <c r="F318" s="1" t="s">
        <v>24</v>
      </c>
      <c r="G318" s="1" t="s">
        <v>226</v>
      </c>
      <c r="H318" s="1" t="s">
        <v>69</v>
      </c>
      <c r="I318" s="1" t="s">
        <v>60</v>
      </c>
      <c r="J318" s="1" t="s">
        <v>27</v>
      </c>
      <c r="K318" s="1" t="s">
        <v>27</v>
      </c>
      <c r="L318" s="1" t="s">
        <v>29</v>
      </c>
      <c r="M318" s="1" t="s">
        <v>60</v>
      </c>
      <c r="N318" s="1" t="s">
        <v>30</v>
      </c>
      <c r="O318" s="1">
        <v>9</v>
      </c>
      <c r="P318" s="1">
        <v>133</v>
      </c>
      <c r="Q318" s="1">
        <v>20</v>
      </c>
      <c r="R318" s="1" t="s">
        <v>31</v>
      </c>
      <c r="S318" s="1" t="s">
        <v>32</v>
      </c>
      <c r="T318" s="1" t="s">
        <v>150</v>
      </c>
      <c r="U318" s="1" t="s">
        <v>126</v>
      </c>
    </row>
    <row r="319" spans="1:21" x14ac:dyDescent="0.25">
      <c r="A319" s="1">
        <v>548377</v>
      </c>
      <c r="B319" s="1">
        <v>2012</v>
      </c>
      <c r="C319" s="1" t="s">
        <v>63</v>
      </c>
      <c r="D319" s="1" t="s">
        <v>248</v>
      </c>
      <c r="E319" s="2">
        <v>41049</v>
      </c>
      <c r="F319" s="1" t="s">
        <v>24</v>
      </c>
      <c r="G319" s="1" t="s">
        <v>162</v>
      </c>
      <c r="H319" s="1" t="s">
        <v>65</v>
      </c>
      <c r="I319" s="1" t="s">
        <v>47</v>
      </c>
      <c r="J319" s="1" t="s">
        <v>54</v>
      </c>
      <c r="K319" s="1" t="s">
        <v>47</v>
      </c>
      <c r="L319" s="1" t="s">
        <v>40</v>
      </c>
      <c r="M319" s="1" t="s">
        <v>54</v>
      </c>
      <c r="N319" s="1" t="s">
        <v>48</v>
      </c>
      <c r="O319" s="1">
        <v>10</v>
      </c>
      <c r="P319" s="1">
        <v>163</v>
      </c>
      <c r="Q319" s="1">
        <v>20</v>
      </c>
      <c r="R319" s="1" t="s">
        <v>31</v>
      </c>
      <c r="S319" s="1" t="s">
        <v>32</v>
      </c>
      <c r="T319" s="1" t="s">
        <v>137</v>
      </c>
      <c r="U319" s="1" t="s">
        <v>272</v>
      </c>
    </row>
    <row r="320" spans="1:21" x14ac:dyDescent="0.25">
      <c r="A320" s="1">
        <v>548378</v>
      </c>
      <c r="B320" s="1">
        <v>2012</v>
      </c>
      <c r="C320" s="1" t="s">
        <v>258</v>
      </c>
      <c r="D320" s="1" t="s">
        <v>248</v>
      </c>
      <c r="E320" s="2">
        <v>41051</v>
      </c>
      <c r="F320" s="1" t="s">
        <v>245</v>
      </c>
      <c r="G320" s="1" t="s">
        <v>75</v>
      </c>
      <c r="H320" s="1" t="s">
        <v>260</v>
      </c>
      <c r="I320" s="1" t="s">
        <v>46</v>
      </c>
      <c r="J320" s="1" t="s">
        <v>28</v>
      </c>
      <c r="K320" s="1" t="s">
        <v>28</v>
      </c>
      <c r="L320" s="1" t="s">
        <v>40</v>
      </c>
      <c r="M320" s="1" t="s">
        <v>28</v>
      </c>
      <c r="N320" s="1" t="s">
        <v>30</v>
      </c>
      <c r="O320" s="1">
        <v>18</v>
      </c>
      <c r="P320" s="1">
        <v>163</v>
      </c>
      <c r="Q320" s="1">
        <v>20</v>
      </c>
      <c r="R320" s="1" t="s">
        <v>31</v>
      </c>
      <c r="S320" s="1" t="s">
        <v>32</v>
      </c>
      <c r="T320" s="1" t="s">
        <v>84</v>
      </c>
      <c r="U320" s="1" t="s">
        <v>126</v>
      </c>
    </row>
    <row r="321" spans="1:21" x14ac:dyDescent="0.25">
      <c r="A321" s="1">
        <v>548379</v>
      </c>
      <c r="B321" s="1">
        <v>2012</v>
      </c>
      <c r="C321" s="1" t="s">
        <v>22</v>
      </c>
      <c r="D321" s="1" t="s">
        <v>248</v>
      </c>
      <c r="E321" s="2">
        <v>41052</v>
      </c>
      <c r="F321" s="1" t="s">
        <v>246</v>
      </c>
      <c r="G321" s="1" t="s">
        <v>83</v>
      </c>
      <c r="H321" s="1" t="s">
        <v>26</v>
      </c>
      <c r="I321" s="1" t="s">
        <v>39</v>
      </c>
      <c r="J321" s="1" t="s">
        <v>54</v>
      </c>
      <c r="K321" s="1" t="s">
        <v>54</v>
      </c>
      <c r="L321" s="1" t="s">
        <v>29</v>
      </c>
      <c r="M321" s="1" t="s">
        <v>39</v>
      </c>
      <c r="N321" s="1" t="s">
        <v>30</v>
      </c>
      <c r="O321" s="1">
        <v>38</v>
      </c>
      <c r="P321" s="1">
        <v>188</v>
      </c>
      <c r="Q321" s="1">
        <v>20</v>
      </c>
      <c r="R321" s="1" t="s">
        <v>31</v>
      </c>
      <c r="S321" s="1" t="s">
        <v>32</v>
      </c>
      <c r="T321" s="1" t="s">
        <v>61</v>
      </c>
      <c r="U321" s="1" t="s">
        <v>137</v>
      </c>
    </row>
    <row r="322" spans="1:21" x14ac:dyDescent="0.25">
      <c r="A322" s="1">
        <v>548380</v>
      </c>
      <c r="B322" s="1">
        <v>2012</v>
      </c>
      <c r="C322" s="1" t="s">
        <v>72</v>
      </c>
      <c r="D322" s="1" t="s">
        <v>248</v>
      </c>
      <c r="E322" s="2">
        <v>41054</v>
      </c>
      <c r="F322" s="1" t="s">
        <v>247</v>
      </c>
      <c r="G322" s="1" t="s">
        <v>194</v>
      </c>
      <c r="H322" s="1" t="s">
        <v>74</v>
      </c>
      <c r="I322" s="1" t="s">
        <v>46</v>
      </c>
      <c r="J322" s="1" t="s">
        <v>39</v>
      </c>
      <c r="K322" s="1" t="s">
        <v>46</v>
      </c>
      <c r="L322" s="1" t="s">
        <v>29</v>
      </c>
      <c r="M322" s="1" t="s">
        <v>39</v>
      </c>
      <c r="N322" s="1" t="s">
        <v>30</v>
      </c>
      <c r="O322" s="1">
        <v>86</v>
      </c>
      <c r="P322" s="1">
        <v>223</v>
      </c>
      <c r="Q322" s="1">
        <v>20</v>
      </c>
      <c r="R322" s="1" t="s">
        <v>31</v>
      </c>
      <c r="S322" s="1" t="s">
        <v>32</v>
      </c>
      <c r="T322" s="1" t="s">
        <v>84</v>
      </c>
      <c r="U322" s="1" t="s">
        <v>126</v>
      </c>
    </row>
    <row r="323" spans="1:21" x14ac:dyDescent="0.25">
      <c r="A323" s="1">
        <v>548381</v>
      </c>
      <c r="B323" s="1">
        <v>2012</v>
      </c>
      <c r="C323" s="1" t="s">
        <v>72</v>
      </c>
      <c r="D323" s="1" t="s">
        <v>248</v>
      </c>
      <c r="E323" s="2">
        <v>41056</v>
      </c>
      <c r="F323" s="1" t="s">
        <v>114</v>
      </c>
      <c r="G323" s="1" t="s">
        <v>278</v>
      </c>
      <c r="H323" s="1" t="s">
        <v>74</v>
      </c>
      <c r="I323" s="1" t="s">
        <v>28</v>
      </c>
      <c r="J323" s="1" t="s">
        <v>39</v>
      </c>
      <c r="K323" s="1" t="s">
        <v>39</v>
      </c>
      <c r="L323" s="1" t="s">
        <v>40</v>
      </c>
      <c r="M323" s="1" t="s">
        <v>28</v>
      </c>
      <c r="N323" s="1" t="s">
        <v>48</v>
      </c>
      <c r="O323" s="1">
        <v>5</v>
      </c>
      <c r="P323" s="1">
        <v>191</v>
      </c>
      <c r="Q323" s="1">
        <v>20</v>
      </c>
      <c r="R323" s="1" t="s">
        <v>31</v>
      </c>
      <c r="S323" s="1" t="s">
        <v>32</v>
      </c>
      <c r="T323" s="1" t="s">
        <v>61</v>
      </c>
      <c r="U323" s="1" t="s">
        <v>126</v>
      </c>
    </row>
    <row r="324" spans="1:21" x14ac:dyDescent="0.25">
      <c r="A324" s="1">
        <v>597998</v>
      </c>
      <c r="B324" s="1">
        <v>2013</v>
      </c>
      <c r="C324" s="1" t="s">
        <v>57</v>
      </c>
      <c r="D324" s="1" t="s">
        <v>279</v>
      </c>
      <c r="E324" s="2">
        <v>41367</v>
      </c>
      <c r="F324" s="1" t="s">
        <v>24</v>
      </c>
      <c r="G324" s="1" t="s">
        <v>267</v>
      </c>
      <c r="H324" s="1" t="s">
        <v>59</v>
      </c>
      <c r="I324" s="1" t="s">
        <v>28</v>
      </c>
      <c r="J324" s="1" t="s">
        <v>46</v>
      </c>
      <c r="K324" s="1" t="s">
        <v>28</v>
      </c>
      <c r="L324" s="1" t="s">
        <v>29</v>
      </c>
      <c r="M324" s="1" t="s">
        <v>28</v>
      </c>
      <c r="N324" s="1" t="s">
        <v>48</v>
      </c>
      <c r="O324" s="1">
        <v>6</v>
      </c>
      <c r="P324" s="1">
        <v>129</v>
      </c>
      <c r="Q324" s="1">
        <v>20</v>
      </c>
      <c r="R324" s="1" t="s">
        <v>31</v>
      </c>
      <c r="S324" s="1" t="s">
        <v>32</v>
      </c>
      <c r="T324" s="1" t="s">
        <v>150</v>
      </c>
      <c r="U324" s="1" t="s">
        <v>126</v>
      </c>
    </row>
    <row r="325" spans="1:21" x14ac:dyDescent="0.25">
      <c r="A325" s="1">
        <v>597999</v>
      </c>
      <c r="B325" s="1">
        <v>2013</v>
      </c>
      <c r="C325" s="1" t="s">
        <v>22</v>
      </c>
      <c r="D325" s="1" t="s">
        <v>279</v>
      </c>
      <c r="E325" s="2">
        <v>41368</v>
      </c>
      <c r="F325" s="1" t="s">
        <v>24</v>
      </c>
      <c r="G325" s="1" t="s">
        <v>128</v>
      </c>
      <c r="H325" s="1" t="s">
        <v>26</v>
      </c>
      <c r="I325" s="1" t="s">
        <v>27</v>
      </c>
      <c r="J325" s="1" t="s">
        <v>54</v>
      </c>
      <c r="K325" s="1" t="s">
        <v>54</v>
      </c>
      <c r="L325" s="1" t="s">
        <v>29</v>
      </c>
      <c r="M325" s="1" t="s">
        <v>27</v>
      </c>
      <c r="N325" s="1" t="s">
        <v>30</v>
      </c>
      <c r="O325" s="1">
        <v>2</v>
      </c>
      <c r="P325" s="1">
        <v>157</v>
      </c>
      <c r="Q325" s="1">
        <v>20</v>
      </c>
      <c r="R325" s="1" t="s">
        <v>31</v>
      </c>
      <c r="S325" s="1" t="s">
        <v>32</v>
      </c>
      <c r="T325" s="1" t="s">
        <v>257</v>
      </c>
      <c r="U325" s="1" t="s">
        <v>272</v>
      </c>
    </row>
    <row r="326" spans="1:21" x14ac:dyDescent="0.25">
      <c r="A326" s="1">
        <v>598000</v>
      </c>
      <c r="B326" s="1">
        <v>2013</v>
      </c>
      <c r="C326" s="1" t="s">
        <v>67</v>
      </c>
      <c r="D326" s="1" t="s">
        <v>279</v>
      </c>
      <c r="E326" s="2">
        <v>41369</v>
      </c>
      <c r="F326" s="1" t="s">
        <v>24</v>
      </c>
      <c r="G326" s="1" t="s">
        <v>99</v>
      </c>
      <c r="H326" s="1" t="s">
        <v>69</v>
      </c>
      <c r="I326" s="1" t="s">
        <v>280</v>
      </c>
      <c r="J326" s="1" t="s">
        <v>222</v>
      </c>
      <c r="K326" s="1" t="s">
        <v>222</v>
      </c>
      <c r="L326" s="1" t="s">
        <v>29</v>
      </c>
      <c r="M326" s="1" t="s">
        <v>280</v>
      </c>
      <c r="N326" s="1" t="s">
        <v>30</v>
      </c>
      <c r="O326" s="1">
        <v>22</v>
      </c>
      <c r="P326" s="1">
        <v>127</v>
      </c>
      <c r="Q326" s="1">
        <v>20</v>
      </c>
      <c r="R326" s="1" t="s">
        <v>31</v>
      </c>
      <c r="S326" s="1" t="s">
        <v>32</v>
      </c>
      <c r="T326" s="1" t="s">
        <v>150</v>
      </c>
      <c r="U326" s="1" t="s">
        <v>126</v>
      </c>
    </row>
    <row r="327" spans="1:21" x14ac:dyDescent="0.25">
      <c r="A327" s="1">
        <v>598001</v>
      </c>
      <c r="B327" s="1">
        <v>2013</v>
      </c>
      <c r="C327" s="1" t="s">
        <v>43</v>
      </c>
      <c r="D327" s="1" t="s">
        <v>279</v>
      </c>
      <c r="E327" s="2">
        <v>41370</v>
      </c>
      <c r="F327" s="1" t="s">
        <v>24</v>
      </c>
      <c r="G327" s="1" t="s">
        <v>119</v>
      </c>
      <c r="H327" s="1" t="s">
        <v>45</v>
      </c>
      <c r="I327" s="1" t="s">
        <v>46</v>
      </c>
      <c r="J327" s="1" t="s">
        <v>47</v>
      </c>
      <c r="K327" s="1" t="s">
        <v>47</v>
      </c>
      <c r="L327" s="1" t="s">
        <v>40</v>
      </c>
      <c r="M327" s="1" t="s">
        <v>47</v>
      </c>
      <c r="N327" s="1" t="s">
        <v>30</v>
      </c>
      <c r="O327" s="1">
        <v>5</v>
      </c>
      <c r="P327" s="1">
        <v>166</v>
      </c>
      <c r="Q327" s="1">
        <v>20</v>
      </c>
      <c r="R327" s="1" t="s">
        <v>31</v>
      </c>
      <c r="S327" s="1" t="s">
        <v>32</v>
      </c>
      <c r="T327" s="1" t="s">
        <v>181</v>
      </c>
      <c r="U327" s="1" t="s">
        <v>272</v>
      </c>
    </row>
    <row r="328" spans="1:21" x14ac:dyDescent="0.25">
      <c r="A328" s="1">
        <v>598002</v>
      </c>
      <c r="B328" s="1">
        <v>2013</v>
      </c>
      <c r="C328" s="1" t="s">
        <v>72</v>
      </c>
      <c r="D328" s="1" t="s">
        <v>279</v>
      </c>
      <c r="E328" s="2">
        <v>41370</v>
      </c>
      <c r="F328" s="1" t="s">
        <v>24</v>
      </c>
      <c r="G328" s="1" t="s">
        <v>205</v>
      </c>
      <c r="H328" s="1" t="s">
        <v>74</v>
      </c>
      <c r="I328" s="1" t="s">
        <v>39</v>
      </c>
      <c r="J328" s="1" t="s">
        <v>54</v>
      </c>
      <c r="K328" s="1" t="s">
        <v>54</v>
      </c>
      <c r="L328" s="1" t="s">
        <v>40</v>
      </c>
      <c r="M328" s="1" t="s">
        <v>54</v>
      </c>
      <c r="N328" s="1" t="s">
        <v>30</v>
      </c>
      <c r="O328" s="1">
        <v>9</v>
      </c>
      <c r="P328" s="1">
        <v>149</v>
      </c>
      <c r="Q328" s="1">
        <v>20</v>
      </c>
      <c r="R328" s="1" t="s">
        <v>31</v>
      </c>
      <c r="S328" s="1" t="s">
        <v>32</v>
      </c>
      <c r="T328" s="1" t="s">
        <v>130</v>
      </c>
      <c r="U328" s="1" t="s">
        <v>257</v>
      </c>
    </row>
    <row r="329" spans="1:21" x14ac:dyDescent="0.25">
      <c r="A329" s="1">
        <v>598003</v>
      </c>
      <c r="B329" s="1">
        <v>2013</v>
      </c>
      <c r="C329" s="1" t="s">
        <v>258</v>
      </c>
      <c r="D329" s="1" t="s">
        <v>279</v>
      </c>
      <c r="E329" s="2">
        <v>41371</v>
      </c>
      <c r="F329" s="1" t="s">
        <v>24</v>
      </c>
      <c r="G329" s="1" t="s">
        <v>281</v>
      </c>
      <c r="H329" s="1" t="s">
        <v>260</v>
      </c>
      <c r="I329" s="1" t="s">
        <v>222</v>
      </c>
      <c r="J329" s="1" t="s">
        <v>38</v>
      </c>
      <c r="K329" s="1" t="s">
        <v>222</v>
      </c>
      <c r="L329" s="1" t="s">
        <v>40</v>
      </c>
      <c r="M329" s="1" t="s">
        <v>38</v>
      </c>
      <c r="N329" s="1" t="s">
        <v>48</v>
      </c>
      <c r="O329" s="1">
        <v>8</v>
      </c>
      <c r="P329" s="1">
        <v>100</v>
      </c>
      <c r="Q329" s="1">
        <v>20</v>
      </c>
      <c r="R329" s="1" t="s">
        <v>31</v>
      </c>
      <c r="S329" s="1" t="s">
        <v>32</v>
      </c>
      <c r="T329" s="1" t="s">
        <v>139</v>
      </c>
      <c r="U329" s="1" t="s">
        <v>126</v>
      </c>
    </row>
    <row r="330" spans="1:21" x14ac:dyDescent="0.25">
      <c r="A330" s="1">
        <v>598004</v>
      </c>
      <c r="B330" s="1">
        <v>2013</v>
      </c>
      <c r="C330" s="1" t="s">
        <v>67</v>
      </c>
      <c r="D330" s="1" t="s">
        <v>279</v>
      </c>
      <c r="E330" s="2">
        <v>41371</v>
      </c>
      <c r="F330" s="1" t="s">
        <v>24</v>
      </c>
      <c r="G330" s="1" t="s">
        <v>282</v>
      </c>
      <c r="H330" s="1" t="s">
        <v>69</v>
      </c>
      <c r="I330" s="1" t="s">
        <v>280</v>
      </c>
      <c r="J330" s="1" t="s">
        <v>27</v>
      </c>
      <c r="K330" s="1" t="s">
        <v>27</v>
      </c>
      <c r="L330" s="1" t="s">
        <v>40</v>
      </c>
      <c r="M330" s="1" t="s">
        <v>280</v>
      </c>
      <c r="N330" s="1" t="s">
        <v>132</v>
      </c>
      <c r="O330" s="1" t="s">
        <v>32</v>
      </c>
      <c r="P330" s="1">
        <v>131</v>
      </c>
      <c r="Q330" s="1">
        <v>20</v>
      </c>
      <c r="R330" s="1" t="s">
        <v>133</v>
      </c>
      <c r="S330" s="1" t="s">
        <v>32</v>
      </c>
      <c r="T330" s="1" t="s">
        <v>252</v>
      </c>
      <c r="U330" s="1" t="s">
        <v>150</v>
      </c>
    </row>
    <row r="331" spans="1:21" x14ac:dyDescent="0.25">
      <c r="A331" s="1">
        <v>598005</v>
      </c>
      <c r="B331" s="1">
        <v>2013</v>
      </c>
      <c r="C331" s="1" t="s">
        <v>63</v>
      </c>
      <c r="D331" s="1" t="s">
        <v>279</v>
      </c>
      <c r="E331" s="2">
        <v>41372</v>
      </c>
      <c r="F331" s="1" t="s">
        <v>24</v>
      </c>
      <c r="G331" s="1" t="s">
        <v>217</v>
      </c>
      <c r="H331" s="1" t="s">
        <v>65</v>
      </c>
      <c r="I331" s="1" t="s">
        <v>47</v>
      </c>
      <c r="J331" s="1" t="s">
        <v>28</v>
      </c>
      <c r="K331" s="1" t="s">
        <v>28</v>
      </c>
      <c r="L331" s="1" t="s">
        <v>29</v>
      </c>
      <c r="M331" s="1" t="s">
        <v>47</v>
      </c>
      <c r="N331" s="1" t="s">
        <v>30</v>
      </c>
      <c r="O331" s="1">
        <v>19</v>
      </c>
      <c r="P331" s="1">
        <v>145</v>
      </c>
      <c r="Q331" s="1">
        <v>20</v>
      </c>
      <c r="R331" s="1" t="s">
        <v>31</v>
      </c>
      <c r="S331" s="1" t="s">
        <v>32</v>
      </c>
      <c r="T331" s="1" t="s">
        <v>49</v>
      </c>
      <c r="U331" s="1" t="s">
        <v>181</v>
      </c>
    </row>
    <row r="332" spans="1:21" x14ac:dyDescent="0.25">
      <c r="A332" s="1">
        <v>598006</v>
      </c>
      <c r="B332" s="1">
        <v>2013</v>
      </c>
      <c r="C332" s="1" t="s">
        <v>51</v>
      </c>
      <c r="D332" s="1" t="s">
        <v>279</v>
      </c>
      <c r="E332" s="2">
        <v>41373</v>
      </c>
      <c r="F332" s="1" t="s">
        <v>24</v>
      </c>
      <c r="G332" s="1" t="s">
        <v>107</v>
      </c>
      <c r="H332" s="1" t="s">
        <v>53</v>
      </c>
      <c r="I332" s="1" t="s">
        <v>54</v>
      </c>
      <c r="J332" s="1" t="s">
        <v>46</v>
      </c>
      <c r="K332" s="1" t="s">
        <v>54</v>
      </c>
      <c r="L332" s="1" t="s">
        <v>40</v>
      </c>
      <c r="M332" s="1" t="s">
        <v>54</v>
      </c>
      <c r="N332" s="1" t="s">
        <v>30</v>
      </c>
      <c r="O332" s="1">
        <v>44</v>
      </c>
      <c r="P332" s="1">
        <v>210</v>
      </c>
      <c r="Q332" s="1">
        <v>20</v>
      </c>
      <c r="R332" s="1" t="s">
        <v>31</v>
      </c>
      <c r="S332" s="1" t="s">
        <v>32</v>
      </c>
      <c r="T332" s="1" t="s">
        <v>130</v>
      </c>
      <c r="U332" s="1" t="s">
        <v>257</v>
      </c>
    </row>
    <row r="333" spans="1:21" x14ac:dyDescent="0.25">
      <c r="A333" s="1">
        <v>598048</v>
      </c>
      <c r="B333" s="1">
        <v>2013</v>
      </c>
      <c r="C333" s="1" t="s">
        <v>22</v>
      </c>
      <c r="D333" s="1" t="s">
        <v>279</v>
      </c>
      <c r="E333" s="2">
        <v>41373</v>
      </c>
      <c r="F333" s="1" t="s">
        <v>24</v>
      </c>
      <c r="G333" s="1" t="s">
        <v>230</v>
      </c>
      <c r="H333" s="1" t="s">
        <v>26</v>
      </c>
      <c r="I333" s="1" t="s">
        <v>27</v>
      </c>
      <c r="J333" s="1" t="s">
        <v>280</v>
      </c>
      <c r="K333" s="1" t="s">
        <v>280</v>
      </c>
      <c r="L333" s="1" t="s">
        <v>40</v>
      </c>
      <c r="M333" s="1" t="s">
        <v>27</v>
      </c>
      <c r="N333" s="1" t="s">
        <v>48</v>
      </c>
      <c r="O333" s="1">
        <v>7</v>
      </c>
      <c r="P333" s="1">
        <v>162</v>
      </c>
      <c r="Q333" s="1">
        <v>20</v>
      </c>
      <c r="R333" s="1" t="s">
        <v>31</v>
      </c>
      <c r="S333" s="1" t="s">
        <v>32</v>
      </c>
      <c r="T333" s="1" t="s">
        <v>150</v>
      </c>
      <c r="U333" s="1" t="s">
        <v>126</v>
      </c>
    </row>
    <row r="334" spans="1:21" x14ac:dyDescent="0.25">
      <c r="A334" s="1">
        <v>598007</v>
      </c>
      <c r="B334" s="1">
        <v>2013</v>
      </c>
      <c r="C334" s="1" t="s">
        <v>35</v>
      </c>
      <c r="D334" s="1" t="s">
        <v>279</v>
      </c>
      <c r="E334" s="2">
        <v>41374</v>
      </c>
      <c r="F334" s="1" t="s">
        <v>24</v>
      </c>
      <c r="G334" s="1" t="s">
        <v>36</v>
      </c>
      <c r="H334" s="1" t="s">
        <v>37</v>
      </c>
      <c r="I334" s="1" t="s">
        <v>38</v>
      </c>
      <c r="J334" s="1" t="s">
        <v>39</v>
      </c>
      <c r="K334" s="1" t="s">
        <v>39</v>
      </c>
      <c r="L334" s="1" t="s">
        <v>29</v>
      </c>
      <c r="M334" s="1" t="s">
        <v>39</v>
      </c>
      <c r="N334" s="1" t="s">
        <v>48</v>
      </c>
      <c r="O334" s="1">
        <v>10</v>
      </c>
      <c r="P334" s="1">
        <v>139</v>
      </c>
      <c r="Q334" s="1">
        <v>20</v>
      </c>
      <c r="R334" s="1" t="s">
        <v>31</v>
      </c>
      <c r="S334" s="1" t="s">
        <v>32</v>
      </c>
      <c r="T334" s="1" t="s">
        <v>49</v>
      </c>
      <c r="U334" s="1" t="s">
        <v>272</v>
      </c>
    </row>
    <row r="335" spans="1:21" x14ac:dyDescent="0.25">
      <c r="A335" s="1">
        <v>598008</v>
      </c>
      <c r="B335" s="1">
        <v>2013</v>
      </c>
      <c r="C335" s="1" t="s">
        <v>22</v>
      </c>
      <c r="D335" s="1" t="s">
        <v>279</v>
      </c>
      <c r="E335" s="2">
        <v>41375</v>
      </c>
      <c r="F335" s="1" t="s">
        <v>24</v>
      </c>
      <c r="G335" s="1" t="s">
        <v>128</v>
      </c>
      <c r="H335" s="1" t="s">
        <v>26</v>
      </c>
      <c r="I335" s="1" t="s">
        <v>27</v>
      </c>
      <c r="J335" s="1" t="s">
        <v>28</v>
      </c>
      <c r="K335" s="1" t="s">
        <v>27</v>
      </c>
      <c r="L335" s="1" t="s">
        <v>29</v>
      </c>
      <c r="M335" s="1" t="s">
        <v>27</v>
      </c>
      <c r="N335" s="1" t="s">
        <v>48</v>
      </c>
      <c r="O335" s="1">
        <v>8</v>
      </c>
      <c r="P335" s="1">
        <v>155</v>
      </c>
      <c r="Q335" s="1">
        <v>20</v>
      </c>
      <c r="R335" s="1" t="s">
        <v>31</v>
      </c>
      <c r="S335" s="1" t="s">
        <v>32</v>
      </c>
      <c r="T335" s="1" t="s">
        <v>33</v>
      </c>
      <c r="U335" s="1" t="s">
        <v>252</v>
      </c>
    </row>
    <row r="336" spans="1:21" x14ac:dyDescent="0.25">
      <c r="A336" s="1">
        <v>598009</v>
      </c>
      <c r="B336" s="1">
        <v>2013</v>
      </c>
      <c r="C336" s="1" t="s">
        <v>258</v>
      </c>
      <c r="D336" s="1" t="s">
        <v>279</v>
      </c>
      <c r="E336" s="2">
        <v>41375</v>
      </c>
      <c r="F336" s="1" t="s">
        <v>24</v>
      </c>
      <c r="G336" s="1" t="s">
        <v>283</v>
      </c>
      <c r="H336" s="1" t="s">
        <v>260</v>
      </c>
      <c r="I336" s="1" t="s">
        <v>222</v>
      </c>
      <c r="J336" s="1" t="s">
        <v>47</v>
      </c>
      <c r="K336" s="1" t="s">
        <v>47</v>
      </c>
      <c r="L336" s="1" t="s">
        <v>40</v>
      </c>
      <c r="M336" s="1" t="s">
        <v>222</v>
      </c>
      <c r="N336" s="1" t="s">
        <v>48</v>
      </c>
      <c r="O336" s="1">
        <v>7</v>
      </c>
      <c r="P336" s="1">
        <v>146</v>
      </c>
      <c r="Q336" s="1">
        <v>20</v>
      </c>
      <c r="R336" s="1" t="s">
        <v>31</v>
      </c>
      <c r="S336" s="1" t="s">
        <v>32</v>
      </c>
      <c r="T336" s="1" t="s">
        <v>130</v>
      </c>
      <c r="U336" s="1" t="s">
        <v>284</v>
      </c>
    </row>
    <row r="337" spans="1:21" x14ac:dyDescent="0.25">
      <c r="A337" s="1">
        <v>598010</v>
      </c>
      <c r="B337" s="1">
        <v>2013</v>
      </c>
      <c r="C337" s="1" t="s">
        <v>43</v>
      </c>
      <c r="D337" s="1" t="s">
        <v>279</v>
      </c>
      <c r="E337" s="2">
        <v>41376</v>
      </c>
      <c r="F337" s="1" t="s">
        <v>24</v>
      </c>
      <c r="G337" s="1" t="s">
        <v>99</v>
      </c>
      <c r="H337" s="1" t="s">
        <v>45</v>
      </c>
      <c r="I337" s="1" t="s">
        <v>46</v>
      </c>
      <c r="J337" s="1" t="s">
        <v>280</v>
      </c>
      <c r="K337" s="1" t="s">
        <v>46</v>
      </c>
      <c r="L337" s="1" t="s">
        <v>40</v>
      </c>
      <c r="M337" s="1" t="s">
        <v>280</v>
      </c>
      <c r="N337" s="1" t="s">
        <v>48</v>
      </c>
      <c r="O337" s="1">
        <v>3</v>
      </c>
      <c r="P337" s="1">
        <v>115</v>
      </c>
      <c r="Q337" s="1">
        <v>20</v>
      </c>
      <c r="R337" s="1" t="s">
        <v>31</v>
      </c>
      <c r="S337" s="1" t="s">
        <v>32</v>
      </c>
      <c r="T337" s="1" t="s">
        <v>49</v>
      </c>
      <c r="U337" s="1" t="s">
        <v>285</v>
      </c>
    </row>
    <row r="338" spans="1:21" x14ac:dyDescent="0.25">
      <c r="A338" s="1">
        <v>598011</v>
      </c>
      <c r="B338" s="1">
        <v>2013</v>
      </c>
      <c r="C338" s="1" t="s">
        <v>51</v>
      </c>
      <c r="D338" s="1" t="s">
        <v>279</v>
      </c>
      <c r="E338" s="2">
        <v>41377</v>
      </c>
      <c r="F338" s="1" t="s">
        <v>24</v>
      </c>
      <c r="G338" s="1" t="s">
        <v>157</v>
      </c>
      <c r="H338" s="1" t="s">
        <v>53</v>
      </c>
      <c r="I338" s="1" t="s">
        <v>54</v>
      </c>
      <c r="J338" s="1" t="s">
        <v>222</v>
      </c>
      <c r="K338" s="1" t="s">
        <v>54</v>
      </c>
      <c r="L338" s="1" t="s">
        <v>40</v>
      </c>
      <c r="M338" s="1" t="s">
        <v>54</v>
      </c>
      <c r="N338" s="1" t="s">
        <v>30</v>
      </c>
      <c r="O338" s="1">
        <v>41</v>
      </c>
      <c r="P338" s="1">
        <v>184</v>
      </c>
      <c r="Q338" s="1">
        <v>20</v>
      </c>
      <c r="R338" s="1" t="s">
        <v>31</v>
      </c>
      <c r="S338" s="1" t="s">
        <v>32</v>
      </c>
      <c r="T338" s="1" t="s">
        <v>150</v>
      </c>
      <c r="U338" s="1" t="s">
        <v>126</v>
      </c>
    </row>
    <row r="339" spans="1:21" x14ac:dyDescent="0.25">
      <c r="A339" s="1">
        <v>598012</v>
      </c>
      <c r="B339" s="1">
        <v>2013</v>
      </c>
      <c r="C339" s="1" t="s">
        <v>72</v>
      </c>
      <c r="D339" s="1" t="s">
        <v>279</v>
      </c>
      <c r="E339" s="2">
        <v>41377</v>
      </c>
      <c r="F339" s="1" t="s">
        <v>24</v>
      </c>
      <c r="G339" s="1" t="s">
        <v>255</v>
      </c>
      <c r="H339" s="1" t="s">
        <v>74</v>
      </c>
      <c r="I339" s="1" t="s">
        <v>39</v>
      </c>
      <c r="J339" s="1" t="s">
        <v>27</v>
      </c>
      <c r="K339" s="1" t="s">
        <v>39</v>
      </c>
      <c r="L339" s="1" t="s">
        <v>29</v>
      </c>
      <c r="M339" s="1" t="s">
        <v>39</v>
      </c>
      <c r="N339" s="1" t="s">
        <v>48</v>
      </c>
      <c r="O339" s="1">
        <v>4</v>
      </c>
      <c r="P339" s="1">
        <v>166</v>
      </c>
      <c r="Q339" s="1">
        <v>20</v>
      </c>
      <c r="R339" s="1" t="s">
        <v>31</v>
      </c>
      <c r="S339" s="1" t="s">
        <v>32</v>
      </c>
      <c r="T339" s="1" t="s">
        <v>33</v>
      </c>
      <c r="U339" s="1" t="s">
        <v>252</v>
      </c>
    </row>
    <row r="340" spans="1:21" x14ac:dyDescent="0.25">
      <c r="A340" s="1">
        <v>598013</v>
      </c>
      <c r="B340" s="1">
        <v>2013</v>
      </c>
      <c r="C340" s="1" t="s">
        <v>57</v>
      </c>
      <c r="D340" s="1" t="s">
        <v>279</v>
      </c>
      <c r="E340" s="2">
        <v>41378</v>
      </c>
      <c r="F340" s="1" t="s">
        <v>24</v>
      </c>
      <c r="G340" s="1" t="s">
        <v>156</v>
      </c>
      <c r="H340" s="1" t="s">
        <v>59</v>
      </c>
      <c r="I340" s="1" t="s">
        <v>28</v>
      </c>
      <c r="J340" s="1" t="s">
        <v>280</v>
      </c>
      <c r="K340" s="1" t="s">
        <v>28</v>
      </c>
      <c r="L340" s="1" t="s">
        <v>40</v>
      </c>
      <c r="M340" s="1" t="s">
        <v>28</v>
      </c>
      <c r="N340" s="1" t="s">
        <v>30</v>
      </c>
      <c r="O340" s="1">
        <v>48</v>
      </c>
      <c r="P340" s="1">
        <v>181</v>
      </c>
      <c r="Q340" s="1">
        <v>20</v>
      </c>
      <c r="R340" s="1" t="s">
        <v>31</v>
      </c>
      <c r="S340" s="1" t="s">
        <v>32</v>
      </c>
      <c r="T340" s="1" t="s">
        <v>130</v>
      </c>
      <c r="U340" s="1" t="s">
        <v>257</v>
      </c>
    </row>
    <row r="341" spans="1:21" x14ac:dyDescent="0.25">
      <c r="A341" s="1">
        <v>598014</v>
      </c>
      <c r="B341" s="1">
        <v>2013</v>
      </c>
      <c r="C341" s="1" t="s">
        <v>63</v>
      </c>
      <c r="D341" s="1" t="s">
        <v>279</v>
      </c>
      <c r="E341" s="2">
        <v>41378</v>
      </c>
      <c r="F341" s="1" t="s">
        <v>24</v>
      </c>
      <c r="G341" s="1" t="s">
        <v>286</v>
      </c>
      <c r="H341" s="1" t="s">
        <v>65</v>
      </c>
      <c r="I341" s="1" t="s">
        <v>47</v>
      </c>
      <c r="J341" s="1" t="s">
        <v>38</v>
      </c>
      <c r="K341" s="1" t="s">
        <v>47</v>
      </c>
      <c r="L341" s="1" t="s">
        <v>29</v>
      </c>
      <c r="M341" s="1" t="s">
        <v>47</v>
      </c>
      <c r="N341" s="1" t="s">
        <v>48</v>
      </c>
      <c r="O341" s="1">
        <v>6</v>
      </c>
      <c r="P341" s="1">
        <v>125</v>
      </c>
      <c r="Q341" s="1">
        <v>20</v>
      </c>
      <c r="R341" s="1" t="s">
        <v>31</v>
      </c>
      <c r="S341" s="1" t="s">
        <v>32</v>
      </c>
      <c r="T341" s="1" t="s">
        <v>49</v>
      </c>
      <c r="U341" s="1" t="s">
        <v>272</v>
      </c>
    </row>
    <row r="342" spans="1:21" x14ac:dyDescent="0.25">
      <c r="A342" s="1">
        <v>598015</v>
      </c>
      <c r="B342" s="1">
        <v>2013</v>
      </c>
      <c r="C342" s="1" t="s">
        <v>72</v>
      </c>
      <c r="D342" s="1" t="s">
        <v>279</v>
      </c>
      <c r="E342" s="2">
        <v>41379</v>
      </c>
      <c r="F342" s="1" t="s">
        <v>24</v>
      </c>
      <c r="G342" s="1" t="s">
        <v>251</v>
      </c>
      <c r="H342" s="1" t="s">
        <v>74</v>
      </c>
      <c r="I342" s="1" t="s">
        <v>39</v>
      </c>
      <c r="J342" s="1" t="s">
        <v>222</v>
      </c>
      <c r="K342" s="1" t="s">
        <v>222</v>
      </c>
      <c r="L342" s="1" t="s">
        <v>40</v>
      </c>
      <c r="M342" s="1" t="s">
        <v>222</v>
      </c>
      <c r="N342" s="1" t="s">
        <v>30</v>
      </c>
      <c r="O342" s="1">
        <v>24</v>
      </c>
      <c r="P342" s="1">
        <v>160</v>
      </c>
      <c r="Q342" s="1">
        <v>20</v>
      </c>
      <c r="R342" s="1" t="s">
        <v>31</v>
      </c>
      <c r="S342" s="1" t="s">
        <v>32</v>
      </c>
      <c r="T342" s="1" t="s">
        <v>33</v>
      </c>
      <c r="U342" s="1" t="s">
        <v>252</v>
      </c>
    </row>
    <row r="343" spans="1:21" x14ac:dyDescent="0.25">
      <c r="A343" s="1">
        <v>598016</v>
      </c>
      <c r="B343" s="1">
        <v>2013</v>
      </c>
      <c r="C343" s="1" t="s">
        <v>35</v>
      </c>
      <c r="D343" s="1" t="s">
        <v>279</v>
      </c>
      <c r="E343" s="2">
        <v>41380</v>
      </c>
      <c r="F343" s="1" t="s">
        <v>24</v>
      </c>
      <c r="G343" s="1" t="s">
        <v>287</v>
      </c>
      <c r="H343" s="1" t="s">
        <v>37</v>
      </c>
      <c r="I343" s="1" t="s">
        <v>38</v>
      </c>
      <c r="J343" s="1" t="s">
        <v>28</v>
      </c>
      <c r="K343" s="1" t="s">
        <v>28</v>
      </c>
      <c r="L343" s="1" t="s">
        <v>29</v>
      </c>
      <c r="M343" s="1" t="s">
        <v>38</v>
      </c>
      <c r="N343" s="1" t="s">
        <v>30</v>
      </c>
      <c r="O343" s="1">
        <v>4</v>
      </c>
      <c r="P343" s="1">
        <v>158</v>
      </c>
      <c r="Q343" s="1">
        <v>20</v>
      </c>
      <c r="R343" s="1" t="s">
        <v>31</v>
      </c>
      <c r="S343" s="1" t="s">
        <v>32</v>
      </c>
      <c r="T343" s="1" t="s">
        <v>288</v>
      </c>
      <c r="U343" s="1" t="s">
        <v>126</v>
      </c>
    </row>
    <row r="344" spans="1:21" x14ac:dyDescent="0.25">
      <c r="A344" s="1">
        <v>598017</v>
      </c>
      <c r="B344" s="1">
        <v>2013</v>
      </c>
      <c r="C344" s="1" t="s">
        <v>22</v>
      </c>
      <c r="D344" s="1" t="s">
        <v>279</v>
      </c>
      <c r="E344" s="2">
        <v>41380</v>
      </c>
      <c r="F344" s="1" t="s">
        <v>24</v>
      </c>
      <c r="G344" s="1" t="s">
        <v>230</v>
      </c>
      <c r="H344" s="1" t="s">
        <v>26</v>
      </c>
      <c r="I344" s="1" t="s">
        <v>27</v>
      </c>
      <c r="J344" s="1" t="s">
        <v>46</v>
      </c>
      <c r="K344" s="1" t="s">
        <v>27</v>
      </c>
      <c r="L344" s="1" t="s">
        <v>29</v>
      </c>
      <c r="M344" s="1" t="s">
        <v>27</v>
      </c>
      <c r="N344" s="1" t="s">
        <v>132</v>
      </c>
      <c r="O344" s="1" t="s">
        <v>32</v>
      </c>
      <c r="P344" s="1">
        <v>153</v>
      </c>
      <c r="Q344" s="1">
        <v>20</v>
      </c>
      <c r="R344" s="1" t="s">
        <v>133</v>
      </c>
      <c r="S344" s="1" t="s">
        <v>32</v>
      </c>
      <c r="T344" s="1" t="s">
        <v>130</v>
      </c>
      <c r="U344" s="1" t="s">
        <v>257</v>
      </c>
    </row>
    <row r="345" spans="1:21" x14ac:dyDescent="0.25">
      <c r="A345" s="1">
        <v>598018</v>
      </c>
      <c r="B345" s="1">
        <v>2013</v>
      </c>
      <c r="C345" s="1" t="s">
        <v>258</v>
      </c>
      <c r="D345" s="1" t="s">
        <v>279</v>
      </c>
      <c r="E345" s="2">
        <v>41381</v>
      </c>
      <c r="F345" s="1" t="s">
        <v>24</v>
      </c>
      <c r="G345" s="1" t="s">
        <v>99</v>
      </c>
      <c r="H345" s="1" t="s">
        <v>289</v>
      </c>
      <c r="I345" s="1" t="s">
        <v>222</v>
      </c>
      <c r="J345" s="1" t="s">
        <v>280</v>
      </c>
      <c r="K345" s="1" t="s">
        <v>222</v>
      </c>
      <c r="L345" s="1" t="s">
        <v>29</v>
      </c>
      <c r="M345" s="1" t="s">
        <v>280</v>
      </c>
      <c r="N345" s="1" t="s">
        <v>30</v>
      </c>
      <c r="O345" s="1">
        <v>11</v>
      </c>
      <c r="P345" s="1">
        <v>120</v>
      </c>
      <c r="Q345" s="1">
        <v>20</v>
      </c>
      <c r="R345" s="1" t="s">
        <v>31</v>
      </c>
      <c r="S345" s="1" t="s">
        <v>32</v>
      </c>
      <c r="T345" s="1" t="s">
        <v>33</v>
      </c>
      <c r="U345" s="1" t="s">
        <v>252</v>
      </c>
    </row>
    <row r="346" spans="1:21" x14ac:dyDescent="0.25">
      <c r="A346" s="1">
        <v>598019</v>
      </c>
      <c r="B346" s="1">
        <v>2013</v>
      </c>
      <c r="C346" s="1" t="s">
        <v>63</v>
      </c>
      <c r="D346" s="1" t="s">
        <v>279</v>
      </c>
      <c r="E346" s="2">
        <v>41381</v>
      </c>
      <c r="F346" s="1" t="s">
        <v>24</v>
      </c>
      <c r="G346" s="1" t="s">
        <v>253</v>
      </c>
      <c r="H346" s="1" t="s">
        <v>65</v>
      </c>
      <c r="I346" s="1" t="s">
        <v>47</v>
      </c>
      <c r="J346" s="1" t="s">
        <v>54</v>
      </c>
      <c r="K346" s="1" t="s">
        <v>47</v>
      </c>
      <c r="L346" s="1" t="s">
        <v>40</v>
      </c>
      <c r="M346" s="1" t="s">
        <v>47</v>
      </c>
      <c r="N346" s="1" t="s">
        <v>30</v>
      </c>
      <c r="O346" s="1">
        <v>87</v>
      </c>
      <c r="P346" s="1">
        <v>180</v>
      </c>
      <c r="Q346" s="1">
        <v>20</v>
      </c>
      <c r="R346" s="1" t="s">
        <v>31</v>
      </c>
      <c r="S346" s="1" t="s">
        <v>32</v>
      </c>
      <c r="T346" s="1" t="s">
        <v>49</v>
      </c>
      <c r="U346" s="1" t="s">
        <v>272</v>
      </c>
    </row>
    <row r="347" spans="1:21" x14ac:dyDescent="0.25">
      <c r="A347" s="1">
        <v>598020</v>
      </c>
      <c r="B347" s="1">
        <v>2013</v>
      </c>
      <c r="C347" s="1" t="s">
        <v>43</v>
      </c>
      <c r="D347" s="1" t="s">
        <v>279</v>
      </c>
      <c r="E347" s="2">
        <v>41382</v>
      </c>
      <c r="F347" s="1" t="s">
        <v>24</v>
      </c>
      <c r="G347" s="1" t="s">
        <v>36</v>
      </c>
      <c r="H347" s="1" t="s">
        <v>45</v>
      </c>
      <c r="I347" s="1" t="s">
        <v>46</v>
      </c>
      <c r="J347" s="1" t="s">
        <v>39</v>
      </c>
      <c r="K347" s="1" t="s">
        <v>39</v>
      </c>
      <c r="L347" s="1" t="s">
        <v>40</v>
      </c>
      <c r="M347" s="1" t="s">
        <v>39</v>
      </c>
      <c r="N347" s="1" t="s">
        <v>30</v>
      </c>
      <c r="O347" s="1">
        <v>86</v>
      </c>
      <c r="P347" s="1">
        <v>170</v>
      </c>
      <c r="Q347" s="1">
        <v>20</v>
      </c>
      <c r="R347" s="1" t="s">
        <v>31</v>
      </c>
      <c r="S347" s="1" t="s">
        <v>32</v>
      </c>
      <c r="T347" s="1" t="s">
        <v>130</v>
      </c>
      <c r="U347" s="1" t="s">
        <v>257</v>
      </c>
    </row>
    <row r="348" spans="1:21" x14ac:dyDescent="0.25">
      <c r="A348" s="1">
        <v>598021</v>
      </c>
      <c r="B348" s="1">
        <v>2013</v>
      </c>
      <c r="C348" s="1" t="s">
        <v>67</v>
      </c>
      <c r="D348" s="1" t="s">
        <v>279</v>
      </c>
      <c r="E348" s="2">
        <v>41383</v>
      </c>
      <c r="F348" s="1" t="s">
        <v>24</v>
      </c>
      <c r="G348" s="1" t="s">
        <v>282</v>
      </c>
      <c r="H348" s="1" t="s">
        <v>69</v>
      </c>
      <c r="I348" s="1" t="s">
        <v>280</v>
      </c>
      <c r="J348" s="1" t="s">
        <v>38</v>
      </c>
      <c r="K348" s="1" t="s">
        <v>38</v>
      </c>
      <c r="L348" s="1" t="s">
        <v>40</v>
      </c>
      <c r="M348" s="1" t="s">
        <v>280</v>
      </c>
      <c r="N348" s="1" t="s">
        <v>48</v>
      </c>
      <c r="O348" s="1">
        <v>5</v>
      </c>
      <c r="P348" s="1">
        <v>124</v>
      </c>
      <c r="Q348" s="1">
        <v>20</v>
      </c>
      <c r="R348" s="1" t="s">
        <v>31</v>
      </c>
      <c r="S348" s="1" t="s">
        <v>32</v>
      </c>
      <c r="T348" s="1" t="s">
        <v>137</v>
      </c>
      <c r="U348" s="1" t="s">
        <v>288</v>
      </c>
    </row>
    <row r="349" spans="1:21" x14ac:dyDescent="0.25">
      <c r="A349" s="1">
        <v>598022</v>
      </c>
      <c r="B349" s="1">
        <v>2013</v>
      </c>
      <c r="C349" s="1" t="s">
        <v>57</v>
      </c>
      <c r="D349" s="1" t="s">
        <v>279</v>
      </c>
      <c r="E349" s="2">
        <v>41384</v>
      </c>
      <c r="F349" s="1" t="s">
        <v>24</v>
      </c>
      <c r="G349" s="1" t="s">
        <v>255</v>
      </c>
      <c r="H349" s="1" t="s">
        <v>59</v>
      </c>
      <c r="I349" s="1" t="s">
        <v>28</v>
      </c>
      <c r="J349" s="1" t="s">
        <v>39</v>
      </c>
      <c r="K349" s="1" t="s">
        <v>28</v>
      </c>
      <c r="L349" s="1" t="s">
        <v>40</v>
      </c>
      <c r="M349" s="1" t="s">
        <v>39</v>
      </c>
      <c r="N349" s="1" t="s">
        <v>48</v>
      </c>
      <c r="O349" s="1">
        <v>4</v>
      </c>
      <c r="P349" s="1">
        <v>120</v>
      </c>
      <c r="Q349" s="1">
        <v>20</v>
      </c>
      <c r="R349" s="1" t="s">
        <v>31</v>
      </c>
      <c r="S349" s="1" t="s">
        <v>32</v>
      </c>
      <c r="T349" s="1" t="s">
        <v>33</v>
      </c>
      <c r="U349" s="1" t="s">
        <v>252</v>
      </c>
    </row>
    <row r="350" spans="1:21" x14ac:dyDescent="0.25">
      <c r="A350" s="1">
        <v>598023</v>
      </c>
      <c r="B350" s="1">
        <v>2013</v>
      </c>
      <c r="C350" s="1" t="s">
        <v>22</v>
      </c>
      <c r="D350" s="1" t="s">
        <v>279</v>
      </c>
      <c r="E350" s="2">
        <v>41384</v>
      </c>
      <c r="F350" s="1" t="s">
        <v>24</v>
      </c>
      <c r="G350" s="1" t="s">
        <v>109</v>
      </c>
      <c r="H350" s="1" t="s">
        <v>26</v>
      </c>
      <c r="I350" s="1" t="s">
        <v>27</v>
      </c>
      <c r="J350" s="1" t="s">
        <v>47</v>
      </c>
      <c r="K350" s="1" t="s">
        <v>27</v>
      </c>
      <c r="L350" s="1" t="s">
        <v>29</v>
      </c>
      <c r="M350" s="1" t="s">
        <v>27</v>
      </c>
      <c r="N350" s="1" t="s">
        <v>48</v>
      </c>
      <c r="O350" s="1">
        <v>7</v>
      </c>
      <c r="P350" s="1">
        <v>118</v>
      </c>
      <c r="Q350" s="1">
        <v>20</v>
      </c>
      <c r="R350" s="1" t="s">
        <v>31</v>
      </c>
      <c r="S350" s="1" t="s">
        <v>32</v>
      </c>
      <c r="T350" s="1" t="s">
        <v>49</v>
      </c>
      <c r="U350" s="1" t="s">
        <v>272</v>
      </c>
    </row>
    <row r="351" spans="1:21" x14ac:dyDescent="0.25">
      <c r="A351" s="1">
        <v>598024</v>
      </c>
      <c r="B351" s="1">
        <v>2013</v>
      </c>
      <c r="C351" s="1" t="s">
        <v>43</v>
      </c>
      <c r="D351" s="1" t="s">
        <v>279</v>
      </c>
      <c r="E351" s="2">
        <v>41385</v>
      </c>
      <c r="F351" s="1" t="s">
        <v>24</v>
      </c>
      <c r="G351" s="1" t="s">
        <v>68</v>
      </c>
      <c r="H351" s="1" t="s">
        <v>45</v>
      </c>
      <c r="I351" s="1" t="s">
        <v>46</v>
      </c>
      <c r="J351" s="1" t="s">
        <v>54</v>
      </c>
      <c r="K351" s="1" t="s">
        <v>54</v>
      </c>
      <c r="L351" s="1" t="s">
        <v>40</v>
      </c>
      <c r="M351" s="1" t="s">
        <v>46</v>
      </c>
      <c r="N351" s="1" t="s">
        <v>48</v>
      </c>
      <c r="O351" s="1">
        <v>9</v>
      </c>
      <c r="P351" s="1">
        <v>162</v>
      </c>
      <c r="Q351" s="1">
        <v>20</v>
      </c>
      <c r="R351" s="1" t="s">
        <v>31</v>
      </c>
      <c r="S351" s="1" t="s">
        <v>32</v>
      </c>
      <c r="T351" s="1" t="s">
        <v>137</v>
      </c>
      <c r="U351" s="1" t="s">
        <v>150</v>
      </c>
    </row>
    <row r="352" spans="1:21" x14ac:dyDescent="0.25">
      <c r="A352" s="1">
        <v>598025</v>
      </c>
      <c r="B352" s="1">
        <v>2013</v>
      </c>
      <c r="C352" s="1" t="s">
        <v>35</v>
      </c>
      <c r="D352" s="1" t="s">
        <v>279</v>
      </c>
      <c r="E352" s="2">
        <v>41385</v>
      </c>
      <c r="F352" s="1" t="s">
        <v>24</v>
      </c>
      <c r="G352" s="1" t="s">
        <v>290</v>
      </c>
      <c r="H352" s="1" t="s">
        <v>37</v>
      </c>
      <c r="I352" s="1" t="s">
        <v>38</v>
      </c>
      <c r="J352" s="1" t="s">
        <v>222</v>
      </c>
      <c r="K352" s="1" t="s">
        <v>38</v>
      </c>
      <c r="L352" s="1" t="s">
        <v>29</v>
      </c>
      <c r="M352" s="1" t="s">
        <v>38</v>
      </c>
      <c r="N352" s="1" t="s">
        <v>48</v>
      </c>
      <c r="O352" s="1">
        <v>7</v>
      </c>
      <c r="P352" s="1">
        <v>186</v>
      </c>
      <c r="Q352" s="1">
        <v>20</v>
      </c>
      <c r="R352" s="1" t="s">
        <v>31</v>
      </c>
      <c r="S352" s="1" t="s">
        <v>32</v>
      </c>
      <c r="T352" s="1" t="s">
        <v>130</v>
      </c>
      <c r="U352" s="1" t="s">
        <v>284</v>
      </c>
    </row>
    <row r="353" spans="1:21" x14ac:dyDescent="0.25">
      <c r="A353" s="1">
        <v>598026</v>
      </c>
      <c r="B353" s="1">
        <v>2013</v>
      </c>
      <c r="C353" s="1" t="s">
        <v>72</v>
      </c>
      <c r="D353" s="1" t="s">
        <v>279</v>
      </c>
      <c r="E353" s="2">
        <v>41386</v>
      </c>
      <c r="F353" s="1" t="s">
        <v>24</v>
      </c>
      <c r="G353" s="1" t="s">
        <v>36</v>
      </c>
      <c r="H353" s="1" t="s">
        <v>74</v>
      </c>
      <c r="I353" s="1" t="s">
        <v>39</v>
      </c>
      <c r="J353" s="1" t="s">
        <v>47</v>
      </c>
      <c r="K353" s="1" t="s">
        <v>47</v>
      </c>
      <c r="L353" s="1" t="s">
        <v>40</v>
      </c>
      <c r="M353" s="1" t="s">
        <v>39</v>
      </c>
      <c r="N353" s="1" t="s">
        <v>48</v>
      </c>
      <c r="O353" s="1">
        <v>5</v>
      </c>
      <c r="P353" s="1">
        <v>186</v>
      </c>
      <c r="Q353" s="1">
        <v>20</v>
      </c>
      <c r="R353" s="1" t="s">
        <v>31</v>
      </c>
      <c r="S353" s="1" t="s">
        <v>32</v>
      </c>
      <c r="T353" s="1" t="s">
        <v>139</v>
      </c>
      <c r="U353" s="1" t="s">
        <v>252</v>
      </c>
    </row>
    <row r="354" spans="1:21" x14ac:dyDescent="0.25">
      <c r="A354" s="1">
        <v>598027</v>
      </c>
      <c r="B354" s="1">
        <v>2013</v>
      </c>
      <c r="C354" s="1" t="s">
        <v>22</v>
      </c>
      <c r="D354" s="1" t="s">
        <v>279</v>
      </c>
      <c r="E354" s="2">
        <v>41387</v>
      </c>
      <c r="F354" s="1" t="s">
        <v>24</v>
      </c>
      <c r="G354" s="1" t="s">
        <v>128</v>
      </c>
      <c r="H354" s="1" t="s">
        <v>26</v>
      </c>
      <c r="I354" s="1" t="s">
        <v>27</v>
      </c>
      <c r="J354" s="1" t="s">
        <v>222</v>
      </c>
      <c r="K354" s="1" t="s">
        <v>222</v>
      </c>
      <c r="L354" s="1" t="s">
        <v>29</v>
      </c>
      <c r="M354" s="1" t="s">
        <v>27</v>
      </c>
      <c r="N354" s="1" t="s">
        <v>30</v>
      </c>
      <c r="O354" s="1">
        <v>130</v>
      </c>
      <c r="P354" s="1">
        <v>264</v>
      </c>
      <c r="Q354" s="1">
        <v>20</v>
      </c>
      <c r="R354" s="1" t="s">
        <v>31</v>
      </c>
      <c r="S354" s="1" t="s">
        <v>32</v>
      </c>
      <c r="T354" s="1" t="s">
        <v>49</v>
      </c>
      <c r="U354" s="1" t="s">
        <v>272</v>
      </c>
    </row>
    <row r="355" spans="1:21" x14ac:dyDescent="0.25">
      <c r="A355" s="1">
        <v>598059</v>
      </c>
      <c r="B355" s="1">
        <v>2013</v>
      </c>
      <c r="C355" s="1" t="s">
        <v>43</v>
      </c>
      <c r="D355" s="1" t="s">
        <v>279</v>
      </c>
      <c r="E355" s="2">
        <v>41387</v>
      </c>
      <c r="F355" s="1" t="s">
        <v>24</v>
      </c>
      <c r="G355" s="1" t="s">
        <v>204</v>
      </c>
      <c r="H355" s="1" t="s">
        <v>45</v>
      </c>
      <c r="I355" s="1" t="s">
        <v>46</v>
      </c>
      <c r="J355" s="1" t="s">
        <v>38</v>
      </c>
      <c r="K355" s="1" t="s">
        <v>38</v>
      </c>
      <c r="L355" s="1" t="s">
        <v>29</v>
      </c>
      <c r="M355" s="1" t="s">
        <v>38</v>
      </c>
      <c r="N355" s="1" t="s">
        <v>48</v>
      </c>
      <c r="O355" s="1">
        <v>5</v>
      </c>
      <c r="P355" s="1">
        <v>121</v>
      </c>
      <c r="Q355" s="1">
        <v>20</v>
      </c>
      <c r="R355" s="1" t="s">
        <v>31</v>
      </c>
      <c r="S355" s="1" t="s">
        <v>32</v>
      </c>
      <c r="T355" s="1" t="s">
        <v>257</v>
      </c>
      <c r="U355" s="1" t="s">
        <v>284</v>
      </c>
    </row>
    <row r="356" spans="1:21" x14ac:dyDescent="0.25">
      <c r="A356" s="1">
        <v>598029</v>
      </c>
      <c r="B356" s="1">
        <v>2013</v>
      </c>
      <c r="C356" s="1" t="s">
        <v>57</v>
      </c>
      <c r="D356" s="1" t="s">
        <v>279</v>
      </c>
      <c r="E356" s="2">
        <v>41388</v>
      </c>
      <c r="F356" s="1" t="s">
        <v>24</v>
      </c>
      <c r="G356" s="1" t="s">
        <v>162</v>
      </c>
      <c r="H356" s="1" t="s">
        <v>59</v>
      </c>
      <c r="I356" s="1" t="s">
        <v>28</v>
      </c>
      <c r="J356" s="1" t="s">
        <v>54</v>
      </c>
      <c r="K356" s="1" t="s">
        <v>28</v>
      </c>
      <c r="L356" s="1" t="s">
        <v>40</v>
      </c>
      <c r="M356" s="1" t="s">
        <v>54</v>
      </c>
      <c r="N356" s="1" t="s">
        <v>48</v>
      </c>
      <c r="O356" s="1">
        <v>5</v>
      </c>
      <c r="P356" s="1">
        <v>160</v>
      </c>
      <c r="Q356" s="1">
        <v>20</v>
      </c>
      <c r="R356" s="1" t="s">
        <v>31</v>
      </c>
      <c r="S356" s="1" t="s">
        <v>32</v>
      </c>
      <c r="T356" s="1" t="s">
        <v>137</v>
      </c>
      <c r="U356" s="1" t="s">
        <v>150</v>
      </c>
    </row>
    <row r="357" spans="1:21" x14ac:dyDescent="0.25">
      <c r="A357" s="1">
        <v>598030</v>
      </c>
      <c r="B357" s="1">
        <v>2013</v>
      </c>
      <c r="C357" s="1" t="s">
        <v>72</v>
      </c>
      <c r="D357" s="1" t="s">
        <v>279</v>
      </c>
      <c r="E357" s="2">
        <v>41389</v>
      </c>
      <c r="F357" s="1" t="s">
        <v>24</v>
      </c>
      <c r="G357" s="1" t="s">
        <v>83</v>
      </c>
      <c r="H357" s="1" t="s">
        <v>74</v>
      </c>
      <c r="I357" s="1" t="s">
        <v>39</v>
      </c>
      <c r="J357" s="1" t="s">
        <v>280</v>
      </c>
      <c r="K357" s="1" t="s">
        <v>280</v>
      </c>
      <c r="L357" s="1" t="s">
        <v>40</v>
      </c>
      <c r="M357" s="1" t="s">
        <v>39</v>
      </c>
      <c r="N357" s="1" t="s">
        <v>48</v>
      </c>
      <c r="O357" s="1">
        <v>5</v>
      </c>
      <c r="P357" s="1">
        <v>160</v>
      </c>
      <c r="Q357" s="1">
        <v>20</v>
      </c>
      <c r="R357" s="1" t="s">
        <v>31</v>
      </c>
      <c r="S357" s="1" t="s">
        <v>32</v>
      </c>
      <c r="T357" s="1" t="s">
        <v>49</v>
      </c>
      <c r="U357" s="1" t="s">
        <v>181</v>
      </c>
    </row>
    <row r="358" spans="1:21" x14ac:dyDescent="0.25">
      <c r="A358" s="1">
        <v>598031</v>
      </c>
      <c r="B358" s="1">
        <v>2013</v>
      </c>
      <c r="C358" s="1" t="s">
        <v>57</v>
      </c>
      <c r="D358" s="1" t="s">
        <v>279</v>
      </c>
      <c r="E358" s="2">
        <v>41390</v>
      </c>
      <c r="F358" s="1" t="s">
        <v>24</v>
      </c>
      <c r="G358" s="1" t="s">
        <v>154</v>
      </c>
      <c r="H358" s="1" t="s">
        <v>59</v>
      </c>
      <c r="I358" s="1" t="s">
        <v>28</v>
      </c>
      <c r="J358" s="1" t="s">
        <v>38</v>
      </c>
      <c r="K358" s="1" t="s">
        <v>38</v>
      </c>
      <c r="L358" s="1" t="s">
        <v>40</v>
      </c>
      <c r="M358" s="1" t="s">
        <v>28</v>
      </c>
      <c r="N358" s="1" t="s">
        <v>48</v>
      </c>
      <c r="O358" s="1">
        <v>6</v>
      </c>
      <c r="P358" s="1">
        <v>150</v>
      </c>
      <c r="Q358" s="1">
        <v>20</v>
      </c>
      <c r="R358" s="1" t="s">
        <v>31</v>
      </c>
      <c r="S358" s="1" t="s">
        <v>32</v>
      </c>
      <c r="T358" s="1" t="s">
        <v>288</v>
      </c>
      <c r="U358" s="1" t="s">
        <v>150</v>
      </c>
    </row>
    <row r="359" spans="1:21" x14ac:dyDescent="0.25">
      <c r="A359" s="1">
        <v>598032</v>
      </c>
      <c r="B359" s="1">
        <v>2013</v>
      </c>
      <c r="C359" s="1" t="s">
        <v>63</v>
      </c>
      <c r="D359" s="1" t="s">
        <v>279</v>
      </c>
      <c r="E359" s="2">
        <v>41391</v>
      </c>
      <c r="F359" s="1" t="s">
        <v>24</v>
      </c>
      <c r="G359" s="1" t="s">
        <v>286</v>
      </c>
      <c r="H359" s="1" t="s">
        <v>65</v>
      </c>
      <c r="I359" s="1" t="s">
        <v>47</v>
      </c>
      <c r="J359" s="1" t="s">
        <v>280</v>
      </c>
      <c r="K359" s="1" t="s">
        <v>280</v>
      </c>
      <c r="L359" s="1" t="s">
        <v>40</v>
      </c>
      <c r="M359" s="1" t="s">
        <v>47</v>
      </c>
      <c r="N359" s="1" t="s">
        <v>48</v>
      </c>
      <c r="O359" s="1">
        <v>8</v>
      </c>
      <c r="P359" s="1">
        <v>145</v>
      </c>
      <c r="Q359" s="1">
        <v>20</v>
      </c>
      <c r="R359" s="1" t="s">
        <v>31</v>
      </c>
      <c r="S359" s="1" t="s">
        <v>32</v>
      </c>
      <c r="T359" s="1" t="s">
        <v>257</v>
      </c>
      <c r="U359" s="1" t="s">
        <v>284</v>
      </c>
    </row>
    <row r="360" spans="1:21" x14ac:dyDescent="0.25">
      <c r="A360" s="1">
        <v>598033</v>
      </c>
      <c r="B360" s="1">
        <v>2013</v>
      </c>
      <c r="C360" s="1" t="s">
        <v>51</v>
      </c>
      <c r="D360" s="1" t="s">
        <v>279</v>
      </c>
      <c r="E360" s="2">
        <v>41391</v>
      </c>
      <c r="F360" s="1" t="s">
        <v>24</v>
      </c>
      <c r="G360" s="1" t="s">
        <v>162</v>
      </c>
      <c r="H360" s="1" t="s">
        <v>53</v>
      </c>
      <c r="I360" s="1" t="s">
        <v>54</v>
      </c>
      <c r="J360" s="1" t="s">
        <v>27</v>
      </c>
      <c r="K360" s="1" t="s">
        <v>54</v>
      </c>
      <c r="L360" s="1" t="s">
        <v>40</v>
      </c>
      <c r="M360" s="1" t="s">
        <v>54</v>
      </c>
      <c r="N360" s="1" t="s">
        <v>30</v>
      </c>
      <c r="O360" s="1">
        <v>58</v>
      </c>
      <c r="P360" s="1">
        <v>195</v>
      </c>
      <c r="Q360" s="1">
        <v>20</v>
      </c>
      <c r="R360" s="1" t="s">
        <v>31</v>
      </c>
      <c r="S360" s="1" t="s">
        <v>32</v>
      </c>
      <c r="T360" s="1" t="s">
        <v>33</v>
      </c>
      <c r="U360" s="1" t="s">
        <v>139</v>
      </c>
    </row>
    <row r="361" spans="1:21" x14ac:dyDescent="0.25">
      <c r="A361" s="1">
        <v>598034</v>
      </c>
      <c r="B361" s="1">
        <v>2013</v>
      </c>
      <c r="C361" s="1" t="s">
        <v>72</v>
      </c>
      <c r="D361" s="1" t="s">
        <v>279</v>
      </c>
      <c r="E361" s="2">
        <v>41392</v>
      </c>
      <c r="F361" s="1" t="s">
        <v>24</v>
      </c>
      <c r="G361" s="1" t="s">
        <v>36</v>
      </c>
      <c r="H361" s="1" t="s">
        <v>74</v>
      </c>
      <c r="I361" s="1" t="s">
        <v>39</v>
      </c>
      <c r="J361" s="1" t="s">
        <v>28</v>
      </c>
      <c r="K361" s="1" t="s">
        <v>28</v>
      </c>
      <c r="L361" s="1" t="s">
        <v>29</v>
      </c>
      <c r="M361" s="1" t="s">
        <v>39</v>
      </c>
      <c r="N361" s="1" t="s">
        <v>30</v>
      </c>
      <c r="O361" s="1">
        <v>14</v>
      </c>
      <c r="P361" s="1">
        <v>201</v>
      </c>
      <c r="Q361" s="1">
        <v>20</v>
      </c>
      <c r="R361" s="1" t="s">
        <v>31</v>
      </c>
      <c r="S361" s="1" t="s">
        <v>32</v>
      </c>
      <c r="T361" s="1" t="s">
        <v>49</v>
      </c>
      <c r="U361" s="1" t="s">
        <v>126</v>
      </c>
    </row>
    <row r="362" spans="1:21" x14ac:dyDescent="0.25">
      <c r="A362" s="1">
        <v>598035</v>
      </c>
      <c r="B362" s="1">
        <v>2013</v>
      </c>
      <c r="C362" s="1" t="s">
        <v>291</v>
      </c>
      <c r="D362" s="1" t="s">
        <v>279</v>
      </c>
      <c r="E362" s="2">
        <v>41392</v>
      </c>
      <c r="F362" s="1" t="s">
        <v>24</v>
      </c>
      <c r="G362" s="1" t="s">
        <v>192</v>
      </c>
      <c r="H362" s="1" t="s">
        <v>292</v>
      </c>
      <c r="I362" s="1" t="s">
        <v>46</v>
      </c>
      <c r="J362" s="1" t="s">
        <v>222</v>
      </c>
      <c r="K362" s="1" t="s">
        <v>222</v>
      </c>
      <c r="L362" s="1" t="s">
        <v>29</v>
      </c>
      <c r="M362" s="1" t="s">
        <v>46</v>
      </c>
      <c r="N362" s="1" t="s">
        <v>30</v>
      </c>
      <c r="O362" s="1">
        <v>15</v>
      </c>
      <c r="P362" s="1">
        <v>165</v>
      </c>
      <c r="Q362" s="1">
        <v>20</v>
      </c>
      <c r="R362" s="1" t="s">
        <v>31</v>
      </c>
      <c r="S362" s="1" t="s">
        <v>32</v>
      </c>
      <c r="T362" s="1" t="s">
        <v>288</v>
      </c>
      <c r="U362" s="1" t="s">
        <v>150</v>
      </c>
    </row>
    <row r="363" spans="1:21" x14ac:dyDescent="0.25">
      <c r="A363" s="1">
        <v>598036</v>
      </c>
      <c r="B363" s="1">
        <v>2013</v>
      </c>
      <c r="C363" s="1" t="s">
        <v>63</v>
      </c>
      <c r="D363" s="1" t="s">
        <v>279</v>
      </c>
      <c r="E363" s="2">
        <v>41393</v>
      </c>
      <c r="F363" s="1" t="s">
        <v>24</v>
      </c>
      <c r="G363" s="1" t="s">
        <v>293</v>
      </c>
      <c r="H363" s="1" t="s">
        <v>65</v>
      </c>
      <c r="I363" s="1" t="s">
        <v>47</v>
      </c>
      <c r="J363" s="1" t="s">
        <v>27</v>
      </c>
      <c r="K363" s="1" t="s">
        <v>47</v>
      </c>
      <c r="L363" s="1" t="s">
        <v>29</v>
      </c>
      <c r="M363" s="1" t="s">
        <v>47</v>
      </c>
      <c r="N363" s="1" t="s">
        <v>48</v>
      </c>
      <c r="O363" s="1">
        <v>4</v>
      </c>
      <c r="P363" s="1">
        <v>172</v>
      </c>
      <c r="Q363" s="1">
        <v>20</v>
      </c>
      <c r="R363" s="1" t="s">
        <v>31</v>
      </c>
      <c r="S363" s="1" t="s">
        <v>32</v>
      </c>
      <c r="T363" s="1" t="s">
        <v>130</v>
      </c>
      <c r="U363" s="1" t="s">
        <v>284</v>
      </c>
    </row>
    <row r="364" spans="1:21" x14ac:dyDescent="0.25">
      <c r="A364" s="1">
        <v>598037</v>
      </c>
      <c r="B364" s="1">
        <v>2013</v>
      </c>
      <c r="C364" s="1" t="s">
        <v>51</v>
      </c>
      <c r="D364" s="1" t="s">
        <v>279</v>
      </c>
      <c r="E364" s="2">
        <v>41393</v>
      </c>
      <c r="F364" s="1" t="s">
        <v>24</v>
      </c>
      <c r="G364" s="1" t="s">
        <v>157</v>
      </c>
      <c r="H364" s="1" t="s">
        <v>53</v>
      </c>
      <c r="I364" s="1" t="s">
        <v>54</v>
      </c>
      <c r="J364" s="1" t="s">
        <v>38</v>
      </c>
      <c r="K364" s="1" t="s">
        <v>54</v>
      </c>
      <c r="L364" s="1" t="s">
        <v>40</v>
      </c>
      <c r="M364" s="1" t="s">
        <v>54</v>
      </c>
      <c r="N364" s="1" t="s">
        <v>30</v>
      </c>
      <c r="O364" s="1">
        <v>4</v>
      </c>
      <c r="P364" s="1">
        <v>175</v>
      </c>
      <c r="Q364" s="1">
        <v>20</v>
      </c>
      <c r="R364" s="1" t="s">
        <v>31</v>
      </c>
      <c r="S364" s="1" t="s">
        <v>32</v>
      </c>
      <c r="T364" s="1" t="s">
        <v>33</v>
      </c>
      <c r="U364" s="1" t="s">
        <v>252</v>
      </c>
    </row>
    <row r="365" spans="1:21" x14ac:dyDescent="0.25">
      <c r="A365" s="1">
        <v>598038</v>
      </c>
      <c r="B365" s="1">
        <v>2013</v>
      </c>
      <c r="C365" s="1" t="s">
        <v>258</v>
      </c>
      <c r="D365" s="1" t="s">
        <v>279</v>
      </c>
      <c r="E365" s="2">
        <v>41394</v>
      </c>
      <c r="F365" s="1" t="s">
        <v>24</v>
      </c>
      <c r="G365" s="1" t="s">
        <v>83</v>
      </c>
      <c r="H365" s="1" t="s">
        <v>260</v>
      </c>
      <c r="I365" s="1" t="s">
        <v>222</v>
      </c>
      <c r="J365" s="1" t="s">
        <v>39</v>
      </c>
      <c r="K365" s="1" t="s">
        <v>39</v>
      </c>
      <c r="L365" s="1" t="s">
        <v>40</v>
      </c>
      <c r="M365" s="1" t="s">
        <v>39</v>
      </c>
      <c r="N365" s="1" t="s">
        <v>30</v>
      </c>
      <c r="O365" s="1">
        <v>37</v>
      </c>
      <c r="P365" s="1">
        <v>165</v>
      </c>
      <c r="Q365" s="1">
        <v>20</v>
      </c>
      <c r="R365" s="1" t="s">
        <v>31</v>
      </c>
      <c r="S365" s="1" t="s">
        <v>32</v>
      </c>
      <c r="T365" s="1" t="s">
        <v>181</v>
      </c>
      <c r="U365" s="1" t="s">
        <v>126</v>
      </c>
    </row>
    <row r="366" spans="1:21" x14ac:dyDescent="0.25">
      <c r="A366" s="1">
        <v>598039</v>
      </c>
      <c r="B366" s="1">
        <v>2013</v>
      </c>
      <c r="C366" s="1" t="s">
        <v>67</v>
      </c>
      <c r="D366" s="1" t="s">
        <v>279</v>
      </c>
      <c r="E366" s="2">
        <v>41395</v>
      </c>
      <c r="F366" s="1" t="s">
        <v>24</v>
      </c>
      <c r="G366" s="1" t="s">
        <v>231</v>
      </c>
      <c r="H366" s="1" t="s">
        <v>69</v>
      </c>
      <c r="I366" s="1" t="s">
        <v>280</v>
      </c>
      <c r="J366" s="1" t="s">
        <v>54</v>
      </c>
      <c r="K366" s="1" t="s">
        <v>54</v>
      </c>
      <c r="L366" s="1" t="s">
        <v>40</v>
      </c>
      <c r="M366" s="1" t="s">
        <v>280</v>
      </c>
      <c r="N366" s="1" t="s">
        <v>48</v>
      </c>
      <c r="O366" s="1">
        <v>7</v>
      </c>
      <c r="P366" s="1">
        <v>130</v>
      </c>
      <c r="Q366" s="1">
        <v>20</v>
      </c>
      <c r="R366" s="1" t="s">
        <v>31</v>
      </c>
      <c r="S366" s="1" t="s">
        <v>32</v>
      </c>
      <c r="T366" s="1" t="s">
        <v>33</v>
      </c>
      <c r="U366" s="1" t="s">
        <v>139</v>
      </c>
    </row>
    <row r="367" spans="1:21" x14ac:dyDescent="0.25">
      <c r="A367" s="1">
        <v>598040</v>
      </c>
      <c r="B367" s="1">
        <v>2013</v>
      </c>
      <c r="C367" s="1" t="s">
        <v>291</v>
      </c>
      <c r="D367" s="1" t="s">
        <v>279</v>
      </c>
      <c r="E367" s="2">
        <v>41395</v>
      </c>
      <c r="F367" s="1" t="s">
        <v>24</v>
      </c>
      <c r="G367" s="1" t="s">
        <v>192</v>
      </c>
      <c r="H367" s="1" t="s">
        <v>292</v>
      </c>
      <c r="I367" s="1" t="s">
        <v>46</v>
      </c>
      <c r="J367" s="1" t="s">
        <v>28</v>
      </c>
      <c r="K367" s="1" t="s">
        <v>28</v>
      </c>
      <c r="L367" s="1" t="s">
        <v>40</v>
      </c>
      <c r="M367" s="1" t="s">
        <v>46</v>
      </c>
      <c r="N367" s="1" t="s">
        <v>48</v>
      </c>
      <c r="O367" s="1">
        <v>7</v>
      </c>
      <c r="P367" s="1">
        <v>137</v>
      </c>
      <c r="Q367" s="1">
        <v>20</v>
      </c>
      <c r="R367" s="1" t="s">
        <v>31</v>
      </c>
      <c r="S367" s="1" t="s">
        <v>32</v>
      </c>
      <c r="T367" s="1" t="s">
        <v>137</v>
      </c>
      <c r="U367" s="1" t="s">
        <v>288</v>
      </c>
    </row>
    <row r="368" spans="1:21" x14ac:dyDescent="0.25">
      <c r="A368" s="1">
        <v>598041</v>
      </c>
      <c r="B368" s="1">
        <v>2013</v>
      </c>
      <c r="C368" s="1" t="s">
        <v>72</v>
      </c>
      <c r="D368" s="1" t="s">
        <v>279</v>
      </c>
      <c r="E368" s="2">
        <v>41396</v>
      </c>
      <c r="F368" s="1" t="s">
        <v>24</v>
      </c>
      <c r="G368" s="1" t="s">
        <v>111</v>
      </c>
      <c r="H368" s="1" t="s">
        <v>74</v>
      </c>
      <c r="I368" s="1" t="s">
        <v>39</v>
      </c>
      <c r="J368" s="1" t="s">
        <v>38</v>
      </c>
      <c r="K368" s="1" t="s">
        <v>39</v>
      </c>
      <c r="L368" s="1" t="s">
        <v>40</v>
      </c>
      <c r="M368" s="1" t="s">
        <v>39</v>
      </c>
      <c r="N368" s="1" t="s">
        <v>30</v>
      </c>
      <c r="O368" s="1">
        <v>15</v>
      </c>
      <c r="P368" s="1">
        <v>187</v>
      </c>
      <c r="Q368" s="1">
        <v>20</v>
      </c>
      <c r="R368" s="1" t="s">
        <v>31</v>
      </c>
      <c r="S368" s="1" t="s">
        <v>32</v>
      </c>
      <c r="T368" s="1" t="s">
        <v>130</v>
      </c>
      <c r="U368" s="1" t="s">
        <v>257</v>
      </c>
    </row>
    <row r="369" spans="1:21" x14ac:dyDescent="0.25">
      <c r="A369" s="1">
        <v>598042</v>
      </c>
      <c r="B369" s="1">
        <v>2013</v>
      </c>
      <c r="C369" s="1" t="s">
        <v>258</v>
      </c>
      <c r="D369" s="1" t="s">
        <v>279</v>
      </c>
      <c r="E369" s="2">
        <v>41396</v>
      </c>
      <c r="F369" s="1" t="s">
        <v>24</v>
      </c>
      <c r="G369" s="1" t="s">
        <v>131</v>
      </c>
      <c r="H369" s="1" t="s">
        <v>260</v>
      </c>
      <c r="I369" s="1" t="s">
        <v>222</v>
      </c>
      <c r="J369" s="1" t="s">
        <v>27</v>
      </c>
      <c r="K369" s="1" t="s">
        <v>27</v>
      </c>
      <c r="L369" s="1" t="s">
        <v>40</v>
      </c>
      <c r="M369" s="1" t="s">
        <v>27</v>
      </c>
      <c r="N369" s="1" t="s">
        <v>30</v>
      </c>
      <c r="O369" s="1">
        <v>17</v>
      </c>
      <c r="P369" s="1">
        <v>188</v>
      </c>
      <c r="Q369" s="1">
        <v>20</v>
      </c>
      <c r="R369" s="1" t="s">
        <v>31</v>
      </c>
      <c r="S369" s="1" t="s">
        <v>32</v>
      </c>
      <c r="T369" s="1" t="s">
        <v>49</v>
      </c>
      <c r="U369" s="1" t="s">
        <v>272</v>
      </c>
    </row>
    <row r="370" spans="1:21" x14ac:dyDescent="0.25">
      <c r="A370" s="1">
        <v>598043</v>
      </c>
      <c r="B370" s="1">
        <v>2013</v>
      </c>
      <c r="C370" s="1" t="s">
        <v>57</v>
      </c>
      <c r="D370" s="1" t="s">
        <v>279</v>
      </c>
      <c r="E370" s="2">
        <v>41397</v>
      </c>
      <c r="F370" s="1" t="s">
        <v>24</v>
      </c>
      <c r="G370" s="1" t="s">
        <v>75</v>
      </c>
      <c r="H370" s="1" t="s">
        <v>59</v>
      </c>
      <c r="I370" s="1" t="s">
        <v>28</v>
      </c>
      <c r="J370" s="1" t="s">
        <v>47</v>
      </c>
      <c r="K370" s="1" t="s">
        <v>47</v>
      </c>
      <c r="L370" s="1" t="s">
        <v>40</v>
      </c>
      <c r="M370" s="1" t="s">
        <v>28</v>
      </c>
      <c r="N370" s="1" t="s">
        <v>48</v>
      </c>
      <c r="O370" s="1">
        <v>8</v>
      </c>
      <c r="P370" s="1">
        <v>133</v>
      </c>
      <c r="Q370" s="1">
        <v>20</v>
      </c>
      <c r="R370" s="1" t="s">
        <v>31</v>
      </c>
      <c r="S370" s="1" t="s">
        <v>32</v>
      </c>
      <c r="T370" s="1" t="s">
        <v>137</v>
      </c>
      <c r="U370" s="1" t="s">
        <v>288</v>
      </c>
    </row>
    <row r="371" spans="1:21" x14ac:dyDescent="0.25">
      <c r="A371" s="1">
        <v>598044</v>
      </c>
      <c r="B371" s="1">
        <v>2013</v>
      </c>
      <c r="C371" s="1" t="s">
        <v>67</v>
      </c>
      <c r="D371" s="1" t="s">
        <v>279</v>
      </c>
      <c r="E371" s="2">
        <v>41398</v>
      </c>
      <c r="F371" s="1" t="s">
        <v>24</v>
      </c>
      <c r="G371" s="1" t="s">
        <v>294</v>
      </c>
      <c r="H371" s="1" t="s">
        <v>69</v>
      </c>
      <c r="I371" s="1" t="s">
        <v>280</v>
      </c>
      <c r="J371" s="1" t="s">
        <v>46</v>
      </c>
      <c r="K371" s="1" t="s">
        <v>46</v>
      </c>
      <c r="L371" s="1" t="s">
        <v>40</v>
      </c>
      <c r="M371" s="1" t="s">
        <v>280</v>
      </c>
      <c r="N371" s="1" t="s">
        <v>48</v>
      </c>
      <c r="O371" s="1">
        <v>6</v>
      </c>
      <c r="P371" s="1">
        <v>81</v>
      </c>
      <c r="Q371" s="1">
        <v>20</v>
      </c>
      <c r="R371" s="1" t="s">
        <v>31</v>
      </c>
      <c r="S371" s="1" t="s">
        <v>32</v>
      </c>
      <c r="T371" s="1" t="s">
        <v>33</v>
      </c>
      <c r="U371" s="1" t="s">
        <v>139</v>
      </c>
    </row>
    <row r="372" spans="1:21" x14ac:dyDescent="0.25">
      <c r="A372" s="1">
        <v>598046</v>
      </c>
      <c r="B372" s="1">
        <v>2013</v>
      </c>
      <c r="C372" s="1" t="s">
        <v>51</v>
      </c>
      <c r="D372" s="1" t="s">
        <v>279</v>
      </c>
      <c r="E372" s="2">
        <v>41399</v>
      </c>
      <c r="F372" s="1" t="s">
        <v>24</v>
      </c>
      <c r="G372" s="1" t="s">
        <v>295</v>
      </c>
      <c r="H372" s="1" t="s">
        <v>53</v>
      </c>
      <c r="I372" s="1" t="s">
        <v>54</v>
      </c>
      <c r="J372" s="1" t="s">
        <v>39</v>
      </c>
      <c r="K372" s="1" t="s">
        <v>54</v>
      </c>
      <c r="L372" s="1" t="s">
        <v>40</v>
      </c>
      <c r="M372" s="1" t="s">
        <v>54</v>
      </c>
      <c r="N372" s="1" t="s">
        <v>30</v>
      </c>
      <c r="O372" s="1">
        <v>60</v>
      </c>
      <c r="P372" s="1">
        <v>140</v>
      </c>
      <c r="Q372" s="1">
        <v>20</v>
      </c>
      <c r="R372" s="1" t="s">
        <v>31</v>
      </c>
      <c r="S372" s="1" t="s">
        <v>32</v>
      </c>
      <c r="T372" s="1" t="s">
        <v>137</v>
      </c>
      <c r="U372" s="1" t="s">
        <v>288</v>
      </c>
    </row>
    <row r="373" spans="1:21" x14ac:dyDescent="0.25">
      <c r="A373" s="1">
        <v>598047</v>
      </c>
      <c r="B373" s="1">
        <v>2013</v>
      </c>
      <c r="C373" s="1" t="s">
        <v>63</v>
      </c>
      <c r="D373" s="1" t="s">
        <v>279</v>
      </c>
      <c r="E373" s="2">
        <v>41399</v>
      </c>
      <c r="F373" s="1" t="s">
        <v>24</v>
      </c>
      <c r="G373" s="1" t="s">
        <v>253</v>
      </c>
      <c r="H373" s="1" t="s">
        <v>65</v>
      </c>
      <c r="I373" s="1" t="s">
        <v>47</v>
      </c>
      <c r="J373" s="1" t="s">
        <v>222</v>
      </c>
      <c r="K373" s="1" t="s">
        <v>222</v>
      </c>
      <c r="L373" s="1" t="s">
        <v>40</v>
      </c>
      <c r="M373" s="1" t="s">
        <v>47</v>
      </c>
      <c r="N373" s="1" t="s">
        <v>48</v>
      </c>
      <c r="O373" s="1">
        <v>5</v>
      </c>
      <c r="P373" s="1">
        <v>179</v>
      </c>
      <c r="Q373" s="1">
        <v>20</v>
      </c>
      <c r="R373" s="1" t="s">
        <v>31</v>
      </c>
      <c r="S373" s="1" t="s">
        <v>32</v>
      </c>
      <c r="T373" s="1" t="s">
        <v>272</v>
      </c>
      <c r="U373" s="1" t="s">
        <v>228</v>
      </c>
    </row>
    <row r="374" spans="1:21" x14ac:dyDescent="0.25">
      <c r="A374" s="1">
        <v>598064</v>
      </c>
      <c r="B374" s="1">
        <v>2013</v>
      </c>
      <c r="C374" s="1" t="s">
        <v>35</v>
      </c>
      <c r="D374" s="1" t="s">
        <v>279</v>
      </c>
      <c r="E374" s="2">
        <v>41400</v>
      </c>
      <c r="F374" s="1" t="s">
        <v>24</v>
      </c>
      <c r="G374" s="1" t="s">
        <v>290</v>
      </c>
      <c r="H374" s="1" t="s">
        <v>37</v>
      </c>
      <c r="I374" s="1" t="s">
        <v>38</v>
      </c>
      <c r="J374" s="1" t="s">
        <v>27</v>
      </c>
      <c r="K374" s="1" t="s">
        <v>38</v>
      </c>
      <c r="L374" s="1" t="s">
        <v>29</v>
      </c>
      <c r="M374" s="1" t="s">
        <v>38</v>
      </c>
      <c r="N374" s="1" t="s">
        <v>48</v>
      </c>
      <c r="O374" s="1">
        <v>6</v>
      </c>
      <c r="P374" s="1">
        <v>191</v>
      </c>
      <c r="Q374" s="1">
        <v>20</v>
      </c>
      <c r="R374" s="1" t="s">
        <v>31</v>
      </c>
      <c r="S374" s="1" t="s">
        <v>32</v>
      </c>
      <c r="T374" s="1" t="s">
        <v>257</v>
      </c>
      <c r="U374" s="1" t="s">
        <v>296</v>
      </c>
    </row>
    <row r="375" spans="1:21" x14ac:dyDescent="0.25">
      <c r="A375" s="1">
        <v>598049</v>
      </c>
      <c r="B375" s="1">
        <v>2013</v>
      </c>
      <c r="C375" s="1" t="s">
        <v>63</v>
      </c>
      <c r="D375" s="1" t="s">
        <v>279</v>
      </c>
      <c r="E375" s="2">
        <v>41401</v>
      </c>
      <c r="F375" s="1" t="s">
        <v>24</v>
      </c>
      <c r="G375" s="1" t="s">
        <v>253</v>
      </c>
      <c r="H375" s="1" t="s">
        <v>65</v>
      </c>
      <c r="I375" s="1" t="s">
        <v>47</v>
      </c>
      <c r="J375" s="1" t="s">
        <v>46</v>
      </c>
      <c r="K375" s="1" t="s">
        <v>46</v>
      </c>
      <c r="L375" s="1" t="s">
        <v>40</v>
      </c>
      <c r="M375" s="1" t="s">
        <v>47</v>
      </c>
      <c r="N375" s="1" t="s">
        <v>48</v>
      </c>
      <c r="O375" s="1">
        <v>9</v>
      </c>
      <c r="P375" s="1">
        <v>155</v>
      </c>
      <c r="Q375" s="1">
        <v>20</v>
      </c>
      <c r="R375" s="1" t="s">
        <v>31</v>
      </c>
      <c r="S375" s="1" t="s">
        <v>32</v>
      </c>
      <c r="T375" s="1" t="s">
        <v>49</v>
      </c>
      <c r="U375" s="1" t="s">
        <v>228</v>
      </c>
    </row>
    <row r="376" spans="1:21" x14ac:dyDescent="0.25">
      <c r="A376" s="1">
        <v>598050</v>
      </c>
      <c r="B376" s="1">
        <v>2013</v>
      </c>
      <c r="C376" s="1" t="s">
        <v>51</v>
      </c>
      <c r="D376" s="1" t="s">
        <v>279</v>
      </c>
      <c r="E376" s="2">
        <v>41401</v>
      </c>
      <c r="F376" s="1" t="s">
        <v>24</v>
      </c>
      <c r="G376" s="1" t="s">
        <v>117</v>
      </c>
      <c r="H376" s="1" t="s">
        <v>53</v>
      </c>
      <c r="I376" s="1" t="s">
        <v>54</v>
      </c>
      <c r="J376" s="1" t="s">
        <v>28</v>
      </c>
      <c r="K376" s="1" t="s">
        <v>54</v>
      </c>
      <c r="L376" s="1" t="s">
        <v>40</v>
      </c>
      <c r="M376" s="1" t="s">
        <v>54</v>
      </c>
      <c r="N376" s="1" t="s">
        <v>30</v>
      </c>
      <c r="O376" s="1">
        <v>65</v>
      </c>
      <c r="P376" s="1">
        <v>171</v>
      </c>
      <c r="Q376" s="1">
        <v>20</v>
      </c>
      <c r="R376" s="1" t="s">
        <v>31</v>
      </c>
      <c r="S376" s="1" t="s">
        <v>32</v>
      </c>
      <c r="T376" s="1" t="s">
        <v>137</v>
      </c>
      <c r="U376" s="1" t="s">
        <v>150</v>
      </c>
    </row>
    <row r="377" spans="1:21" x14ac:dyDescent="0.25">
      <c r="A377" s="1">
        <v>598051</v>
      </c>
      <c r="B377" s="1">
        <v>2013</v>
      </c>
      <c r="C377" s="1" t="s">
        <v>67</v>
      </c>
      <c r="D377" s="1" t="s">
        <v>279</v>
      </c>
      <c r="E377" s="2">
        <v>41402</v>
      </c>
      <c r="F377" s="1" t="s">
        <v>24</v>
      </c>
      <c r="G377" s="1" t="s">
        <v>111</v>
      </c>
      <c r="H377" s="1" t="s">
        <v>69</v>
      </c>
      <c r="I377" s="1" t="s">
        <v>280</v>
      </c>
      <c r="J377" s="1" t="s">
        <v>39</v>
      </c>
      <c r="K377" s="1" t="s">
        <v>280</v>
      </c>
      <c r="L377" s="1" t="s">
        <v>29</v>
      </c>
      <c r="M377" s="1" t="s">
        <v>39</v>
      </c>
      <c r="N377" s="1" t="s">
        <v>30</v>
      </c>
      <c r="O377" s="1">
        <v>77</v>
      </c>
      <c r="P377" s="1">
        <v>224</v>
      </c>
      <c r="Q377" s="1">
        <v>20</v>
      </c>
      <c r="R377" s="1" t="s">
        <v>31</v>
      </c>
      <c r="S377" s="1" t="s">
        <v>32</v>
      </c>
      <c r="T377" s="1" t="s">
        <v>181</v>
      </c>
      <c r="U377" s="1" t="s">
        <v>296</v>
      </c>
    </row>
    <row r="378" spans="1:21" x14ac:dyDescent="0.25">
      <c r="A378" s="1">
        <v>598052</v>
      </c>
      <c r="B378" s="1">
        <v>2013</v>
      </c>
      <c r="C378" s="1" t="s">
        <v>35</v>
      </c>
      <c r="D378" s="1" t="s">
        <v>279</v>
      </c>
      <c r="E378" s="2">
        <v>41403</v>
      </c>
      <c r="F378" s="1" t="s">
        <v>24</v>
      </c>
      <c r="G378" s="1" t="s">
        <v>297</v>
      </c>
      <c r="H378" s="1" t="s">
        <v>37</v>
      </c>
      <c r="I378" s="1" t="s">
        <v>38</v>
      </c>
      <c r="J378" s="1" t="s">
        <v>47</v>
      </c>
      <c r="K378" s="1" t="s">
        <v>47</v>
      </c>
      <c r="L378" s="1" t="s">
        <v>29</v>
      </c>
      <c r="M378" s="1" t="s">
        <v>47</v>
      </c>
      <c r="N378" s="1" t="s">
        <v>48</v>
      </c>
      <c r="O378" s="1">
        <v>8</v>
      </c>
      <c r="P378" s="1">
        <v>146</v>
      </c>
      <c r="Q378" s="1">
        <v>20</v>
      </c>
      <c r="R378" s="1" t="s">
        <v>31</v>
      </c>
      <c r="S378" s="1" t="s">
        <v>32</v>
      </c>
      <c r="T378" s="1" t="s">
        <v>137</v>
      </c>
      <c r="U378" s="1" t="s">
        <v>150</v>
      </c>
    </row>
    <row r="379" spans="1:21" x14ac:dyDescent="0.25">
      <c r="A379" s="1">
        <v>598053</v>
      </c>
      <c r="B379" s="1">
        <v>2013</v>
      </c>
      <c r="C379" s="1" t="s">
        <v>258</v>
      </c>
      <c r="D379" s="1" t="s">
        <v>279</v>
      </c>
      <c r="E379" s="2">
        <v>41403</v>
      </c>
      <c r="F379" s="1" t="s">
        <v>24</v>
      </c>
      <c r="G379" s="1" t="s">
        <v>156</v>
      </c>
      <c r="H379" s="1" t="s">
        <v>260</v>
      </c>
      <c r="I379" s="1" t="s">
        <v>222</v>
      </c>
      <c r="J379" s="1" t="s">
        <v>28</v>
      </c>
      <c r="K379" s="1" t="s">
        <v>28</v>
      </c>
      <c r="L379" s="1" t="s">
        <v>40</v>
      </c>
      <c r="M379" s="1" t="s">
        <v>28</v>
      </c>
      <c r="N379" s="1" t="s">
        <v>30</v>
      </c>
      <c r="O379" s="1">
        <v>46</v>
      </c>
      <c r="P379" s="1">
        <v>153</v>
      </c>
      <c r="Q379" s="1">
        <v>20</v>
      </c>
      <c r="R379" s="1" t="s">
        <v>31</v>
      </c>
      <c r="S379" s="1" t="s">
        <v>32</v>
      </c>
      <c r="T379" s="1" t="s">
        <v>33</v>
      </c>
      <c r="U379" s="1" t="s">
        <v>139</v>
      </c>
    </row>
    <row r="380" spans="1:21" x14ac:dyDescent="0.25">
      <c r="A380" s="1">
        <v>598054</v>
      </c>
      <c r="B380" s="1">
        <v>2013</v>
      </c>
      <c r="C380" s="1" t="s">
        <v>43</v>
      </c>
      <c r="D380" s="1" t="s">
        <v>279</v>
      </c>
      <c r="E380" s="2">
        <v>41404</v>
      </c>
      <c r="F380" s="1" t="s">
        <v>24</v>
      </c>
      <c r="G380" s="1" t="s">
        <v>210</v>
      </c>
      <c r="H380" s="1" t="s">
        <v>45</v>
      </c>
      <c r="I380" s="1" t="s">
        <v>46</v>
      </c>
      <c r="J380" s="1" t="s">
        <v>27</v>
      </c>
      <c r="K380" s="1" t="s">
        <v>46</v>
      </c>
      <c r="L380" s="1" t="s">
        <v>29</v>
      </c>
      <c r="M380" s="1" t="s">
        <v>27</v>
      </c>
      <c r="N380" s="1" t="s">
        <v>30</v>
      </c>
      <c r="O380" s="1">
        <v>4</v>
      </c>
      <c r="P380" s="1">
        <v>184</v>
      </c>
      <c r="Q380" s="1">
        <v>20</v>
      </c>
      <c r="R380" s="1" t="s">
        <v>31</v>
      </c>
      <c r="S380" s="1" t="s">
        <v>32</v>
      </c>
      <c r="T380" s="1" t="s">
        <v>296</v>
      </c>
      <c r="U380" s="1" t="s">
        <v>284</v>
      </c>
    </row>
    <row r="381" spans="1:21" x14ac:dyDescent="0.25">
      <c r="A381" s="1">
        <v>598055</v>
      </c>
      <c r="B381" s="1">
        <v>2013</v>
      </c>
      <c r="C381" s="1" t="s">
        <v>258</v>
      </c>
      <c r="D381" s="1" t="s">
        <v>279</v>
      </c>
      <c r="E381" s="2">
        <v>41405</v>
      </c>
      <c r="F381" s="1" t="s">
        <v>24</v>
      </c>
      <c r="G381" s="1" t="s">
        <v>295</v>
      </c>
      <c r="H381" s="1" t="s">
        <v>260</v>
      </c>
      <c r="I381" s="1" t="s">
        <v>222</v>
      </c>
      <c r="J381" s="1" t="s">
        <v>54</v>
      </c>
      <c r="K381" s="1" t="s">
        <v>222</v>
      </c>
      <c r="L381" s="1" t="s">
        <v>40</v>
      </c>
      <c r="M381" s="1" t="s">
        <v>54</v>
      </c>
      <c r="N381" s="1" t="s">
        <v>48</v>
      </c>
      <c r="O381" s="1">
        <v>5</v>
      </c>
      <c r="P381" s="1">
        <v>113</v>
      </c>
      <c r="Q381" s="1">
        <v>20</v>
      </c>
      <c r="R381" s="1" t="s">
        <v>31</v>
      </c>
      <c r="S381" s="1" t="s">
        <v>32</v>
      </c>
      <c r="T381" s="1" t="s">
        <v>33</v>
      </c>
      <c r="U381" s="1" t="s">
        <v>252</v>
      </c>
    </row>
    <row r="382" spans="1:21" x14ac:dyDescent="0.25">
      <c r="A382" s="1">
        <v>598056</v>
      </c>
      <c r="B382" s="1">
        <v>2013</v>
      </c>
      <c r="C382" s="1" t="s">
        <v>35</v>
      </c>
      <c r="D382" s="1" t="s">
        <v>279</v>
      </c>
      <c r="E382" s="2">
        <v>41405</v>
      </c>
      <c r="F382" s="1" t="s">
        <v>24</v>
      </c>
      <c r="G382" s="1" t="s">
        <v>298</v>
      </c>
      <c r="H382" s="1" t="s">
        <v>37</v>
      </c>
      <c r="I382" s="1" t="s">
        <v>38</v>
      </c>
      <c r="J382" s="1" t="s">
        <v>280</v>
      </c>
      <c r="K382" s="1" t="s">
        <v>38</v>
      </c>
      <c r="L382" s="1" t="s">
        <v>29</v>
      </c>
      <c r="M382" s="1" t="s">
        <v>280</v>
      </c>
      <c r="N382" s="1" t="s">
        <v>30</v>
      </c>
      <c r="O382" s="1">
        <v>30</v>
      </c>
      <c r="P382" s="1">
        <v>151</v>
      </c>
      <c r="Q382" s="1">
        <v>20</v>
      </c>
      <c r="R382" s="1" t="s">
        <v>31</v>
      </c>
      <c r="S382" s="1" t="s">
        <v>32</v>
      </c>
      <c r="T382" s="1" t="s">
        <v>181</v>
      </c>
      <c r="U382" s="1" t="s">
        <v>228</v>
      </c>
    </row>
    <row r="383" spans="1:21" x14ac:dyDescent="0.25">
      <c r="A383" s="1">
        <v>598057</v>
      </c>
      <c r="B383" s="1">
        <v>2013</v>
      </c>
      <c r="C383" s="1" t="s">
        <v>299</v>
      </c>
      <c r="D383" s="1" t="s">
        <v>279</v>
      </c>
      <c r="E383" s="2">
        <v>41406</v>
      </c>
      <c r="F383" s="1" t="s">
        <v>24</v>
      </c>
      <c r="G383" s="1" t="s">
        <v>154</v>
      </c>
      <c r="H383" s="1" t="s">
        <v>300</v>
      </c>
      <c r="I383" s="1" t="s">
        <v>28</v>
      </c>
      <c r="J383" s="1" t="s">
        <v>27</v>
      </c>
      <c r="K383" s="1" t="s">
        <v>28</v>
      </c>
      <c r="L383" s="1" t="s">
        <v>29</v>
      </c>
      <c r="M383" s="1" t="s">
        <v>28</v>
      </c>
      <c r="N383" s="1" t="s">
        <v>48</v>
      </c>
      <c r="O383" s="1">
        <v>5</v>
      </c>
      <c r="P383" s="1">
        <v>116</v>
      </c>
      <c r="Q383" s="1">
        <v>20</v>
      </c>
      <c r="R383" s="1" t="s">
        <v>31</v>
      </c>
      <c r="S383" s="1" t="s">
        <v>32</v>
      </c>
      <c r="T383" s="1" t="s">
        <v>296</v>
      </c>
      <c r="U383" s="1" t="s">
        <v>284</v>
      </c>
    </row>
    <row r="384" spans="1:21" x14ac:dyDescent="0.25">
      <c r="A384" s="1">
        <v>598058</v>
      </c>
      <c r="B384" s="1">
        <v>2013</v>
      </c>
      <c r="C384" s="1" t="s">
        <v>63</v>
      </c>
      <c r="D384" s="1" t="s">
        <v>279</v>
      </c>
      <c r="E384" s="2">
        <v>41406</v>
      </c>
      <c r="F384" s="1" t="s">
        <v>24</v>
      </c>
      <c r="G384" s="1" t="s">
        <v>64</v>
      </c>
      <c r="H384" s="1" t="s">
        <v>65</v>
      </c>
      <c r="I384" s="1" t="s">
        <v>47</v>
      </c>
      <c r="J384" s="1" t="s">
        <v>39</v>
      </c>
      <c r="K384" s="1" t="s">
        <v>47</v>
      </c>
      <c r="L384" s="1" t="s">
        <v>29</v>
      </c>
      <c r="M384" s="1" t="s">
        <v>47</v>
      </c>
      <c r="N384" s="1" t="s">
        <v>48</v>
      </c>
      <c r="O384" s="1">
        <v>5</v>
      </c>
      <c r="P384" s="1">
        <v>142</v>
      </c>
      <c r="Q384" s="1">
        <v>20</v>
      </c>
      <c r="R384" s="1" t="s">
        <v>31</v>
      </c>
      <c r="S384" s="1" t="s">
        <v>32</v>
      </c>
      <c r="T384" s="1" t="s">
        <v>137</v>
      </c>
      <c r="U384" s="1" t="s">
        <v>288</v>
      </c>
    </row>
    <row r="385" spans="1:21" x14ac:dyDescent="0.25">
      <c r="A385" s="1">
        <v>598060</v>
      </c>
      <c r="B385" s="1">
        <v>2013</v>
      </c>
      <c r="C385" s="1" t="s">
        <v>51</v>
      </c>
      <c r="D385" s="1" t="s">
        <v>279</v>
      </c>
      <c r="E385" s="2">
        <v>41407</v>
      </c>
      <c r="F385" s="1" t="s">
        <v>24</v>
      </c>
      <c r="G385" s="1" t="s">
        <v>205</v>
      </c>
      <c r="H385" s="1" t="s">
        <v>53</v>
      </c>
      <c r="I385" s="1" t="s">
        <v>54</v>
      </c>
      <c r="J385" s="1" t="s">
        <v>280</v>
      </c>
      <c r="K385" s="1" t="s">
        <v>280</v>
      </c>
      <c r="L385" s="1" t="s">
        <v>40</v>
      </c>
      <c r="M385" s="1" t="s">
        <v>54</v>
      </c>
      <c r="N385" s="1" t="s">
        <v>48</v>
      </c>
      <c r="O385" s="1">
        <v>7</v>
      </c>
      <c r="P385" s="1">
        <v>179</v>
      </c>
      <c r="Q385" s="1">
        <v>20</v>
      </c>
      <c r="R385" s="1" t="s">
        <v>31</v>
      </c>
      <c r="S385" s="1" t="s">
        <v>32</v>
      </c>
      <c r="T385" s="1" t="s">
        <v>252</v>
      </c>
      <c r="U385" s="1" t="s">
        <v>126</v>
      </c>
    </row>
    <row r="386" spans="1:21" x14ac:dyDescent="0.25">
      <c r="A386" s="1">
        <v>598045</v>
      </c>
      <c r="B386" s="1">
        <v>2013</v>
      </c>
      <c r="C386" s="1" t="s">
        <v>22</v>
      </c>
      <c r="D386" s="1" t="s">
        <v>279</v>
      </c>
      <c r="E386" s="2">
        <v>41408</v>
      </c>
      <c r="F386" s="1" t="s">
        <v>24</v>
      </c>
      <c r="G386" s="1" t="s">
        <v>79</v>
      </c>
      <c r="H386" s="1" t="s">
        <v>26</v>
      </c>
      <c r="I386" s="1" t="s">
        <v>27</v>
      </c>
      <c r="J386" s="1" t="s">
        <v>38</v>
      </c>
      <c r="K386" s="1" t="s">
        <v>38</v>
      </c>
      <c r="L386" s="1" t="s">
        <v>29</v>
      </c>
      <c r="M386" s="1" t="s">
        <v>38</v>
      </c>
      <c r="N386" s="1" t="s">
        <v>48</v>
      </c>
      <c r="O386" s="1">
        <v>7</v>
      </c>
      <c r="P386" s="1">
        <v>175</v>
      </c>
      <c r="Q386" s="1">
        <v>20</v>
      </c>
      <c r="R386" s="1" t="s">
        <v>31</v>
      </c>
      <c r="S386" s="1" t="s">
        <v>32</v>
      </c>
      <c r="T386" s="1" t="s">
        <v>137</v>
      </c>
      <c r="U386" s="1" t="s">
        <v>150</v>
      </c>
    </row>
    <row r="387" spans="1:21" x14ac:dyDescent="0.25">
      <c r="A387" s="1">
        <v>598062</v>
      </c>
      <c r="B387" s="1">
        <v>2013</v>
      </c>
      <c r="C387" s="1" t="s">
        <v>72</v>
      </c>
      <c r="D387" s="1" t="s">
        <v>279</v>
      </c>
      <c r="E387" s="2">
        <v>41408</v>
      </c>
      <c r="F387" s="1" t="s">
        <v>24</v>
      </c>
      <c r="G387" s="1" t="s">
        <v>83</v>
      </c>
      <c r="H387" s="1" t="s">
        <v>74</v>
      </c>
      <c r="I387" s="1" t="s">
        <v>39</v>
      </c>
      <c r="J387" s="1" t="s">
        <v>46</v>
      </c>
      <c r="K387" s="1" t="s">
        <v>39</v>
      </c>
      <c r="L387" s="1" t="s">
        <v>40</v>
      </c>
      <c r="M387" s="1" t="s">
        <v>39</v>
      </c>
      <c r="N387" s="1" t="s">
        <v>30</v>
      </c>
      <c r="O387" s="1">
        <v>33</v>
      </c>
      <c r="P387" s="1">
        <v>169</v>
      </c>
      <c r="Q387" s="1">
        <v>20</v>
      </c>
      <c r="R387" s="1" t="s">
        <v>31</v>
      </c>
      <c r="S387" s="1" t="s">
        <v>32</v>
      </c>
      <c r="T387" s="1" t="s">
        <v>272</v>
      </c>
      <c r="U387" s="1" t="s">
        <v>228</v>
      </c>
    </row>
    <row r="388" spans="1:21" x14ac:dyDescent="0.25">
      <c r="A388" s="1">
        <v>598061</v>
      </c>
      <c r="B388" s="1">
        <v>2013</v>
      </c>
      <c r="C388" s="1" t="s">
        <v>299</v>
      </c>
      <c r="D388" s="1" t="s">
        <v>279</v>
      </c>
      <c r="E388" s="2">
        <v>41409</v>
      </c>
      <c r="F388" s="1" t="s">
        <v>24</v>
      </c>
      <c r="G388" s="1" t="s">
        <v>172</v>
      </c>
      <c r="H388" s="1" t="s">
        <v>300</v>
      </c>
      <c r="I388" s="1" t="s">
        <v>28</v>
      </c>
      <c r="J388" s="1" t="s">
        <v>222</v>
      </c>
      <c r="K388" s="1" t="s">
        <v>28</v>
      </c>
      <c r="L388" s="1" t="s">
        <v>29</v>
      </c>
      <c r="M388" s="1" t="s">
        <v>222</v>
      </c>
      <c r="N388" s="1" t="s">
        <v>30</v>
      </c>
      <c r="O388" s="1">
        <v>7</v>
      </c>
      <c r="P388" s="1">
        <v>171</v>
      </c>
      <c r="Q388" s="1">
        <v>20</v>
      </c>
      <c r="R388" s="1" t="s">
        <v>31</v>
      </c>
      <c r="S388" s="1" t="s">
        <v>32</v>
      </c>
      <c r="T388" s="1" t="s">
        <v>296</v>
      </c>
      <c r="U388" s="1" t="s">
        <v>284</v>
      </c>
    </row>
    <row r="389" spans="1:21" x14ac:dyDescent="0.25">
      <c r="A389" s="1">
        <v>598063</v>
      </c>
      <c r="B389" s="1">
        <v>2013</v>
      </c>
      <c r="C389" s="1" t="s">
        <v>51</v>
      </c>
      <c r="D389" s="1" t="s">
        <v>279</v>
      </c>
      <c r="E389" s="2">
        <v>41409</v>
      </c>
      <c r="F389" s="1" t="s">
        <v>24</v>
      </c>
      <c r="G389" s="1" t="s">
        <v>301</v>
      </c>
      <c r="H389" s="1" t="s">
        <v>53</v>
      </c>
      <c r="I389" s="1" t="s">
        <v>54</v>
      </c>
      <c r="J389" s="1" t="s">
        <v>47</v>
      </c>
      <c r="K389" s="1" t="s">
        <v>47</v>
      </c>
      <c r="L389" s="1" t="s">
        <v>29</v>
      </c>
      <c r="M389" s="1" t="s">
        <v>54</v>
      </c>
      <c r="N389" s="1" t="s">
        <v>30</v>
      </c>
      <c r="O389" s="1">
        <v>14</v>
      </c>
      <c r="P389" s="1">
        <v>167</v>
      </c>
      <c r="Q389" s="1">
        <v>20</v>
      </c>
      <c r="R389" s="1" t="s">
        <v>31</v>
      </c>
      <c r="S389" s="1" t="s">
        <v>32</v>
      </c>
      <c r="T389" s="1" t="s">
        <v>33</v>
      </c>
      <c r="U389" s="1" t="s">
        <v>139</v>
      </c>
    </row>
    <row r="390" spans="1:21" x14ac:dyDescent="0.25">
      <c r="A390" s="1">
        <v>598028</v>
      </c>
      <c r="B390" s="1">
        <v>2013</v>
      </c>
      <c r="C390" s="1" t="s">
        <v>207</v>
      </c>
      <c r="D390" s="1" t="s">
        <v>279</v>
      </c>
      <c r="E390" s="2">
        <v>41410</v>
      </c>
      <c r="F390" s="1" t="s">
        <v>24</v>
      </c>
      <c r="G390" s="1" t="s">
        <v>290</v>
      </c>
      <c r="H390" s="1" t="s">
        <v>208</v>
      </c>
      <c r="I390" s="1" t="s">
        <v>38</v>
      </c>
      <c r="J390" s="1" t="s">
        <v>46</v>
      </c>
      <c r="K390" s="1" t="s">
        <v>46</v>
      </c>
      <c r="L390" s="1" t="s">
        <v>29</v>
      </c>
      <c r="M390" s="1" t="s">
        <v>38</v>
      </c>
      <c r="N390" s="1" t="s">
        <v>30</v>
      </c>
      <c r="O390" s="1">
        <v>7</v>
      </c>
      <c r="P390" s="1">
        <v>172</v>
      </c>
      <c r="Q390" s="1">
        <v>20</v>
      </c>
      <c r="R390" s="1" t="s">
        <v>31</v>
      </c>
      <c r="S390" s="1" t="s">
        <v>32</v>
      </c>
      <c r="T390" s="1" t="s">
        <v>137</v>
      </c>
      <c r="U390" s="1" t="s">
        <v>150</v>
      </c>
    </row>
    <row r="391" spans="1:21" x14ac:dyDescent="0.25">
      <c r="A391" s="1">
        <v>598065</v>
      </c>
      <c r="B391" s="1">
        <v>2013</v>
      </c>
      <c r="C391" s="1" t="s">
        <v>67</v>
      </c>
      <c r="D391" s="1" t="s">
        <v>279</v>
      </c>
      <c r="E391" s="2">
        <v>41411</v>
      </c>
      <c r="F391" s="1" t="s">
        <v>24</v>
      </c>
      <c r="G391" s="1" t="s">
        <v>99</v>
      </c>
      <c r="H391" s="1" t="s">
        <v>69</v>
      </c>
      <c r="I391" s="1" t="s">
        <v>280</v>
      </c>
      <c r="J391" s="1" t="s">
        <v>47</v>
      </c>
      <c r="K391" s="1" t="s">
        <v>280</v>
      </c>
      <c r="L391" s="1" t="s">
        <v>40</v>
      </c>
      <c r="M391" s="1" t="s">
        <v>280</v>
      </c>
      <c r="N391" s="1" t="s">
        <v>30</v>
      </c>
      <c r="O391" s="1">
        <v>23</v>
      </c>
      <c r="P391" s="1">
        <v>137</v>
      </c>
      <c r="Q391" s="1">
        <v>20</v>
      </c>
      <c r="R391" s="1" t="s">
        <v>31</v>
      </c>
      <c r="S391" s="1" t="s">
        <v>32</v>
      </c>
      <c r="T391" s="1" t="s">
        <v>33</v>
      </c>
      <c r="U391" s="1" t="s">
        <v>252</v>
      </c>
    </row>
    <row r="392" spans="1:21" x14ac:dyDescent="0.25">
      <c r="A392" s="1">
        <v>598066</v>
      </c>
      <c r="B392" s="1">
        <v>2013</v>
      </c>
      <c r="C392" s="1" t="s">
        <v>207</v>
      </c>
      <c r="D392" s="1" t="s">
        <v>279</v>
      </c>
      <c r="E392" s="2">
        <v>41412</v>
      </c>
      <c r="F392" s="1" t="s">
        <v>24</v>
      </c>
      <c r="G392" s="1" t="s">
        <v>274</v>
      </c>
      <c r="H392" s="1" t="s">
        <v>208</v>
      </c>
      <c r="I392" s="1" t="s">
        <v>38</v>
      </c>
      <c r="J392" s="1" t="s">
        <v>54</v>
      </c>
      <c r="K392" s="1" t="s">
        <v>54</v>
      </c>
      <c r="L392" s="1" t="s">
        <v>29</v>
      </c>
      <c r="M392" s="1" t="s">
        <v>38</v>
      </c>
      <c r="N392" s="1" t="s">
        <v>30</v>
      </c>
      <c r="O392" s="1">
        <v>50</v>
      </c>
      <c r="P392" s="1">
        <v>184</v>
      </c>
      <c r="Q392" s="1">
        <v>20</v>
      </c>
      <c r="R392" s="1" t="s">
        <v>31</v>
      </c>
      <c r="S392" s="1" t="s">
        <v>32</v>
      </c>
      <c r="T392" s="1" t="s">
        <v>137</v>
      </c>
      <c r="U392" s="1" t="s">
        <v>288</v>
      </c>
    </row>
    <row r="393" spans="1:21" x14ac:dyDescent="0.25">
      <c r="A393" s="1">
        <v>598068</v>
      </c>
      <c r="B393" s="1">
        <v>2013</v>
      </c>
      <c r="C393" s="1" t="s">
        <v>22</v>
      </c>
      <c r="D393" s="1" t="s">
        <v>279</v>
      </c>
      <c r="E393" s="2">
        <v>41412</v>
      </c>
      <c r="F393" s="1" t="s">
        <v>24</v>
      </c>
      <c r="G393" s="1" t="s">
        <v>230</v>
      </c>
      <c r="H393" s="1" t="s">
        <v>26</v>
      </c>
      <c r="I393" s="1" t="s">
        <v>27</v>
      </c>
      <c r="J393" s="1" t="s">
        <v>39</v>
      </c>
      <c r="K393" s="1" t="s">
        <v>39</v>
      </c>
      <c r="L393" s="1" t="s">
        <v>29</v>
      </c>
      <c r="M393" s="1" t="s">
        <v>27</v>
      </c>
      <c r="N393" s="1" t="s">
        <v>30</v>
      </c>
      <c r="O393" s="1">
        <v>24</v>
      </c>
      <c r="P393" s="1">
        <v>107</v>
      </c>
      <c r="Q393" s="1">
        <v>8</v>
      </c>
      <c r="R393" s="1" t="s">
        <v>31</v>
      </c>
      <c r="S393" s="1" t="s">
        <v>32</v>
      </c>
      <c r="T393" s="1" t="s">
        <v>272</v>
      </c>
      <c r="U393" s="1" t="s">
        <v>228</v>
      </c>
    </row>
    <row r="394" spans="1:21" x14ac:dyDescent="0.25">
      <c r="A394" s="1">
        <v>598067</v>
      </c>
      <c r="B394" s="1">
        <v>2013</v>
      </c>
      <c r="C394" s="1" t="s">
        <v>258</v>
      </c>
      <c r="D394" s="1" t="s">
        <v>279</v>
      </c>
      <c r="E394" s="2">
        <v>41413</v>
      </c>
      <c r="F394" s="1" t="s">
        <v>24</v>
      </c>
      <c r="G394" s="1" t="s">
        <v>302</v>
      </c>
      <c r="H394" s="1" t="s">
        <v>260</v>
      </c>
      <c r="I394" s="1" t="s">
        <v>222</v>
      </c>
      <c r="J394" s="1" t="s">
        <v>46</v>
      </c>
      <c r="K394" s="1" t="s">
        <v>222</v>
      </c>
      <c r="L394" s="1" t="s">
        <v>40</v>
      </c>
      <c r="M394" s="1" t="s">
        <v>222</v>
      </c>
      <c r="N394" s="1" t="s">
        <v>30</v>
      </c>
      <c r="O394" s="1">
        <v>38</v>
      </c>
      <c r="P394" s="1">
        <v>173</v>
      </c>
      <c r="Q394" s="1">
        <v>20</v>
      </c>
      <c r="R394" s="1" t="s">
        <v>31</v>
      </c>
      <c r="S394" s="1" t="s">
        <v>32</v>
      </c>
      <c r="T394" s="1" t="s">
        <v>296</v>
      </c>
      <c r="U394" s="1" t="s">
        <v>126</v>
      </c>
    </row>
    <row r="395" spans="1:21" x14ac:dyDescent="0.25">
      <c r="A395" s="1">
        <v>598069</v>
      </c>
      <c r="B395" s="1">
        <v>2013</v>
      </c>
      <c r="C395" s="1" t="s">
        <v>67</v>
      </c>
      <c r="D395" s="1" t="s">
        <v>279</v>
      </c>
      <c r="E395" s="2">
        <v>41413</v>
      </c>
      <c r="F395" s="1" t="s">
        <v>24</v>
      </c>
      <c r="G395" s="1" t="s">
        <v>298</v>
      </c>
      <c r="H395" s="1" t="s">
        <v>69</v>
      </c>
      <c r="I395" s="1" t="s">
        <v>280</v>
      </c>
      <c r="J395" s="1" t="s">
        <v>28</v>
      </c>
      <c r="K395" s="1" t="s">
        <v>28</v>
      </c>
      <c r="L395" s="1" t="s">
        <v>40</v>
      </c>
      <c r="M395" s="1" t="s">
        <v>280</v>
      </c>
      <c r="N395" s="1" t="s">
        <v>48</v>
      </c>
      <c r="O395" s="1">
        <v>5</v>
      </c>
      <c r="P395" s="1">
        <v>131</v>
      </c>
      <c r="Q395" s="1">
        <v>20</v>
      </c>
      <c r="R395" s="1" t="s">
        <v>31</v>
      </c>
      <c r="S395" s="1" t="s">
        <v>32</v>
      </c>
      <c r="T395" s="1" t="s">
        <v>33</v>
      </c>
      <c r="U395" s="1" t="s">
        <v>139</v>
      </c>
    </row>
    <row r="396" spans="1:21" x14ac:dyDescent="0.25">
      <c r="A396" s="1">
        <v>598070</v>
      </c>
      <c r="B396" s="1">
        <v>2013</v>
      </c>
      <c r="C396" s="1" t="s">
        <v>43</v>
      </c>
      <c r="D396" s="1" t="s">
        <v>279</v>
      </c>
      <c r="E396" s="2">
        <v>41415</v>
      </c>
      <c r="F396" s="1" t="s">
        <v>245</v>
      </c>
      <c r="G396" s="1" t="s">
        <v>36</v>
      </c>
      <c r="H396" s="1" t="s">
        <v>45</v>
      </c>
      <c r="I396" s="1" t="s">
        <v>39</v>
      </c>
      <c r="J396" s="1" t="s">
        <v>54</v>
      </c>
      <c r="K396" s="1" t="s">
        <v>39</v>
      </c>
      <c r="L396" s="1" t="s">
        <v>40</v>
      </c>
      <c r="M396" s="1" t="s">
        <v>39</v>
      </c>
      <c r="N396" s="1" t="s">
        <v>30</v>
      </c>
      <c r="O396" s="1">
        <v>48</v>
      </c>
      <c r="P396" s="1">
        <v>193</v>
      </c>
      <c r="Q396" s="1">
        <v>20</v>
      </c>
      <c r="R396" s="1" t="s">
        <v>31</v>
      </c>
      <c r="S396" s="1" t="s">
        <v>32</v>
      </c>
      <c r="T396" s="1" t="s">
        <v>296</v>
      </c>
      <c r="U396" s="1" t="s">
        <v>228</v>
      </c>
    </row>
    <row r="397" spans="1:21" x14ac:dyDescent="0.25">
      <c r="A397" s="1">
        <v>598071</v>
      </c>
      <c r="B397" s="1">
        <v>2013</v>
      </c>
      <c r="C397" s="1" t="s">
        <v>43</v>
      </c>
      <c r="D397" s="1" t="s">
        <v>279</v>
      </c>
      <c r="E397" s="2">
        <v>41416</v>
      </c>
      <c r="F397" s="1" t="s">
        <v>303</v>
      </c>
      <c r="G397" s="1" t="s">
        <v>170</v>
      </c>
      <c r="H397" s="1" t="s">
        <v>45</v>
      </c>
      <c r="I397" s="1" t="s">
        <v>47</v>
      </c>
      <c r="J397" s="1" t="s">
        <v>280</v>
      </c>
      <c r="K397" s="1" t="s">
        <v>280</v>
      </c>
      <c r="L397" s="1" t="s">
        <v>40</v>
      </c>
      <c r="M397" s="1" t="s">
        <v>47</v>
      </c>
      <c r="N397" s="1" t="s">
        <v>48</v>
      </c>
      <c r="O397" s="1">
        <v>4</v>
      </c>
      <c r="P397" s="1">
        <v>133</v>
      </c>
      <c r="Q397" s="1">
        <v>20</v>
      </c>
      <c r="R397" s="1" t="s">
        <v>31</v>
      </c>
      <c r="S397" s="1" t="s">
        <v>32</v>
      </c>
      <c r="T397" s="1" t="s">
        <v>150</v>
      </c>
      <c r="U397" s="1" t="s">
        <v>228</v>
      </c>
    </row>
    <row r="398" spans="1:21" x14ac:dyDescent="0.25">
      <c r="A398" s="1">
        <v>598072</v>
      </c>
      <c r="B398" s="1">
        <v>2013</v>
      </c>
      <c r="C398" s="1" t="s">
        <v>57</v>
      </c>
      <c r="D398" s="1" t="s">
        <v>279</v>
      </c>
      <c r="E398" s="2">
        <v>41418</v>
      </c>
      <c r="F398" s="1" t="s">
        <v>247</v>
      </c>
      <c r="G398" s="1" t="s">
        <v>164</v>
      </c>
      <c r="H398" s="1" t="s">
        <v>59</v>
      </c>
      <c r="I398" s="1" t="s">
        <v>54</v>
      </c>
      <c r="J398" s="1" t="s">
        <v>47</v>
      </c>
      <c r="K398" s="1" t="s">
        <v>47</v>
      </c>
      <c r="L398" s="1" t="s">
        <v>40</v>
      </c>
      <c r="M398" s="1" t="s">
        <v>54</v>
      </c>
      <c r="N398" s="1" t="s">
        <v>48</v>
      </c>
      <c r="O398" s="1">
        <v>4</v>
      </c>
      <c r="P398" s="1">
        <v>166</v>
      </c>
      <c r="Q398" s="1">
        <v>20</v>
      </c>
      <c r="R398" s="1" t="s">
        <v>31</v>
      </c>
      <c r="S398" s="1" t="s">
        <v>32</v>
      </c>
      <c r="T398" s="1" t="s">
        <v>272</v>
      </c>
      <c r="U398" s="1" t="s">
        <v>126</v>
      </c>
    </row>
    <row r="399" spans="1:21" x14ac:dyDescent="0.25">
      <c r="A399" s="1">
        <v>598073</v>
      </c>
      <c r="B399" s="1">
        <v>2013</v>
      </c>
      <c r="C399" s="1" t="s">
        <v>57</v>
      </c>
      <c r="D399" s="1" t="s">
        <v>279</v>
      </c>
      <c r="E399" s="2">
        <v>41420</v>
      </c>
      <c r="F399" s="1" t="s">
        <v>114</v>
      </c>
      <c r="G399" s="1" t="s">
        <v>205</v>
      </c>
      <c r="H399" s="1" t="s">
        <v>59</v>
      </c>
      <c r="I399" s="1" t="s">
        <v>39</v>
      </c>
      <c r="J399" s="1" t="s">
        <v>54</v>
      </c>
      <c r="K399" s="1" t="s">
        <v>54</v>
      </c>
      <c r="L399" s="1" t="s">
        <v>40</v>
      </c>
      <c r="M399" s="1" t="s">
        <v>54</v>
      </c>
      <c r="N399" s="1" t="s">
        <v>30</v>
      </c>
      <c r="O399" s="1">
        <v>23</v>
      </c>
      <c r="P399" s="1">
        <v>149</v>
      </c>
      <c r="Q399" s="1">
        <v>20</v>
      </c>
      <c r="R399" s="1" t="s">
        <v>31</v>
      </c>
      <c r="S399" s="1" t="s">
        <v>32</v>
      </c>
      <c r="T399" s="1" t="s">
        <v>137</v>
      </c>
      <c r="U399" s="1" t="s">
        <v>126</v>
      </c>
    </row>
    <row r="400" spans="1:21" x14ac:dyDescent="0.25">
      <c r="A400" s="1">
        <v>729279</v>
      </c>
      <c r="B400" s="1">
        <v>2014</v>
      </c>
      <c r="C400" s="1" t="s">
        <v>304</v>
      </c>
      <c r="D400" s="1" t="s">
        <v>305</v>
      </c>
      <c r="E400" s="2">
        <v>41745</v>
      </c>
      <c r="F400" s="1" t="s">
        <v>24</v>
      </c>
      <c r="G400" s="1" t="s">
        <v>154</v>
      </c>
      <c r="H400" s="1" t="s">
        <v>306</v>
      </c>
      <c r="I400" s="1" t="s">
        <v>54</v>
      </c>
      <c r="J400" s="1" t="s">
        <v>28</v>
      </c>
      <c r="K400" s="1" t="s">
        <v>28</v>
      </c>
      <c r="L400" s="1" t="s">
        <v>40</v>
      </c>
      <c r="M400" s="1" t="s">
        <v>28</v>
      </c>
      <c r="N400" s="1" t="s">
        <v>30</v>
      </c>
      <c r="O400" s="1">
        <v>41</v>
      </c>
      <c r="P400" s="1">
        <v>164</v>
      </c>
      <c r="Q400" s="1">
        <v>20</v>
      </c>
      <c r="R400" s="1" t="s">
        <v>31</v>
      </c>
      <c r="S400" s="1" t="s">
        <v>32</v>
      </c>
      <c r="T400" s="1" t="s">
        <v>130</v>
      </c>
      <c r="U400" s="1" t="s">
        <v>307</v>
      </c>
    </row>
    <row r="401" spans="1:21" x14ac:dyDescent="0.25">
      <c r="A401" s="1">
        <v>729281</v>
      </c>
      <c r="B401" s="1">
        <v>2014</v>
      </c>
      <c r="C401" s="1" t="s">
        <v>32</v>
      </c>
      <c r="D401" s="1" t="s">
        <v>305</v>
      </c>
      <c r="E401" s="2">
        <v>41746</v>
      </c>
      <c r="F401" s="1" t="s">
        <v>24</v>
      </c>
      <c r="G401" s="1" t="s">
        <v>308</v>
      </c>
      <c r="H401" s="1" t="s">
        <v>309</v>
      </c>
      <c r="I401" s="1" t="s">
        <v>46</v>
      </c>
      <c r="J401" s="1" t="s">
        <v>27</v>
      </c>
      <c r="K401" s="1" t="s">
        <v>27</v>
      </c>
      <c r="L401" s="1" t="s">
        <v>29</v>
      </c>
      <c r="M401" s="1" t="s">
        <v>27</v>
      </c>
      <c r="N401" s="1" t="s">
        <v>48</v>
      </c>
      <c r="O401" s="1">
        <v>8</v>
      </c>
      <c r="P401" s="1">
        <v>146</v>
      </c>
      <c r="Q401" s="1">
        <v>20</v>
      </c>
      <c r="R401" s="1" t="s">
        <v>31</v>
      </c>
      <c r="S401" s="1" t="s">
        <v>32</v>
      </c>
      <c r="T401" s="1" t="s">
        <v>49</v>
      </c>
      <c r="U401" s="1" t="s">
        <v>150</v>
      </c>
    </row>
    <row r="402" spans="1:21" x14ac:dyDescent="0.25">
      <c r="A402" s="1">
        <v>729283</v>
      </c>
      <c r="B402" s="1">
        <v>2014</v>
      </c>
      <c r="C402" s="1" t="s">
        <v>304</v>
      </c>
      <c r="D402" s="1" t="s">
        <v>305</v>
      </c>
      <c r="E402" s="2">
        <v>41747</v>
      </c>
      <c r="F402" s="1" t="s">
        <v>24</v>
      </c>
      <c r="G402" s="1" t="s">
        <v>310</v>
      </c>
      <c r="H402" s="1" t="s">
        <v>306</v>
      </c>
      <c r="I402" s="1" t="s">
        <v>39</v>
      </c>
      <c r="J402" s="1" t="s">
        <v>38</v>
      </c>
      <c r="K402" s="1" t="s">
        <v>39</v>
      </c>
      <c r="L402" s="1" t="s">
        <v>40</v>
      </c>
      <c r="M402" s="1" t="s">
        <v>38</v>
      </c>
      <c r="N402" s="1" t="s">
        <v>48</v>
      </c>
      <c r="O402" s="1">
        <v>6</v>
      </c>
      <c r="P402" s="1">
        <v>206</v>
      </c>
      <c r="Q402" s="1">
        <v>20</v>
      </c>
      <c r="R402" s="1" t="s">
        <v>31</v>
      </c>
      <c r="S402" s="1" t="s">
        <v>32</v>
      </c>
      <c r="T402" s="1" t="s">
        <v>307</v>
      </c>
      <c r="U402" s="1" t="s">
        <v>272</v>
      </c>
    </row>
    <row r="403" spans="1:21" x14ac:dyDescent="0.25">
      <c r="A403" s="1">
        <v>729285</v>
      </c>
      <c r="B403" s="1">
        <v>2014</v>
      </c>
      <c r="C403" s="1" t="s">
        <v>304</v>
      </c>
      <c r="D403" s="1" t="s">
        <v>305</v>
      </c>
      <c r="E403" s="2">
        <v>41747</v>
      </c>
      <c r="F403" s="1" t="s">
        <v>24</v>
      </c>
      <c r="G403" s="1" t="s">
        <v>253</v>
      </c>
      <c r="H403" s="1" t="s">
        <v>306</v>
      </c>
      <c r="I403" s="1" t="s">
        <v>280</v>
      </c>
      <c r="J403" s="1" t="s">
        <v>47</v>
      </c>
      <c r="K403" s="1" t="s">
        <v>47</v>
      </c>
      <c r="L403" s="1" t="s">
        <v>29</v>
      </c>
      <c r="M403" s="1" t="s">
        <v>47</v>
      </c>
      <c r="N403" s="1" t="s">
        <v>48</v>
      </c>
      <c r="O403" s="1">
        <v>4</v>
      </c>
      <c r="P403" s="1">
        <v>134</v>
      </c>
      <c r="Q403" s="1">
        <v>20</v>
      </c>
      <c r="R403" s="1" t="s">
        <v>31</v>
      </c>
      <c r="S403" s="1" t="s">
        <v>32</v>
      </c>
      <c r="T403" s="1" t="s">
        <v>61</v>
      </c>
      <c r="U403" s="1" t="s">
        <v>307</v>
      </c>
    </row>
    <row r="404" spans="1:21" x14ac:dyDescent="0.25">
      <c r="A404" s="1">
        <v>729287</v>
      </c>
      <c r="B404" s="1">
        <v>2014</v>
      </c>
      <c r="C404" s="1" t="s">
        <v>32</v>
      </c>
      <c r="D404" s="1" t="s">
        <v>305</v>
      </c>
      <c r="E404" s="2">
        <v>41748</v>
      </c>
      <c r="F404" s="1" t="s">
        <v>24</v>
      </c>
      <c r="G404" s="1" t="s">
        <v>298</v>
      </c>
      <c r="H404" s="1" t="s">
        <v>311</v>
      </c>
      <c r="I404" s="1" t="s">
        <v>27</v>
      </c>
      <c r="J404" s="1" t="s">
        <v>54</v>
      </c>
      <c r="K404" s="1" t="s">
        <v>27</v>
      </c>
      <c r="L404" s="1" t="s">
        <v>29</v>
      </c>
      <c r="M404" s="1" t="s">
        <v>27</v>
      </c>
      <c r="N404" s="1" t="s">
        <v>48</v>
      </c>
      <c r="O404" s="1">
        <v>7</v>
      </c>
      <c r="P404" s="1">
        <v>116</v>
      </c>
      <c r="Q404" s="1">
        <v>20</v>
      </c>
      <c r="R404" s="1" t="s">
        <v>31</v>
      </c>
      <c r="S404" s="1" t="s">
        <v>32</v>
      </c>
      <c r="T404" s="1" t="s">
        <v>49</v>
      </c>
      <c r="U404" s="1" t="s">
        <v>252</v>
      </c>
    </row>
    <row r="405" spans="1:21" x14ac:dyDescent="0.25">
      <c r="A405" s="1">
        <v>729289</v>
      </c>
      <c r="B405" s="1">
        <v>2014</v>
      </c>
      <c r="C405" s="1" t="s">
        <v>32</v>
      </c>
      <c r="D405" s="1" t="s">
        <v>305</v>
      </c>
      <c r="E405" s="2">
        <v>41748</v>
      </c>
      <c r="F405" s="1" t="s">
        <v>24</v>
      </c>
      <c r="G405" s="1" t="s">
        <v>146</v>
      </c>
      <c r="H405" s="1" t="s">
        <v>311</v>
      </c>
      <c r="I405" s="1" t="s">
        <v>28</v>
      </c>
      <c r="J405" s="1" t="s">
        <v>46</v>
      </c>
      <c r="K405" s="1" t="s">
        <v>28</v>
      </c>
      <c r="L405" s="1" t="s">
        <v>40</v>
      </c>
      <c r="M405" s="1" t="s">
        <v>46</v>
      </c>
      <c r="N405" s="1" t="s">
        <v>48</v>
      </c>
      <c r="O405" s="1">
        <v>4</v>
      </c>
      <c r="P405" s="1">
        <v>167</v>
      </c>
      <c r="Q405" s="1">
        <v>20</v>
      </c>
      <c r="R405" s="1" t="s">
        <v>31</v>
      </c>
      <c r="S405" s="1" t="s">
        <v>32</v>
      </c>
      <c r="T405" s="1" t="s">
        <v>49</v>
      </c>
      <c r="U405" s="1" t="s">
        <v>257</v>
      </c>
    </row>
    <row r="406" spans="1:21" x14ac:dyDescent="0.25">
      <c r="A406" s="1">
        <v>729291</v>
      </c>
      <c r="B406" s="1">
        <v>2014</v>
      </c>
      <c r="C406" s="1" t="s">
        <v>32</v>
      </c>
      <c r="D406" s="1" t="s">
        <v>305</v>
      </c>
      <c r="E406" s="2">
        <v>41749</v>
      </c>
      <c r="F406" s="1" t="s">
        <v>24</v>
      </c>
      <c r="G406" s="1" t="s">
        <v>310</v>
      </c>
      <c r="H406" s="1" t="s">
        <v>309</v>
      </c>
      <c r="I406" s="1" t="s">
        <v>47</v>
      </c>
      <c r="J406" s="1" t="s">
        <v>38</v>
      </c>
      <c r="K406" s="1" t="s">
        <v>38</v>
      </c>
      <c r="L406" s="1" t="s">
        <v>29</v>
      </c>
      <c r="M406" s="1" t="s">
        <v>38</v>
      </c>
      <c r="N406" s="1" t="s">
        <v>48</v>
      </c>
      <c r="O406" s="1">
        <v>7</v>
      </c>
      <c r="P406" s="1">
        <v>192</v>
      </c>
      <c r="Q406" s="1">
        <v>20</v>
      </c>
      <c r="R406" s="1" t="s">
        <v>31</v>
      </c>
      <c r="S406" s="1" t="s">
        <v>32</v>
      </c>
      <c r="T406" s="1" t="s">
        <v>61</v>
      </c>
      <c r="U406" s="1" t="s">
        <v>130</v>
      </c>
    </row>
    <row r="407" spans="1:21" x14ac:dyDescent="0.25">
      <c r="A407" s="1">
        <v>729293</v>
      </c>
      <c r="B407" s="1">
        <v>2014</v>
      </c>
      <c r="C407" s="1" t="s">
        <v>304</v>
      </c>
      <c r="D407" s="1" t="s">
        <v>305</v>
      </c>
      <c r="E407" s="2">
        <v>41750</v>
      </c>
      <c r="F407" s="1" t="s">
        <v>24</v>
      </c>
      <c r="G407" s="1" t="s">
        <v>111</v>
      </c>
      <c r="H407" s="1" t="s">
        <v>306</v>
      </c>
      <c r="I407" s="1" t="s">
        <v>39</v>
      </c>
      <c r="J407" s="1" t="s">
        <v>46</v>
      </c>
      <c r="K407" s="1" t="s">
        <v>39</v>
      </c>
      <c r="L407" s="1" t="s">
        <v>40</v>
      </c>
      <c r="M407" s="1" t="s">
        <v>39</v>
      </c>
      <c r="N407" s="1" t="s">
        <v>30</v>
      </c>
      <c r="O407" s="1">
        <v>93</v>
      </c>
      <c r="P407" s="1">
        <v>178</v>
      </c>
      <c r="Q407" s="1">
        <v>20</v>
      </c>
      <c r="R407" s="1" t="s">
        <v>31</v>
      </c>
      <c r="S407" s="1" t="s">
        <v>32</v>
      </c>
      <c r="T407" s="1" t="s">
        <v>307</v>
      </c>
      <c r="U407" s="1" t="s">
        <v>272</v>
      </c>
    </row>
    <row r="408" spans="1:21" x14ac:dyDescent="0.25">
      <c r="A408" s="1">
        <v>729295</v>
      </c>
      <c r="B408" s="1">
        <v>2014</v>
      </c>
      <c r="C408" s="1" t="s">
        <v>32</v>
      </c>
      <c r="D408" s="1" t="s">
        <v>305</v>
      </c>
      <c r="E408" s="2">
        <v>41751</v>
      </c>
      <c r="F408" s="1" t="s">
        <v>24</v>
      </c>
      <c r="G408" s="1" t="s">
        <v>310</v>
      </c>
      <c r="H408" s="1" t="s">
        <v>309</v>
      </c>
      <c r="I408" s="1" t="s">
        <v>38</v>
      </c>
      <c r="J408" s="1" t="s">
        <v>280</v>
      </c>
      <c r="K408" s="1" t="s">
        <v>280</v>
      </c>
      <c r="L408" s="1" t="s">
        <v>29</v>
      </c>
      <c r="M408" s="1" t="s">
        <v>38</v>
      </c>
      <c r="N408" s="1" t="s">
        <v>30</v>
      </c>
      <c r="O408" s="1">
        <v>72</v>
      </c>
      <c r="P408" s="1">
        <v>194</v>
      </c>
      <c r="Q408" s="1">
        <v>20</v>
      </c>
      <c r="R408" s="1" t="s">
        <v>31</v>
      </c>
      <c r="S408" s="1" t="s">
        <v>32</v>
      </c>
      <c r="T408" s="1" t="s">
        <v>130</v>
      </c>
      <c r="U408" s="1" t="s">
        <v>150</v>
      </c>
    </row>
    <row r="409" spans="1:21" x14ac:dyDescent="0.25">
      <c r="A409" s="1">
        <v>729297</v>
      </c>
      <c r="B409" s="1">
        <v>2014</v>
      </c>
      <c r="C409" s="1" t="s">
        <v>32</v>
      </c>
      <c r="D409" s="1" t="s">
        <v>305</v>
      </c>
      <c r="E409" s="2">
        <v>41752</v>
      </c>
      <c r="F409" s="1" t="s">
        <v>24</v>
      </c>
      <c r="G409" s="1" t="s">
        <v>255</v>
      </c>
      <c r="H409" s="1" t="s">
        <v>311</v>
      </c>
      <c r="I409" s="1" t="s">
        <v>47</v>
      </c>
      <c r="J409" s="1" t="s">
        <v>39</v>
      </c>
      <c r="K409" s="1" t="s">
        <v>47</v>
      </c>
      <c r="L409" s="1" t="s">
        <v>29</v>
      </c>
      <c r="M409" s="1" t="s">
        <v>39</v>
      </c>
      <c r="N409" s="1" t="s">
        <v>30</v>
      </c>
      <c r="O409" s="1">
        <v>7</v>
      </c>
      <c r="P409" s="1">
        <v>141</v>
      </c>
      <c r="Q409" s="1">
        <v>20</v>
      </c>
      <c r="R409" s="1" t="s">
        <v>31</v>
      </c>
      <c r="S409" s="1" t="s">
        <v>32</v>
      </c>
      <c r="T409" s="1" t="s">
        <v>137</v>
      </c>
      <c r="U409" s="1" t="s">
        <v>307</v>
      </c>
    </row>
    <row r="410" spans="1:21" x14ac:dyDescent="0.25">
      <c r="A410" s="1">
        <v>729299</v>
      </c>
      <c r="B410" s="1">
        <v>2014</v>
      </c>
      <c r="C410" s="1" t="s">
        <v>32</v>
      </c>
      <c r="D410" s="1" t="s">
        <v>305</v>
      </c>
      <c r="E410" s="2">
        <v>41753</v>
      </c>
      <c r="F410" s="1" t="s">
        <v>24</v>
      </c>
      <c r="G410" s="1" t="s">
        <v>312</v>
      </c>
      <c r="H410" s="1" t="s">
        <v>309</v>
      </c>
      <c r="I410" s="1" t="s">
        <v>27</v>
      </c>
      <c r="J410" s="1" t="s">
        <v>28</v>
      </c>
      <c r="K410" s="1" t="s">
        <v>27</v>
      </c>
      <c r="L410" s="1" t="s">
        <v>29</v>
      </c>
      <c r="M410" s="1" t="s">
        <v>28</v>
      </c>
      <c r="N410" s="1" t="s">
        <v>30</v>
      </c>
      <c r="O410" s="1">
        <v>2</v>
      </c>
      <c r="P410" s="1">
        <v>151</v>
      </c>
      <c r="Q410" s="1">
        <v>20</v>
      </c>
      <c r="R410" s="1" t="s">
        <v>31</v>
      </c>
      <c r="S410" s="1" t="s">
        <v>32</v>
      </c>
      <c r="T410" s="1" t="s">
        <v>49</v>
      </c>
      <c r="U410" s="1" t="s">
        <v>257</v>
      </c>
    </row>
    <row r="411" spans="1:21" x14ac:dyDescent="0.25">
      <c r="A411" s="1">
        <v>729301</v>
      </c>
      <c r="B411" s="1">
        <v>2014</v>
      </c>
      <c r="C411" s="1" t="s">
        <v>32</v>
      </c>
      <c r="D411" s="1" t="s">
        <v>305</v>
      </c>
      <c r="E411" s="2">
        <v>41754</v>
      </c>
      <c r="F411" s="1" t="s">
        <v>24</v>
      </c>
      <c r="G411" s="1" t="s">
        <v>283</v>
      </c>
      <c r="H411" s="1" t="s">
        <v>311</v>
      </c>
      <c r="I411" s="1" t="s">
        <v>280</v>
      </c>
      <c r="J411" s="1" t="s">
        <v>46</v>
      </c>
      <c r="K411" s="1" t="s">
        <v>280</v>
      </c>
      <c r="L411" s="1" t="s">
        <v>40</v>
      </c>
      <c r="M411" s="1" t="s">
        <v>280</v>
      </c>
      <c r="N411" s="1" t="s">
        <v>30</v>
      </c>
      <c r="O411" s="1">
        <v>4</v>
      </c>
      <c r="P411" s="1">
        <v>185</v>
      </c>
      <c r="Q411" s="1">
        <v>20</v>
      </c>
      <c r="R411" s="1" t="s">
        <v>31</v>
      </c>
      <c r="S411" s="1" t="s">
        <v>32</v>
      </c>
      <c r="T411" s="1" t="s">
        <v>130</v>
      </c>
      <c r="U411" s="1" t="s">
        <v>150</v>
      </c>
    </row>
    <row r="412" spans="1:21" x14ac:dyDescent="0.25">
      <c r="A412" s="1">
        <v>729303</v>
      </c>
      <c r="B412" s="1">
        <v>2014</v>
      </c>
      <c r="C412" s="1" t="s">
        <v>32</v>
      </c>
      <c r="D412" s="1" t="s">
        <v>305</v>
      </c>
      <c r="E412" s="2">
        <v>41754</v>
      </c>
      <c r="F412" s="1" t="s">
        <v>24</v>
      </c>
      <c r="G412" s="1" t="s">
        <v>313</v>
      </c>
      <c r="H412" s="1" t="s">
        <v>311</v>
      </c>
      <c r="I412" s="1" t="s">
        <v>39</v>
      </c>
      <c r="J412" s="1" t="s">
        <v>54</v>
      </c>
      <c r="K412" s="1" t="s">
        <v>54</v>
      </c>
      <c r="L412" s="1" t="s">
        <v>40</v>
      </c>
      <c r="M412" s="1" t="s">
        <v>39</v>
      </c>
      <c r="N412" s="1" t="s">
        <v>48</v>
      </c>
      <c r="O412" s="1">
        <v>7</v>
      </c>
      <c r="P412" s="1">
        <v>142</v>
      </c>
      <c r="Q412" s="1">
        <v>20</v>
      </c>
      <c r="R412" s="1" t="s">
        <v>31</v>
      </c>
      <c r="S412" s="1" t="s">
        <v>32</v>
      </c>
      <c r="T412" s="1" t="s">
        <v>61</v>
      </c>
      <c r="U412" s="1" t="s">
        <v>130</v>
      </c>
    </row>
    <row r="413" spans="1:21" x14ac:dyDescent="0.25">
      <c r="A413" s="1">
        <v>729305</v>
      </c>
      <c r="B413" s="1">
        <v>2014</v>
      </c>
      <c r="C413" s="1" t="s">
        <v>304</v>
      </c>
      <c r="D413" s="1" t="s">
        <v>305</v>
      </c>
      <c r="E413" s="2">
        <v>41755</v>
      </c>
      <c r="F413" s="1" t="s">
        <v>24</v>
      </c>
      <c r="G413" s="1" t="s">
        <v>314</v>
      </c>
      <c r="H413" s="1" t="s">
        <v>306</v>
      </c>
      <c r="I413" s="1" t="s">
        <v>47</v>
      </c>
      <c r="J413" s="1" t="s">
        <v>27</v>
      </c>
      <c r="K413" s="1" t="s">
        <v>47</v>
      </c>
      <c r="L413" s="1" t="s">
        <v>29</v>
      </c>
      <c r="M413" s="1" t="s">
        <v>47</v>
      </c>
      <c r="N413" s="1" t="s">
        <v>48</v>
      </c>
      <c r="O413" s="1">
        <v>6</v>
      </c>
      <c r="P413" s="1">
        <v>71</v>
      </c>
      <c r="Q413" s="1">
        <v>20</v>
      </c>
      <c r="R413" s="1" t="s">
        <v>31</v>
      </c>
      <c r="S413" s="1" t="s">
        <v>32</v>
      </c>
      <c r="T413" s="1" t="s">
        <v>137</v>
      </c>
      <c r="U413" s="1" t="s">
        <v>272</v>
      </c>
    </row>
    <row r="414" spans="1:21" x14ac:dyDescent="0.25">
      <c r="A414" s="1">
        <v>729307</v>
      </c>
      <c r="B414" s="1">
        <v>2014</v>
      </c>
      <c r="C414" s="1" t="s">
        <v>304</v>
      </c>
      <c r="D414" s="1" t="s">
        <v>305</v>
      </c>
      <c r="E414" s="2">
        <v>41755</v>
      </c>
      <c r="F414" s="1" t="s">
        <v>24</v>
      </c>
      <c r="G414" s="1" t="s">
        <v>315</v>
      </c>
      <c r="H414" s="1" t="s">
        <v>306</v>
      </c>
      <c r="I414" s="1" t="s">
        <v>28</v>
      </c>
      <c r="J414" s="1" t="s">
        <v>38</v>
      </c>
      <c r="K414" s="1" t="s">
        <v>28</v>
      </c>
      <c r="L414" s="1" t="s">
        <v>29</v>
      </c>
      <c r="M414" s="1" t="s">
        <v>38</v>
      </c>
      <c r="N414" s="1" t="s">
        <v>30</v>
      </c>
      <c r="O414" s="1">
        <v>23</v>
      </c>
      <c r="P414" s="1">
        <v>133</v>
      </c>
      <c r="Q414" s="1">
        <v>20</v>
      </c>
      <c r="R414" s="1" t="s">
        <v>31</v>
      </c>
      <c r="S414" s="1" t="s">
        <v>32</v>
      </c>
      <c r="T414" s="1" t="s">
        <v>137</v>
      </c>
      <c r="U414" s="1" t="s">
        <v>307</v>
      </c>
    </row>
    <row r="415" spans="1:21" x14ac:dyDescent="0.25">
      <c r="A415" s="1">
        <v>729309</v>
      </c>
      <c r="B415" s="1">
        <v>2014</v>
      </c>
      <c r="C415" s="1" t="s">
        <v>32</v>
      </c>
      <c r="D415" s="1" t="s">
        <v>305</v>
      </c>
      <c r="E415" s="2">
        <v>41756</v>
      </c>
      <c r="F415" s="1" t="s">
        <v>24</v>
      </c>
      <c r="G415" s="1" t="s">
        <v>194</v>
      </c>
      <c r="H415" s="1" t="s">
        <v>309</v>
      </c>
      <c r="I415" s="1" t="s">
        <v>46</v>
      </c>
      <c r="J415" s="1" t="s">
        <v>54</v>
      </c>
      <c r="K415" s="1" t="s">
        <v>54</v>
      </c>
      <c r="L415" s="1" t="s">
        <v>40</v>
      </c>
      <c r="M415" s="1" t="s">
        <v>46</v>
      </c>
      <c r="N415" s="1" t="s">
        <v>48</v>
      </c>
      <c r="O415" s="1">
        <v>6</v>
      </c>
      <c r="P415" s="1">
        <v>126</v>
      </c>
      <c r="Q415" s="1">
        <v>20</v>
      </c>
      <c r="R415" s="1" t="s">
        <v>31</v>
      </c>
      <c r="S415" s="1" t="s">
        <v>32</v>
      </c>
      <c r="T415" s="1" t="s">
        <v>49</v>
      </c>
      <c r="U415" s="1" t="s">
        <v>257</v>
      </c>
    </row>
    <row r="416" spans="1:21" x14ac:dyDescent="0.25">
      <c r="A416" s="1">
        <v>729311</v>
      </c>
      <c r="B416" s="1">
        <v>2014</v>
      </c>
      <c r="C416" s="1" t="s">
        <v>32</v>
      </c>
      <c r="D416" s="1" t="s">
        <v>305</v>
      </c>
      <c r="E416" s="2">
        <v>41756</v>
      </c>
      <c r="F416" s="1" t="s">
        <v>24</v>
      </c>
      <c r="G416" s="1" t="s">
        <v>162</v>
      </c>
      <c r="H416" s="1" t="s">
        <v>309</v>
      </c>
      <c r="I416" s="1" t="s">
        <v>280</v>
      </c>
      <c r="J416" s="1" t="s">
        <v>39</v>
      </c>
      <c r="K416" s="1" t="s">
        <v>280</v>
      </c>
      <c r="L416" s="1" t="s">
        <v>40</v>
      </c>
      <c r="M416" s="1" t="s">
        <v>39</v>
      </c>
      <c r="N416" s="1" t="s">
        <v>48</v>
      </c>
      <c r="O416" s="1">
        <v>5</v>
      </c>
      <c r="P416" s="1">
        <v>146</v>
      </c>
      <c r="Q416" s="1">
        <v>20</v>
      </c>
      <c r="R416" s="1" t="s">
        <v>31</v>
      </c>
      <c r="S416" s="1" t="s">
        <v>32</v>
      </c>
      <c r="T416" s="1" t="s">
        <v>252</v>
      </c>
      <c r="U416" s="1" t="s">
        <v>257</v>
      </c>
    </row>
    <row r="417" spans="1:21" x14ac:dyDescent="0.25">
      <c r="A417" s="1">
        <v>729313</v>
      </c>
      <c r="B417" s="1">
        <v>2014</v>
      </c>
      <c r="C417" s="1" t="s">
        <v>32</v>
      </c>
      <c r="D417" s="1" t="s">
        <v>305</v>
      </c>
      <c r="E417" s="2">
        <v>41757</v>
      </c>
      <c r="F417" s="1" t="s">
        <v>24</v>
      </c>
      <c r="G417" s="1" t="s">
        <v>315</v>
      </c>
      <c r="H417" s="1" t="s">
        <v>311</v>
      </c>
      <c r="I417" s="1" t="s">
        <v>38</v>
      </c>
      <c r="J417" s="1" t="s">
        <v>27</v>
      </c>
      <c r="K417" s="1" t="s">
        <v>38</v>
      </c>
      <c r="L417" s="1" t="s">
        <v>29</v>
      </c>
      <c r="M417" s="1" t="s">
        <v>38</v>
      </c>
      <c r="N417" s="1" t="s">
        <v>48</v>
      </c>
      <c r="O417" s="1">
        <v>5</v>
      </c>
      <c r="P417" s="1">
        <v>125</v>
      </c>
      <c r="Q417" s="1">
        <v>20</v>
      </c>
      <c r="R417" s="1" t="s">
        <v>31</v>
      </c>
      <c r="S417" s="1" t="s">
        <v>32</v>
      </c>
      <c r="T417" s="1" t="s">
        <v>61</v>
      </c>
      <c r="U417" s="1" t="s">
        <v>150</v>
      </c>
    </row>
    <row r="418" spans="1:21" x14ac:dyDescent="0.25">
      <c r="A418" s="1">
        <v>729315</v>
      </c>
      <c r="B418" s="1">
        <v>2014</v>
      </c>
      <c r="C418" s="1" t="s">
        <v>304</v>
      </c>
      <c r="D418" s="1" t="s">
        <v>305</v>
      </c>
      <c r="E418" s="2">
        <v>41758</v>
      </c>
      <c r="F418" s="1" t="s">
        <v>24</v>
      </c>
      <c r="G418" s="1" t="s">
        <v>286</v>
      </c>
      <c r="H418" s="1" t="s">
        <v>306</v>
      </c>
      <c r="I418" s="1" t="s">
        <v>28</v>
      </c>
      <c r="J418" s="1" t="s">
        <v>47</v>
      </c>
      <c r="K418" s="1" t="s">
        <v>47</v>
      </c>
      <c r="L418" s="1" t="s">
        <v>40</v>
      </c>
      <c r="M418" s="1" t="s">
        <v>47</v>
      </c>
      <c r="N418" s="1" t="s">
        <v>132</v>
      </c>
      <c r="O418" s="1" t="s">
        <v>32</v>
      </c>
      <c r="P418" s="1">
        <v>153</v>
      </c>
      <c r="Q418" s="1">
        <v>20</v>
      </c>
      <c r="R418" s="1" t="s">
        <v>133</v>
      </c>
      <c r="S418" s="1" t="s">
        <v>32</v>
      </c>
      <c r="T418" s="1" t="s">
        <v>49</v>
      </c>
      <c r="U418" s="1" t="s">
        <v>252</v>
      </c>
    </row>
    <row r="419" spans="1:21" x14ac:dyDescent="0.25">
      <c r="A419" s="1">
        <v>729317</v>
      </c>
      <c r="B419" s="1">
        <v>2014</v>
      </c>
      <c r="C419" s="1" t="s">
        <v>32</v>
      </c>
      <c r="D419" s="1" t="s">
        <v>305</v>
      </c>
      <c r="E419" s="2">
        <v>41759</v>
      </c>
      <c r="F419" s="1" t="s">
        <v>24</v>
      </c>
      <c r="G419" s="1" t="s">
        <v>316</v>
      </c>
      <c r="H419" s="1" t="s">
        <v>311</v>
      </c>
      <c r="I419" s="1" t="s">
        <v>54</v>
      </c>
      <c r="J419" s="1" t="s">
        <v>280</v>
      </c>
      <c r="K419" s="1" t="s">
        <v>54</v>
      </c>
      <c r="L419" s="1" t="s">
        <v>29</v>
      </c>
      <c r="M419" s="1" t="s">
        <v>280</v>
      </c>
      <c r="N419" s="1" t="s">
        <v>30</v>
      </c>
      <c r="O419" s="1">
        <v>15</v>
      </c>
      <c r="P419" s="1">
        <v>173</v>
      </c>
      <c r="Q419" s="1">
        <v>20</v>
      </c>
      <c r="R419" s="1" t="s">
        <v>31</v>
      </c>
      <c r="S419" s="1" t="s">
        <v>32</v>
      </c>
      <c r="T419" s="1" t="s">
        <v>137</v>
      </c>
      <c r="U419" s="1" t="s">
        <v>130</v>
      </c>
    </row>
    <row r="420" spans="1:21" x14ac:dyDescent="0.25">
      <c r="A420" s="1">
        <v>733971</v>
      </c>
      <c r="B420" s="1">
        <v>2014</v>
      </c>
      <c r="C420" s="1" t="s">
        <v>299</v>
      </c>
      <c r="D420" s="1" t="s">
        <v>305</v>
      </c>
      <c r="E420" s="2">
        <v>41761</v>
      </c>
      <c r="F420" s="1" t="s">
        <v>24</v>
      </c>
      <c r="G420" s="1" t="s">
        <v>255</v>
      </c>
      <c r="H420" s="1" t="s">
        <v>300</v>
      </c>
      <c r="I420" s="1" t="s">
        <v>39</v>
      </c>
      <c r="J420" s="1" t="s">
        <v>28</v>
      </c>
      <c r="K420" s="1" t="s">
        <v>39</v>
      </c>
      <c r="L420" s="1" t="s">
        <v>40</v>
      </c>
      <c r="M420" s="1" t="s">
        <v>39</v>
      </c>
      <c r="N420" s="1" t="s">
        <v>30</v>
      </c>
      <c r="O420" s="1">
        <v>34</v>
      </c>
      <c r="P420" s="1">
        <v>149</v>
      </c>
      <c r="Q420" s="1">
        <v>17</v>
      </c>
      <c r="R420" s="1" t="s">
        <v>31</v>
      </c>
      <c r="S420" s="1" t="s">
        <v>32</v>
      </c>
      <c r="T420" s="1" t="s">
        <v>252</v>
      </c>
      <c r="U420" s="1" t="s">
        <v>296</v>
      </c>
    </row>
    <row r="421" spans="1:21" x14ac:dyDescent="0.25">
      <c r="A421" s="1">
        <v>733973</v>
      </c>
      <c r="B421" s="1">
        <v>2014</v>
      </c>
      <c r="C421" s="1" t="s">
        <v>51</v>
      </c>
      <c r="D421" s="1" t="s">
        <v>305</v>
      </c>
      <c r="E421" s="2">
        <v>41762</v>
      </c>
      <c r="F421" s="1" t="s">
        <v>24</v>
      </c>
      <c r="G421" s="1" t="s">
        <v>317</v>
      </c>
      <c r="H421" s="1" t="s">
        <v>53</v>
      </c>
      <c r="I421" s="1" t="s">
        <v>54</v>
      </c>
      <c r="J421" s="1" t="s">
        <v>38</v>
      </c>
      <c r="K421" s="1" t="s">
        <v>38</v>
      </c>
      <c r="L421" s="1" t="s">
        <v>40</v>
      </c>
      <c r="M421" s="1" t="s">
        <v>54</v>
      </c>
      <c r="N421" s="1" t="s">
        <v>48</v>
      </c>
      <c r="O421" s="1">
        <v>5</v>
      </c>
      <c r="P421" s="1">
        <v>169</v>
      </c>
      <c r="Q421" s="1">
        <v>20</v>
      </c>
      <c r="R421" s="1" t="s">
        <v>31</v>
      </c>
      <c r="S421" s="1" t="s">
        <v>32</v>
      </c>
      <c r="T421" s="1" t="s">
        <v>262</v>
      </c>
      <c r="U421" s="1" t="s">
        <v>272</v>
      </c>
    </row>
    <row r="422" spans="1:21" x14ac:dyDescent="0.25">
      <c r="A422" s="1">
        <v>733975</v>
      </c>
      <c r="B422" s="1">
        <v>2014</v>
      </c>
      <c r="C422" s="1" t="s">
        <v>43</v>
      </c>
      <c r="D422" s="1" t="s">
        <v>305</v>
      </c>
      <c r="E422" s="2">
        <v>41762</v>
      </c>
      <c r="F422" s="1" t="s">
        <v>24</v>
      </c>
      <c r="G422" s="1" t="s">
        <v>318</v>
      </c>
      <c r="H422" s="1" t="s">
        <v>45</v>
      </c>
      <c r="I422" s="1" t="s">
        <v>46</v>
      </c>
      <c r="J422" s="1" t="s">
        <v>47</v>
      </c>
      <c r="K422" s="1" t="s">
        <v>47</v>
      </c>
      <c r="L422" s="1" t="s">
        <v>29</v>
      </c>
      <c r="M422" s="1" t="s">
        <v>47</v>
      </c>
      <c r="N422" s="1" t="s">
        <v>48</v>
      </c>
      <c r="O422" s="1">
        <v>7</v>
      </c>
      <c r="P422" s="1">
        <v>153</v>
      </c>
      <c r="Q422" s="1">
        <v>20</v>
      </c>
      <c r="R422" s="1" t="s">
        <v>31</v>
      </c>
      <c r="S422" s="1" t="s">
        <v>32</v>
      </c>
      <c r="T422" s="1" t="s">
        <v>155</v>
      </c>
      <c r="U422" s="1" t="s">
        <v>150</v>
      </c>
    </row>
    <row r="423" spans="1:21" x14ac:dyDescent="0.25">
      <c r="A423" s="1">
        <v>733977</v>
      </c>
      <c r="B423" s="1">
        <v>2014</v>
      </c>
      <c r="C423" s="1" t="s">
        <v>22</v>
      </c>
      <c r="D423" s="1" t="s">
        <v>305</v>
      </c>
      <c r="E423" s="2">
        <v>41763</v>
      </c>
      <c r="F423" s="1" t="s">
        <v>24</v>
      </c>
      <c r="G423" s="1" t="s">
        <v>131</v>
      </c>
      <c r="H423" s="1" t="s">
        <v>26</v>
      </c>
      <c r="I423" s="1" t="s">
        <v>27</v>
      </c>
      <c r="J423" s="1" t="s">
        <v>280</v>
      </c>
      <c r="K423" s="1" t="s">
        <v>27</v>
      </c>
      <c r="L423" s="1" t="s">
        <v>29</v>
      </c>
      <c r="M423" s="1" t="s">
        <v>27</v>
      </c>
      <c r="N423" s="1" t="s">
        <v>48</v>
      </c>
      <c r="O423" s="1">
        <v>4</v>
      </c>
      <c r="P423" s="1">
        <v>156</v>
      </c>
      <c r="Q423" s="1">
        <v>20</v>
      </c>
      <c r="R423" s="1" t="s">
        <v>31</v>
      </c>
      <c r="S423" s="1" t="s">
        <v>32</v>
      </c>
      <c r="T423" s="1" t="s">
        <v>137</v>
      </c>
      <c r="U423" s="1" t="s">
        <v>257</v>
      </c>
    </row>
    <row r="424" spans="1:21" x14ac:dyDescent="0.25">
      <c r="A424" s="1">
        <v>733979</v>
      </c>
      <c r="B424" s="1">
        <v>2014</v>
      </c>
      <c r="C424" s="1" t="s">
        <v>179</v>
      </c>
      <c r="D424" s="1" t="s">
        <v>305</v>
      </c>
      <c r="E424" s="2">
        <v>41764</v>
      </c>
      <c r="F424" s="1" t="s">
        <v>24</v>
      </c>
      <c r="G424" s="1" t="s">
        <v>314</v>
      </c>
      <c r="H424" s="1" t="s">
        <v>180</v>
      </c>
      <c r="I424" s="1" t="s">
        <v>47</v>
      </c>
      <c r="J424" s="1" t="s">
        <v>28</v>
      </c>
      <c r="K424" s="1" t="s">
        <v>28</v>
      </c>
      <c r="L424" s="1" t="s">
        <v>29</v>
      </c>
      <c r="M424" s="1" t="s">
        <v>47</v>
      </c>
      <c r="N424" s="1" t="s">
        <v>30</v>
      </c>
      <c r="O424" s="1">
        <v>10</v>
      </c>
      <c r="P424" s="1">
        <v>171</v>
      </c>
      <c r="Q424" s="1">
        <v>20</v>
      </c>
      <c r="R424" s="1" t="s">
        <v>31</v>
      </c>
      <c r="S424" s="1" t="s">
        <v>32</v>
      </c>
      <c r="T424" s="1" t="s">
        <v>296</v>
      </c>
      <c r="U424" s="1" t="s">
        <v>288</v>
      </c>
    </row>
    <row r="425" spans="1:21" x14ac:dyDescent="0.25">
      <c r="A425" s="1">
        <v>733981</v>
      </c>
      <c r="B425" s="1">
        <v>2014</v>
      </c>
      <c r="C425" s="1" t="s">
        <v>43</v>
      </c>
      <c r="D425" s="1" t="s">
        <v>305</v>
      </c>
      <c r="E425" s="2">
        <v>41764</v>
      </c>
      <c r="F425" s="1" t="s">
        <v>24</v>
      </c>
      <c r="G425" s="1" t="s">
        <v>162</v>
      </c>
      <c r="H425" s="1" t="s">
        <v>45</v>
      </c>
      <c r="I425" s="1" t="s">
        <v>46</v>
      </c>
      <c r="J425" s="1" t="s">
        <v>39</v>
      </c>
      <c r="K425" s="1" t="s">
        <v>39</v>
      </c>
      <c r="L425" s="1" t="s">
        <v>29</v>
      </c>
      <c r="M425" s="1" t="s">
        <v>39</v>
      </c>
      <c r="N425" s="1" t="s">
        <v>48</v>
      </c>
      <c r="O425" s="1">
        <v>8</v>
      </c>
      <c r="P425" s="1">
        <v>179</v>
      </c>
      <c r="Q425" s="1">
        <v>20</v>
      </c>
      <c r="R425" s="1" t="s">
        <v>31</v>
      </c>
      <c r="S425" s="1" t="s">
        <v>32</v>
      </c>
      <c r="T425" s="1" t="s">
        <v>319</v>
      </c>
      <c r="U425" s="1" t="s">
        <v>262</v>
      </c>
    </row>
    <row r="426" spans="1:21" x14ac:dyDescent="0.25">
      <c r="A426" s="1">
        <v>733983</v>
      </c>
      <c r="B426" s="1">
        <v>2014</v>
      </c>
      <c r="C426" s="1" t="s">
        <v>51</v>
      </c>
      <c r="D426" s="1" t="s">
        <v>305</v>
      </c>
      <c r="E426" s="2">
        <v>41765</v>
      </c>
      <c r="F426" s="1" t="s">
        <v>24</v>
      </c>
      <c r="G426" s="1" t="s">
        <v>157</v>
      </c>
      <c r="H426" s="1" t="s">
        <v>53</v>
      </c>
      <c r="I426" s="1" t="s">
        <v>54</v>
      </c>
      <c r="J426" s="1" t="s">
        <v>27</v>
      </c>
      <c r="K426" s="1" t="s">
        <v>27</v>
      </c>
      <c r="L426" s="1" t="s">
        <v>29</v>
      </c>
      <c r="M426" s="1" t="s">
        <v>54</v>
      </c>
      <c r="N426" s="1" t="s">
        <v>30</v>
      </c>
      <c r="O426" s="1">
        <v>19</v>
      </c>
      <c r="P426" s="1">
        <v>188</v>
      </c>
      <c r="Q426" s="1">
        <v>20</v>
      </c>
      <c r="R426" s="1" t="s">
        <v>31</v>
      </c>
      <c r="S426" s="1" t="s">
        <v>32</v>
      </c>
      <c r="T426" s="1" t="s">
        <v>150</v>
      </c>
      <c r="U426" s="1" t="s">
        <v>284</v>
      </c>
    </row>
    <row r="427" spans="1:21" x14ac:dyDescent="0.25">
      <c r="A427" s="1">
        <v>733985</v>
      </c>
      <c r="B427" s="1">
        <v>2014</v>
      </c>
      <c r="C427" s="1" t="s">
        <v>43</v>
      </c>
      <c r="D427" s="1" t="s">
        <v>305</v>
      </c>
      <c r="E427" s="2">
        <v>41766</v>
      </c>
      <c r="F427" s="1" t="s">
        <v>24</v>
      </c>
      <c r="G427" s="1" t="s">
        <v>156</v>
      </c>
      <c r="H427" s="1" t="s">
        <v>45</v>
      </c>
      <c r="I427" s="1" t="s">
        <v>46</v>
      </c>
      <c r="J427" s="1" t="s">
        <v>28</v>
      </c>
      <c r="K427" s="1" t="s">
        <v>46</v>
      </c>
      <c r="L427" s="1" t="s">
        <v>40</v>
      </c>
      <c r="M427" s="1" t="s">
        <v>28</v>
      </c>
      <c r="N427" s="1" t="s">
        <v>48</v>
      </c>
      <c r="O427" s="1">
        <v>8</v>
      </c>
      <c r="P427" s="1">
        <v>161</v>
      </c>
      <c r="Q427" s="1">
        <v>20</v>
      </c>
      <c r="R427" s="1" t="s">
        <v>31</v>
      </c>
      <c r="S427" s="1" t="s">
        <v>32</v>
      </c>
      <c r="T427" s="1" t="s">
        <v>262</v>
      </c>
      <c r="U427" s="1" t="s">
        <v>272</v>
      </c>
    </row>
    <row r="428" spans="1:21" x14ac:dyDescent="0.25">
      <c r="A428" s="1">
        <v>733987</v>
      </c>
      <c r="B428" s="1">
        <v>2014</v>
      </c>
      <c r="C428" s="1" t="s">
        <v>182</v>
      </c>
      <c r="D428" s="1" t="s">
        <v>305</v>
      </c>
      <c r="E428" s="2">
        <v>41766</v>
      </c>
      <c r="F428" s="1" t="s">
        <v>24</v>
      </c>
      <c r="G428" s="1" t="s">
        <v>310</v>
      </c>
      <c r="H428" s="1" t="s">
        <v>184</v>
      </c>
      <c r="I428" s="1" t="s">
        <v>38</v>
      </c>
      <c r="J428" s="1" t="s">
        <v>39</v>
      </c>
      <c r="K428" s="1" t="s">
        <v>39</v>
      </c>
      <c r="L428" s="1" t="s">
        <v>29</v>
      </c>
      <c r="M428" s="1" t="s">
        <v>38</v>
      </c>
      <c r="N428" s="1" t="s">
        <v>30</v>
      </c>
      <c r="O428" s="1">
        <v>44</v>
      </c>
      <c r="P428" s="1">
        <v>232</v>
      </c>
      <c r="Q428" s="1">
        <v>20</v>
      </c>
      <c r="R428" s="1" t="s">
        <v>31</v>
      </c>
      <c r="S428" s="1" t="s">
        <v>32</v>
      </c>
      <c r="T428" s="1" t="s">
        <v>137</v>
      </c>
      <c r="U428" s="1" t="s">
        <v>320</v>
      </c>
    </row>
    <row r="429" spans="1:21" x14ac:dyDescent="0.25">
      <c r="A429" s="1">
        <v>733989</v>
      </c>
      <c r="B429" s="1">
        <v>2014</v>
      </c>
      <c r="C429" s="1" t="s">
        <v>179</v>
      </c>
      <c r="D429" s="1" t="s">
        <v>305</v>
      </c>
      <c r="E429" s="2">
        <v>41767</v>
      </c>
      <c r="F429" s="1" t="s">
        <v>24</v>
      </c>
      <c r="G429" s="1" t="s">
        <v>316</v>
      </c>
      <c r="H429" s="1" t="s">
        <v>180</v>
      </c>
      <c r="I429" s="1" t="s">
        <v>47</v>
      </c>
      <c r="J429" s="1" t="s">
        <v>280</v>
      </c>
      <c r="K429" s="1" t="s">
        <v>47</v>
      </c>
      <c r="L429" s="1" t="s">
        <v>29</v>
      </c>
      <c r="M429" s="1" t="s">
        <v>280</v>
      </c>
      <c r="N429" s="1" t="s">
        <v>30</v>
      </c>
      <c r="O429" s="1">
        <v>32</v>
      </c>
      <c r="P429" s="1">
        <v>135</v>
      </c>
      <c r="Q429" s="1">
        <v>20</v>
      </c>
      <c r="R429" s="1" t="s">
        <v>31</v>
      </c>
      <c r="S429" s="1" t="s">
        <v>32</v>
      </c>
      <c r="T429" s="1" t="s">
        <v>252</v>
      </c>
      <c r="U429" s="1" t="s">
        <v>296</v>
      </c>
    </row>
    <row r="430" spans="1:21" x14ac:dyDescent="0.25">
      <c r="A430" s="1">
        <v>733991</v>
      </c>
      <c r="B430" s="1">
        <v>2014</v>
      </c>
      <c r="C430" s="1" t="s">
        <v>22</v>
      </c>
      <c r="D430" s="1" t="s">
        <v>305</v>
      </c>
      <c r="E430" s="2">
        <v>41768</v>
      </c>
      <c r="F430" s="1" t="s">
        <v>24</v>
      </c>
      <c r="G430" s="1" t="s">
        <v>315</v>
      </c>
      <c r="H430" s="1" t="s">
        <v>26</v>
      </c>
      <c r="I430" s="1" t="s">
        <v>27</v>
      </c>
      <c r="J430" s="1" t="s">
        <v>38</v>
      </c>
      <c r="K430" s="1" t="s">
        <v>27</v>
      </c>
      <c r="L430" s="1" t="s">
        <v>29</v>
      </c>
      <c r="M430" s="1" t="s">
        <v>38</v>
      </c>
      <c r="N430" s="1" t="s">
        <v>30</v>
      </c>
      <c r="O430" s="1">
        <v>32</v>
      </c>
      <c r="P430" s="1">
        <v>199</v>
      </c>
      <c r="Q430" s="1">
        <v>20</v>
      </c>
      <c r="R430" s="1" t="s">
        <v>31</v>
      </c>
      <c r="S430" s="1" t="s">
        <v>32</v>
      </c>
      <c r="T430" s="1" t="s">
        <v>150</v>
      </c>
      <c r="U430" s="1" t="s">
        <v>284</v>
      </c>
    </row>
    <row r="431" spans="1:21" x14ac:dyDescent="0.25">
      <c r="A431" s="1">
        <v>733993</v>
      </c>
      <c r="B431" s="1">
        <v>2014</v>
      </c>
      <c r="C431" s="1" t="s">
        <v>43</v>
      </c>
      <c r="D431" s="1" t="s">
        <v>305</v>
      </c>
      <c r="E431" s="2">
        <v>41769</v>
      </c>
      <c r="F431" s="1" t="s">
        <v>24</v>
      </c>
      <c r="G431" s="1" t="s">
        <v>226</v>
      </c>
      <c r="H431" s="1" t="s">
        <v>45</v>
      </c>
      <c r="I431" s="1" t="s">
        <v>46</v>
      </c>
      <c r="J431" s="1" t="s">
        <v>280</v>
      </c>
      <c r="K431" s="1" t="s">
        <v>280</v>
      </c>
      <c r="L431" s="1" t="s">
        <v>29</v>
      </c>
      <c r="M431" s="1" t="s">
        <v>280</v>
      </c>
      <c r="N431" s="1" t="s">
        <v>48</v>
      </c>
      <c r="O431" s="1">
        <v>8</v>
      </c>
      <c r="P431" s="1">
        <v>43</v>
      </c>
      <c r="Q431" s="1">
        <v>5</v>
      </c>
      <c r="R431" s="1" t="s">
        <v>31</v>
      </c>
      <c r="S431" s="1" t="s">
        <v>101</v>
      </c>
      <c r="T431" s="1" t="s">
        <v>319</v>
      </c>
      <c r="U431" s="1" t="s">
        <v>262</v>
      </c>
    </row>
    <row r="432" spans="1:21" x14ac:dyDescent="0.25">
      <c r="A432" s="1">
        <v>733995</v>
      </c>
      <c r="B432" s="1">
        <v>2014</v>
      </c>
      <c r="C432" s="1" t="s">
        <v>51</v>
      </c>
      <c r="D432" s="1" t="s">
        <v>305</v>
      </c>
      <c r="E432" s="2">
        <v>41769</v>
      </c>
      <c r="F432" s="1" t="s">
        <v>24</v>
      </c>
      <c r="G432" s="1" t="s">
        <v>162</v>
      </c>
      <c r="H432" s="1" t="s">
        <v>53</v>
      </c>
      <c r="I432" s="1" t="s">
        <v>54</v>
      </c>
      <c r="J432" s="1" t="s">
        <v>39</v>
      </c>
      <c r="K432" s="1" t="s">
        <v>39</v>
      </c>
      <c r="L432" s="1" t="s">
        <v>29</v>
      </c>
      <c r="M432" s="1" t="s">
        <v>39</v>
      </c>
      <c r="N432" s="1" t="s">
        <v>48</v>
      </c>
      <c r="O432" s="1">
        <v>4</v>
      </c>
      <c r="P432" s="1">
        <v>158</v>
      </c>
      <c r="Q432" s="1">
        <v>20</v>
      </c>
      <c r="R432" s="1" t="s">
        <v>31</v>
      </c>
      <c r="S432" s="1" t="s">
        <v>32</v>
      </c>
      <c r="T432" s="1" t="s">
        <v>137</v>
      </c>
      <c r="U432" s="1" t="s">
        <v>257</v>
      </c>
    </row>
    <row r="433" spans="1:21" x14ac:dyDescent="0.25">
      <c r="A433" s="1">
        <v>733997</v>
      </c>
      <c r="B433" s="1">
        <v>2014</v>
      </c>
      <c r="C433" s="1" t="s">
        <v>182</v>
      </c>
      <c r="D433" s="1" t="s">
        <v>305</v>
      </c>
      <c r="E433" s="2">
        <v>41770</v>
      </c>
      <c r="F433" s="1" t="s">
        <v>24</v>
      </c>
      <c r="G433" s="1" t="s">
        <v>156</v>
      </c>
      <c r="H433" s="1" t="s">
        <v>184</v>
      </c>
      <c r="I433" s="1" t="s">
        <v>38</v>
      </c>
      <c r="J433" s="1" t="s">
        <v>28</v>
      </c>
      <c r="K433" s="1" t="s">
        <v>28</v>
      </c>
      <c r="L433" s="1" t="s">
        <v>29</v>
      </c>
      <c r="M433" s="1" t="s">
        <v>28</v>
      </c>
      <c r="N433" s="1" t="s">
        <v>48</v>
      </c>
      <c r="O433" s="1">
        <v>9</v>
      </c>
      <c r="P433" s="1">
        <v>150</v>
      </c>
      <c r="Q433" s="1">
        <v>20</v>
      </c>
      <c r="R433" s="1" t="s">
        <v>31</v>
      </c>
      <c r="S433" s="1" t="s">
        <v>32</v>
      </c>
      <c r="T433" s="1" t="s">
        <v>296</v>
      </c>
      <c r="U433" s="1" t="s">
        <v>288</v>
      </c>
    </row>
    <row r="434" spans="1:21" x14ac:dyDescent="0.25">
      <c r="A434" s="1">
        <v>733999</v>
      </c>
      <c r="B434" s="1">
        <v>2014</v>
      </c>
      <c r="C434" s="1" t="s">
        <v>22</v>
      </c>
      <c r="D434" s="1" t="s">
        <v>305</v>
      </c>
      <c r="E434" s="2">
        <v>41770</v>
      </c>
      <c r="F434" s="1" t="s">
        <v>24</v>
      </c>
      <c r="G434" s="1" t="s">
        <v>286</v>
      </c>
      <c r="H434" s="1" t="s">
        <v>26</v>
      </c>
      <c r="I434" s="1" t="s">
        <v>27</v>
      </c>
      <c r="J434" s="1" t="s">
        <v>47</v>
      </c>
      <c r="K434" s="1" t="s">
        <v>27</v>
      </c>
      <c r="L434" s="1" t="s">
        <v>40</v>
      </c>
      <c r="M434" s="1" t="s">
        <v>47</v>
      </c>
      <c r="N434" s="1" t="s">
        <v>48</v>
      </c>
      <c r="O434" s="1">
        <v>5</v>
      </c>
      <c r="P434" s="1">
        <v>191</v>
      </c>
      <c r="Q434" s="1">
        <v>20</v>
      </c>
      <c r="R434" s="1" t="s">
        <v>31</v>
      </c>
      <c r="S434" s="1" t="s">
        <v>32</v>
      </c>
      <c r="T434" s="1" t="s">
        <v>150</v>
      </c>
      <c r="U434" s="1" t="s">
        <v>228</v>
      </c>
    </row>
    <row r="435" spans="1:21" x14ac:dyDescent="0.25">
      <c r="A435" s="1">
        <v>734001</v>
      </c>
      <c r="B435" s="1">
        <v>2014</v>
      </c>
      <c r="C435" s="1" t="s">
        <v>67</v>
      </c>
      <c r="D435" s="1" t="s">
        <v>305</v>
      </c>
      <c r="E435" s="2">
        <v>41771</v>
      </c>
      <c r="F435" s="1" t="s">
        <v>24</v>
      </c>
      <c r="G435" s="1" t="s">
        <v>196</v>
      </c>
      <c r="H435" s="1" t="s">
        <v>69</v>
      </c>
      <c r="I435" s="1" t="s">
        <v>280</v>
      </c>
      <c r="J435" s="1" t="s">
        <v>54</v>
      </c>
      <c r="K435" s="1" t="s">
        <v>280</v>
      </c>
      <c r="L435" s="1" t="s">
        <v>40</v>
      </c>
      <c r="M435" s="1" t="s">
        <v>54</v>
      </c>
      <c r="N435" s="1" t="s">
        <v>48</v>
      </c>
      <c r="O435" s="1">
        <v>7</v>
      </c>
      <c r="P435" s="1">
        <v>158</v>
      </c>
      <c r="Q435" s="1">
        <v>20</v>
      </c>
      <c r="R435" s="1" t="s">
        <v>31</v>
      </c>
      <c r="S435" s="1" t="s">
        <v>32</v>
      </c>
      <c r="T435" s="1" t="s">
        <v>137</v>
      </c>
      <c r="U435" s="1" t="s">
        <v>257</v>
      </c>
    </row>
    <row r="436" spans="1:21" x14ac:dyDescent="0.25">
      <c r="A436" s="1">
        <v>734003</v>
      </c>
      <c r="B436" s="1">
        <v>2014</v>
      </c>
      <c r="C436" s="1" t="s">
        <v>299</v>
      </c>
      <c r="D436" s="1" t="s">
        <v>305</v>
      </c>
      <c r="E436" s="2">
        <v>41772</v>
      </c>
      <c r="F436" s="1" t="s">
        <v>24</v>
      </c>
      <c r="G436" s="1" t="s">
        <v>255</v>
      </c>
      <c r="H436" s="1" t="s">
        <v>300</v>
      </c>
      <c r="I436" s="1" t="s">
        <v>39</v>
      </c>
      <c r="J436" s="1" t="s">
        <v>47</v>
      </c>
      <c r="K436" s="1" t="s">
        <v>47</v>
      </c>
      <c r="L436" s="1" t="s">
        <v>40</v>
      </c>
      <c r="M436" s="1" t="s">
        <v>39</v>
      </c>
      <c r="N436" s="1" t="s">
        <v>48</v>
      </c>
      <c r="O436" s="1">
        <v>5</v>
      </c>
      <c r="P436" s="1">
        <v>149</v>
      </c>
      <c r="Q436" s="1">
        <v>20</v>
      </c>
      <c r="R436" s="1" t="s">
        <v>31</v>
      </c>
      <c r="S436" s="1" t="s">
        <v>32</v>
      </c>
      <c r="T436" s="1" t="s">
        <v>262</v>
      </c>
      <c r="U436" s="1" t="s">
        <v>272</v>
      </c>
    </row>
    <row r="437" spans="1:21" x14ac:dyDescent="0.25">
      <c r="A437" s="1">
        <v>734005</v>
      </c>
      <c r="B437" s="1">
        <v>2014</v>
      </c>
      <c r="C437" s="1" t="s">
        <v>22</v>
      </c>
      <c r="D437" s="1" t="s">
        <v>305</v>
      </c>
      <c r="E437" s="2">
        <v>41772</v>
      </c>
      <c r="F437" s="1" t="s">
        <v>24</v>
      </c>
      <c r="G437" s="1" t="s">
        <v>149</v>
      </c>
      <c r="H437" s="1" t="s">
        <v>26</v>
      </c>
      <c r="I437" s="1" t="s">
        <v>27</v>
      </c>
      <c r="J437" s="1" t="s">
        <v>46</v>
      </c>
      <c r="K437" s="1" t="s">
        <v>46</v>
      </c>
      <c r="L437" s="1" t="s">
        <v>29</v>
      </c>
      <c r="M437" s="1" t="s">
        <v>27</v>
      </c>
      <c r="N437" s="1" t="s">
        <v>30</v>
      </c>
      <c r="O437" s="1">
        <v>16</v>
      </c>
      <c r="P437" s="1">
        <v>187</v>
      </c>
      <c r="Q437" s="1">
        <v>20</v>
      </c>
      <c r="R437" s="1" t="s">
        <v>31</v>
      </c>
      <c r="S437" s="1" t="s">
        <v>32</v>
      </c>
      <c r="T437" s="1" t="s">
        <v>284</v>
      </c>
      <c r="U437" s="1" t="s">
        <v>228</v>
      </c>
    </row>
    <row r="438" spans="1:21" x14ac:dyDescent="0.25">
      <c r="A438" s="1">
        <v>734007</v>
      </c>
      <c r="B438" s="1">
        <v>2014</v>
      </c>
      <c r="C438" s="1" t="s">
        <v>67</v>
      </c>
      <c r="D438" s="1" t="s">
        <v>305</v>
      </c>
      <c r="E438" s="2">
        <v>41773</v>
      </c>
      <c r="F438" s="1" t="s">
        <v>24</v>
      </c>
      <c r="G438" s="1" t="s">
        <v>241</v>
      </c>
      <c r="H438" s="1" t="s">
        <v>69</v>
      </c>
      <c r="I438" s="1" t="s">
        <v>280</v>
      </c>
      <c r="J438" s="1" t="s">
        <v>38</v>
      </c>
      <c r="K438" s="1" t="s">
        <v>38</v>
      </c>
      <c r="L438" s="1" t="s">
        <v>29</v>
      </c>
      <c r="M438" s="1" t="s">
        <v>38</v>
      </c>
      <c r="N438" s="1" t="s">
        <v>48</v>
      </c>
      <c r="O438" s="1">
        <v>6</v>
      </c>
      <c r="P438" s="1">
        <v>206</v>
      </c>
      <c r="Q438" s="1">
        <v>20</v>
      </c>
      <c r="R438" s="1" t="s">
        <v>31</v>
      </c>
      <c r="S438" s="1" t="s">
        <v>32</v>
      </c>
      <c r="T438" s="1" t="s">
        <v>257</v>
      </c>
      <c r="U438" s="1" t="s">
        <v>320</v>
      </c>
    </row>
    <row r="439" spans="1:21" x14ac:dyDescent="0.25">
      <c r="A439" s="1">
        <v>734009</v>
      </c>
      <c r="B439" s="1">
        <v>2014</v>
      </c>
      <c r="C439" s="1" t="s">
        <v>182</v>
      </c>
      <c r="D439" s="1" t="s">
        <v>305</v>
      </c>
      <c r="E439" s="2">
        <v>41773</v>
      </c>
      <c r="F439" s="1" t="s">
        <v>24</v>
      </c>
      <c r="G439" s="1" t="s">
        <v>187</v>
      </c>
      <c r="H439" s="1" t="s">
        <v>184</v>
      </c>
      <c r="I439" s="1" t="s">
        <v>28</v>
      </c>
      <c r="J439" s="1" t="s">
        <v>54</v>
      </c>
      <c r="K439" s="1" t="s">
        <v>28</v>
      </c>
      <c r="L439" s="1" t="s">
        <v>29</v>
      </c>
      <c r="M439" s="1" t="s">
        <v>28</v>
      </c>
      <c r="N439" s="1" t="s">
        <v>48</v>
      </c>
      <c r="O439" s="1">
        <v>6</v>
      </c>
      <c r="P439" s="1">
        <v>142</v>
      </c>
      <c r="Q439" s="1">
        <v>20</v>
      </c>
      <c r="R439" s="1" t="s">
        <v>31</v>
      </c>
      <c r="S439" s="1" t="s">
        <v>32</v>
      </c>
      <c r="T439" s="1" t="s">
        <v>252</v>
      </c>
      <c r="U439" s="1" t="s">
        <v>296</v>
      </c>
    </row>
    <row r="440" spans="1:21" x14ac:dyDescent="0.25">
      <c r="A440" s="1">
        <v>734011</v>
      </c>
      <c r="B440" s="1">
        <v>2014</v>
      </c>
      <c r="C440" s="1" t="s">
        <v>179</v>
      </c>
      <c r="D440" s="1" t="s">
        <v>305</v>
      </c>
      <c r="E440" s="2">
        <v>41774</v>
      </c>
      <c r="F440" s="1" t="s">
        <v>24</v>
      </c>
      <c r="G440" s="1" t="s">
        <v>253</v>
      </c>
      <c r="H440" s="1" t="s">
        <v>180</v>
      </c>
      <c r="I440" s="1" t="s">
        <v>47</v>
      </c>
      <c r="J440" s="1" t="s">
        <v>46</v>
      </c>
      <c r="K440" s="1" t="s">
        <v>46</v>
      </c>
      <c r="L440" s="1" t="s">
        <v>29</v>
      </c>
      <c r="M440" s="1" t="s">
        <v>47</v>
      </c>
      <c r="N440" s="1" t="s">
        <v>30</v>
      </c>
      <c r="O440" s="1">
        <v>62</v>
      </c>
      <c r="P440" s="1">
        <v>202</v>
      </c>
      <c r="Q440" s="1">
        <v>20</v>
      </c>
      <c r="R440" s="1" t="s">
        <v>31</v>
      </c>
      <c r="S440" s="1" t="s">
        <v>32</v>
      </c>
      <c r="T440" s="1" t="s">
        <v>150</v>
      </c>
      <c r="U440" s="1" t="s">
        <v>228</v>
      </c>
    </row>
    <row r="441" spans="1:21" x14ac:dyDescent="0.25">
      <c r="A441" s="1">
        <v>734013</v>
      </c>
      <c r="B441" s="1">
        <v>2014</v>
      </c>
      <c r="C441" s="1" t="s">
        <v>299</v>
      </c>
      <c r="D441" s="1" t="s">
        <v>305</v>
      </c>
      <c r="E441" s="2">
        <v>41777</v>
      </c>
      <c r="F441" s="1" t="s">
        <v>24</v>
      </c>
      <c r="G441" s="1" t="s">
        <v>131</v>
      </c>
      <c r="H441" s="1" t="s">
        <v>300</v>
      </c>
      <c r="I441" s="1" t="s">
        <v>39</v>
      </c>
      <c r="J441" s="1" t="s">
        <v>27</v>
      </c>
      <c r="K441" s="1" t="s">
        <v>39</v>
      </c>
      <c r="L441" s="1" t="s">
        <v>40</v>
      </c>
      <c r="M441" s="1" t="s">
        <v>27</v>
      </c>
      <c r="N441" s="1" t="s">
        <v>48</v>
      </c>
      <c r="O441" s="1">
        <v>5</v>
      </c>
      <c r="P441" s="1">
        <v>139</v>
      </c>
      <c r="Q441" s="1">
        <v>20</v>
      </c>
      <c r="R441" s="1" t="s">
        <v>31</v>
      </c>
      <c r="S441" s="1" t="s">
        <v>32</v>
      </c>
      <c r="T441" s="1" t="s">
        <v>262</v>
      </c>
      <c r="U441" s="1" t="s">
        <v>272</v>
      </c>
    </row>
    <row r="442" spans="1:21" x14ac:dyDescent="0.25">
      <c r="A442" s="1">
        <v>734015</v>
      </c>
      <c r="B442" s="1">
        <v>2014</v>
      </c>
      <c r="C442" s="1" t="s">
        <v>67</v>
      </c>
      <c r="D442" s="1" t="s">
        <v>305</v>
      </c>
      <c r="E442" s="2">
        <v>41777</v>
      </c>
      <c r="F442" s="1" t="s">
        <v>24</v>
      </c>
      <c r="G442" s="1" t="s">
        <v>277</v>
      </c>
      <c r="H442" s="1" t="s">
        <v>69</v>
      </c>
      <c r="I442" s="1" t="s">
        <v>280</v>
      </c>
      <c r="J442" s="1" t="s">
        <v>28</v>
      </c>
      <c r="K442" s="1" t="s">
        <v>280</v>
      </c>
      <c r="L442" s="1" t="s">
        <v>40</v>
      </c>
      <c r="M442" s="1" t="s">
        <v>28</v>
      </c>
      <c r="N442" s="1" t="s">
        <v>48</v>
      </c>
      <c r="O442" s="1">
        <v>7</v>
      </c>
      <c r="P442" s="1">
        <v>143</v>
      </c>
      <c r="Q442" s="1">
        <v>20</v>
      </c>
      <c r="R442" s="1" t="s">
        <v>31</v>
      </c>
      <c r="S442" s="1" t="s">
        <v>32</v>
      </c>
      <c r="T442" s="1" t="s">
        <v>296</v>
      </c>
      <c r="U442" s="1" t="s">
        <v>288</v>
      </c>
    </row>
    <row r="443" spans="1:21" x14ac:dyDescent="0.25">
      <c r="A443" s="1">
        <v>734017</v>
      </c>
      <c r="B443" s="1">
        <v>2014</v>
      </c>
      <c r="C443" s="1" t="s">
        <v>179</v>
      </c>
      <c r="D443" s="1" t="s">
        <v>305</v>
      </c>
      <c r="E443" s="2">
        <v>41778</v>
      </c>
      <c r="F443" s="1" t="s">
        <v>24</v>
      </c>
      <c r="G443" s="1" t="s">
        <v>36</v>
      </c>
      <c r="H443" s="1" t="s">
        <v>180</v>
      </c>
      <c r="I443" s="1" t="s">
        <v>47</v>
      </c>
      <c r="J443" s="1" t="s">
        <v>54</v>
      </c>
      <c r="K443" s="1" t="s">
        <v>54</v>
      </c>
      <c r="L443" s="1" t="s">
        <v>40</v>
      </c>
      <c r="M443" s="1" t="s">
        <v>54</v>
      </c>
      <c r="N443" s="1" t="s">
        <v>30</v>
      </c>
      <c r="O443" s="1">
        <v>25</v>
      </c>
      <c r="P443" s="1">
        <v>179</v>
      </c>
      <c r="Q443" s="1">
        <v>20</v>
      </c>
      <c r="R443" s="1" t="s">
        <v>31</v>
      </c>
      <c r="S443" s="1" t="s">
        <v>32</v>
      </c>
      <c r="T443" s="1" t="s">
        <v>150</v>
      </c>
      <c r="U443" s="1" t="s">
        <v>228</v>
      </c>
    </row>
    <row r="444" spans="1:21" x14ac:dyDescent="0.25">
      <c r="A444" s="1">
        <v>734019</v>
      </c>
      <c r="B444" s="1">
        <v>2014</v>
      </c>
      <c r="C444" s="1" t="s">
        <v>43</v>
      </c>
      <c r="D444" s="1" t="s">
        <v>305</v>
      </c>
      <c r="E444" s="2">
        <v>41778</v>
      </c>
      <c r="F444" s="1" t="s">
        <v>24</v>
      </c>
      <c r="G444" s="1" t="s">
        <v>321</v>
      </c>
      <c r="H444" s="1" t="s">
        <v>45</v>
      </c>
      <c r="I444" s="1" t="s">
        <v>46</v>
      </c>
      <c r="J444" s="1" t="s">
        <v>38</v>
      </c>
      <c r="K444" s="1" t="s">
        <v>38</v>
      </c>
      <c r="L444" s="1" t="s">
        <v>29</v>
      </c>
      <c r="M444" s="1" t="s">
        <v>38</v>
      </c>
      <c r="N444" s="1" t="s">
        <v>48</v>
      </c>
      <c r="O444" s="1">
        <v>4</v>
      </c>
      <c r="P444" s="1">
        <v>165</v>
      </c>
      <c r="Q444" s="1">
        <v>20</v>
      </c>
      <c r="R444" s="1" t="s">
        <v>31</v>
      </c>
      <c r="S444" s="1" t="s">
        <v>32</v>
      </c>
      <c r="T444" s="1" t="s">
        <v>137</v>
      </c>
      <c r="U444" s="1" t="s">
        <v>320</v>
      </c>
    </row>
    <row r="445" spans="1:21" x14ac:dyDescent="0.25">
      <c r="A445" s="1">
        <v>734021</v>
      </c>
      <c r="B445" s="1">
        <v>2014</v>
      </c>
      <c r="C445" s="1" t="s">
        <v>67</v>
      </c>
      <c r="D445" s="1" t="s">
        <v>305</v>
      </c>
      <c r="E445" s="2">
        <v>41779</v>
      </c>
      <c r="F445" s="1" t="s">
        <v>24</v>
      </c>
      <c r="G445" s="1" t="s">
        <v>192</v>
      </c>
      <c r="H445" s="1" t="s">
        <v>69</v>
      </c>
      <c r="I445" s="1" t="s">
        <v>280</v>
      </c>
      <c r="J445" s="1" t="s">
        <v>27</v>
      </c>
      <c r="K445" s="1" t="s">
        <v>27</v>
      </c>
      <c r="L445" s="1" t="s">
        <v>40</v>
      </c>
      <c r="M445" s="1" t="s">
        <v>280</v>
      </c>
      <c r="N445" s="1" t="s">
        <v>48</v>
      </c>
      <c r="O445" s="1">
        <v>7</v>
      </c>
      <c r="P445" s="1">
        <v>161</v>
      </c>
      <c r="Q445" s="1">
        <v>20</v>
      </c>
      <c r="R445" s="1" t="s">
        <v>31</v>
      </c>
      <c r="S445" s="1" t="s">
        <v>32</v>
      </c>
      <c r="T445" s="1" t="s">
        <v>252</v>
      </c>
      <c r="U445" s="1" t="s">
        <v>296</v>
      </c>
    </row>
    <row r="446" spans="1:21" x14ac:dyDescent="0.25">
      <c r="A446" s="1">
        <v>734023</v>
      </c>
      <c r="B446" s="1">
        <v>2014</v>
      </c>
      <c r="C446" s="1" t="s">
        <v>57</v>
      </c>
      <c r="D446" s="1" t="s">
        <v>305</v>
      </c>
      <c r="E446" s="2">
        <v>41779</v>
      </c>
      <c r="F446" s="1" t="s">
        <v>24</v>
      </c>
      <c r="G446" s="1" t="s">
        <v>187</v>
      </c>
      <c r="H446" s="1" t="s">
        <v>59</v>
      </c>
      <c r="I446" s="1" t="s">
        <v>28</v>
      </c>
      <c r="J446" s="1" t="s">
        <v>39</v>
      </c>
      <c r="K446" s="1" t="s">
        <v>28</v>
      </c>
      <c r="L446" s="1" t="s">
        <v>29</v>
      </c>
      <c r="M446" s="1" t="s">
        <v>28</v>
      </c>
      <c r="N446" s="1" t="s">
        <v>48</v>
      </c>
      <c r="O446" s="1">
        <v>8</v>
      </c>
      <c r="P446" s="1">
        <v>155</v>
      </c>
      <c r="Q446" s="1">
        <v>20</v>
      </c>
      <c r="R446" s="1" t="s">
        <v>31</v>
      </c>
      <c r="S446" s="1" t="s">
        <v>32</v>
      </c>
      <c r="T446" s="1" t="s">
        <v>319</v>
      </c>
      <c r="U446" s="1" t="s">
        <v>272</v>
      </c>
    </row>
    <row r="447" spans="1:21" x14ac:dyDescent="0.25">
      <c r="A447" s="1">
        <v>734025</v>
      </c>
      <c r="B447" s="1">
        <v>2014</v>
      </c>
      <c r="C447" s="1" t="s">
        <v>35</v>
      </c>
      <c r="D447" s="1" t="s">
        <v>305</v>
      </c>
      <c r="E447" s="2">
        <v>41780</v>
      </c>
      <c r="F447" s="1" t="s">
        <v>24</v>
      </c>
      <c r="G447" s="1" t="s">
        <v>322</v>
      </c>
      <c r="H447" s="1" t="s">
        <v>37</v>
      </c>
      <c r="I447" s="1" t="s">
        <v>38</v>
      </c>
      <c r="J447" s="1" t="s">
        <v>54</v>
      </c>
      <c r="K447" s="1" t="s">
        <v>54</v>
      </c>
      <c r="L447" s="1" t="s">
        <v>29</v>
      </c>
      <c r="M447" s="1" t="s">
        <v>54</v>
      </c>
      <c r="N447" s="1" t="s">
        <v>48</v>
      </c>
      <c r="O447" s="1">
        <v>7</v>
      </c>
      <c r="P447" s="1">
        <v>157</v>
      </c>
      <c r="Q447" s="1">
        <v>20</v>
      </c>
      <c r="R447" s="1" t="s">
        <v>31</v>
      </c>
      <c r="S447" s="1" t="s">
        <v>32</v>
      </c>
      <c r="T447" s="1" t="s">
        <v>137</v>
      </c>
      <c r="U447" s="1" t="s">
        <v>257</v>
      </c>
    </row>
    <row r="448" spans="1:21" x14ac:dyDescent="0.25">
      <c r="A448" s="1">
        <v>734027</v>
      </c>
      <c r="B448" s="1">
        <v>2014</v>
      </c>
      <c r="C448" s="1" t="s">
        <v>57</v>
      </c>
      <c r="D448" s="1" t="s">
        <v>305</v>
      </c>
      <c r="E448" s="2">
        <v>41781</v>
      </c>
      <c r="F448" s="1" t="s">
        <v>24</v>
      </c>
      <c r="G448" s="1" t="s">
        <v>187</v>
      </c>
      <c r="H448" s="1" t="s">
        <v>59</v>
      </c>
      <c r="I448" s="1" t="s">
        <v>28</v>
      </c>
      <c r="J448" s="1" t="s">
        <v>27</v>
      </c>
      <c r="K448" s="1" t="s">
        <v>27</v>
      </c>
      <c r="L448" s="1" t="s">
        <v>29</v>
      </c>
      <c r="M448" s="1" t="s">
        <v>28</v>
      </c>
      <c r="N448" s="1" t="s">
        <v>30</v>
      </c>
      <c r="O448" s="1">
        <v>30</v>
      </c>
      <c r="P448" s="1">
        <v>196</v>
      </c>
      <c r="Q448" s="1">
        <v>20</v>
      </c>
      <c r="R448" s="1" t="s">
        <v>31</v>
      </c>
      <c r="S448" s="1" t="s">
        <v>32</v>
      </c>
      <c r="T448" s="1" t="s">
        <v>252</v>
      </c>
      <c r="U448" s="1" t="s">
        <v>288</v>
      </c>
    </row>
    <row r="449" spans="1:21" x14ac:dyDescent="0.25">
      <c r="A449" s="1">
        <v>734029</v>
      </c>
      <c r="B449" s="1">
        <v>2014</v>
      </c>
      <c r="C449" s="1" t="s">
        <v>299</v>
      </c>
      <c r="D449" s="1" t="s">
        <v>305</v>
      </c>
      <c r="E449" s="2">
        <v>41781</v>
      </c>
      <c r="F449" s="1" t="s">
        <v>24</v>
      </c>
      <c r="G449" s="1" t="s">
        <v>192</v>
      </c>
      <c r="H449" s="1" t="s">
        <v>300</v>
      </c>
      <c r="I449" s="1" t="s">
        <v>39</v>
      </c>
      <c r="J449" s="1" t="s">
        <v>280</v>
      </c>
      <c r="K449" s="1" t="s">
        <v>280</v>
      </c>
      <c r="L449" s="1" t="s">
        <v>29</v>
      </c>
      <c r="M449" s="1" t="s">
        <v>280</v>
      </c>
      <c r="N449" s="1" t="s">
        <v>48</v>
      </c>
      <c r="O449" s="1">
        <v>6</v>
      </c>
      <c r="P449" s="1">
        <v>186</v>
      </c>
      <c r="Q449" s="1">
        <v>20</v>
      </c>
      <c r="R449" s="1" t="s">
        <v>31</v>
      </c>
      <c r="S449" s="1" t="s">
        <v>32</v>
      </c>
      <c r="T449" s="1" t="s">
        <v>262</v>
      </c>
      <c r="U449" s="1" t="s">
        <v>272</v>
      </c>
    </row>
    <row r="450" spans="1:21" x14ac:dyDescent="0.25">
      <c r="A450" s="1">
        <v>734031</v>
      </c>
      <c r="B450" s="1">
        <v>2014</v>
      </c>
      <c r="C450" s="1" t="s">
        <v>51</v>
      </c>
      <c r="D450" s="1" t="s">
        <v>305</v>
      </c>
      <c r="E450" s="2">
        <v>41782</v>
      </c>
      <c r="F450" s="1" t="s">
        <v>24</v>
      </c>
      <c r="G450" s="1" t="s">
        <v>36</v>
      </c>
      <c r="H450" s="1" t="s">
        <v>53</v>
      </c>
      <c r="I450" s="1" t="s">
        <v>54</v>
      </c>
      <c r="J450" s="1" t="s">
        <v>46</v>
      </c>
      <c r="K450" s="1" t="s">
        <v>46</v>
      </c>
      <c r="L450" s="1" t="s">
        <v>29</v>
      </c>
      <c r="M450" s="1" t="s">
        <v>54</v>
      </c>
      <c r="N450" s="1" t="s">
        <v>30</v>
      </c>
      <c r="O450" s="1">
        <v>15</v>
      </c>
      <c r="P450" s="1">
        <v>174</v>
      </c>
      <c r="Q450" s="1">
        <v>20</v>
      </c>
      <c r="R450" s="1" t="s">
        <v>31</v>
      </c>
      <c r="S450" s="1" t="s">
        <v>32</v>
      </c>
      <c r="T450" s="1" t="s">
        <v>150</v>
      </c>
      <c r="U450" s="1" t="s">
        <v>228</v>
      </c>
    </row>
    <row r="451" spans="1:21" x14ac:dyDescent="0.25">
      <c r="A451" s="1">
        <v>734033</v>
      </c>
      <c r="B451" s="1">
        <v>2014</v>
      </c>
      <c r="C451" s="1" t="s">
        <v>35</v>
      </c>
      <c r="D451" s="1" t="s">
        <v>305</v>
      </c>
      <c r="E451" s="2">
        <v>41782</v>
      </c>
      <c r="F451" s="1" t="s">
        <v>24</v>
      </c>
      <c r="G451" s="1" t="s">
        <v>87</v>
      </c>
      <c r="H451" s="1" t="s">
        <v>37</v>
      </c>
      <c r="I451" s="1" t="s">
        <v>38</v>
      </c>
      <c r="J451" s="1" t="s">
        <v>47</v>
      </c>
      <c r="K451" s="1" t="s">
        <v>47</v>
      </c>
      <c r="L451" s="1" t="s">
        <v>29</v>
      </c>
      <c r="M451" s="1" t="s">
        <v>38</v>
      </c>
      <c r="N451" s="1" t="s">
        <v>30</v>
      </c>
      <c r="O451" s="1">
        <v>16</v>
      </c>
      <c r="P451" s="1">
        <v>180</v>
      </c>
      <c r="Q451" s="1">
        <v>20</v>
      </c>
      <c r="R451" s="1" t="s">
        <v>31</v>
      </c>
      <c r="S451" s="1" t="s">
        <v>32</v>
      </c>
      <c r="T451" s="1" t="s">
        <v>137</v>
      </c>
      <c r="U451" s="1" t="s">
        <v>320</v>
      </c>
    </row>
    <row r="452" spans="1:21" x14ac:dyDescent="0.25">
      <c r="A452" s="1">
        <v>734035</v>
      </c>
      <c r="B452" s="1">
        <v>2014</v>
      </c>
      <c r="C452" s="1" t="s">
        <v>22</v>
      </c>
      <c r="D452" s="1" t="s">
        <v>305</v>
      </c>
      <c r="E452" s="2">
        <v>41783</v>
      </c>
      <c r="F452" s="1" t="s">
        <v>24</v>
      </c>
      <c r="G452" s="1" t="s">
        <v>83</v>
      </c>
      <c r="H452" s="1" t="s">
        <v>26</v>
      </c>
      <c r="I452" s="1" t="s">
        <v>27</v>
      </c>
      <c r="J452" s="1" t="s">
        <v>39</v>
      </c>
      <c r="K452" s="1" t="s">
        <v>39</v>
      </c>
      <c r="L452" s="1" t="s">
        <v>29</v>
      </c>
      <c r="M452" s="1" t="s">
        <v>39</v>
      </c>
      <c r="N452" s="1" t="s">
        <v>48</v>
      </c>
      <c r="O452" s="1">
        <v>8</v>
      </c>
      <c r="P452" s="1">
        <v>155</v>
      </c>
      <c r="Q452" s="1">
        <v>20</v>
      </c>
      <c r="R452" s="1" t="s">
        <v>31</v>
      </c>
      <c r="S452" s="1" t="s">
        <v>32</v>
      </c>
      <c r="T452" s="1" t="s">
        <v>252</v>
      </c>
      <c r="U452" s="1" t="s">
        <v>296</v>
      </c>
    </row>
    <row r="453" spans="1:21" x14ac:dyDescent="0.25">
      <c r="A453" s="1">
        <v>734037</v>
      </c>
      <c r="B453" s="1">
        <v>2014</v>
      </c>
      <c r="C453" s="1" t="s">
        <v>57</v>
      </c>
      <c r="D453" s="1" t="s">
        <v>305</v>
      </c>
      <c r="E453" s="2">
        <v>41783</v>
      </c>
      <c r="F453" s="1" t="s">
        <v>24</v>
      </c>
      <c r="G453" s="1" t="s">
        <v>75</v>
      </c>
      <c r="H453" s="1" t="s">
        <v>59</v>
      </c>
      <c r="I453" s="1" t="s">
        <v>28</v>
      </c>
      <c r="J453" s="1" t="s">
        <v>280</v>
      </c>
      <c r="K453" s="1" t="s">
        <v>28</v>
      </c>
      <c r="L453" s="1" t="s">
        <v>29</v>
      </c>
      <c r="M453" s="1" t="s">
        <v>28</v>
      </c>
      <c r="N453" s="1" t="s">
        <v>48</v>
      </c>
      <c r="O453" s="1">
        <v>4</v>
      </c>
      <c r="P453" s="1">
        <v>161</v>
      </c>
      <c r="Q453" s="1">
        <v>20</v>
      </c>
      <c r="R453" s="1" t="s">
        <v>31</v>
      </c>
      <c r="S453" s="1" t="s">
        <v>32</v>
      </c>
      <c r="T453" s="1" t="s">
        <v>319</v>
      </c>
      <c r="U453" s="1" t="s">
        <v>262</v>
      </c>
    </row>
    <row r="454" spans="1:21" x14ac:dyDescent="0.25">
      <c r="A454" s="1">
        <v>734039</v>
      </c>
      <c r="B454" s="1">
        <v>2014</v>
      </c>
      <c r="C454" s="1" t="s">
        <v>35</v>
      </c>
      <c r="D454" s="1" t="s">
        <v>305</v>
      </c>
      <c r="E454" s="2">
        <v>41784</v>
      </c>
      <c r="F454" s="1" t="s">
        <v>24</v>
      </c>
      <c r="G454" s="1" t="s">
        <v>281</v>
      </c>
      <c r="H454" s="1" t="s">
        <v>37</v>
      </c>
      <c r="I454" s="1" t="s">
        <v>38</v>
      </c>
      <c r="J454" s="1" t="s">
        <v>46</v>
      </c>
      <c r="K454" s="1" t="s">
        <v>38</v>
      </c>
      <c r="L454" s="1" t="s">
        <v>29</v>
      </c>
      <c r="M454" s="1" t="s">
        <v>38</v>
      </c>
      <c r="N454" s="1" t="s">
        <v>48</v>
      </c>
      <c r="O454" s="1">
        <v>7</v>
      </c>
      <c r="P454" s="1">
        <v>116</v>
      </c>
      <c r="Q454" s="1">
        <v>20</v>
      </c>
      <c r="R454" s="1" t="s">
        <v>31</v>
      </c>
      <c r="S454" s="1" t="s">
        <v>32</v>
      </c>
      <c r="T454" s="1" t="s">
        <v>137</v>
      </c>
      <c r="U454" s="1" t="s">
        <v>257</v>
      </c>
    </row>
    <row r="455" spans="1:21" x14ac:dyDescent="0.25">
      <c r="A455" s="1">
        <v>734041</v>
      </c>
      <c r="B455" s="1">
        <v>2014</v>
      </c>
      <c r="C455" s="1" t="s">
        <v>51</v>
      </c>
      <c r="D455" s="1" t="s">
        <v>305</v>
      </c>
      <c r="E455" s="2">
        <v>41784</v>
      </c>
      <c r="F455" s="1" t="s">
        <v>24</v>
      </c>
      <c r="G455" s="1" t="s">
        <v>317</v>
      </c>
      <c r="H455" s="1" t="s">
        <v>53</v>
      </c>
      <c r="I455" s="1" t="s">
        <v>54</v>
      </c>
      <c r="J455" s="1" t="s">
        <v>47</v>
      </c>
      <c r="K455" s="1" t="s">
        <v>54</v>
      </c>
      <c r="L455" s="1" t="s">
        <v>29</v>
      </c>
      <c r="M455" s="1" t="s">
        <v>54</v>
      </c>
      <c r="N455" s="1" t="s">
        <v>48</v>
      </c>
      <c r="O455" s="1">
        <v>5</v>
      </c>
      <c r="P455" s="1">
        <v>190</v>
      </c>
      <c r="Q455" s="1">
        <v>20</v>
      </c>
      <c r="R455" s="1" t="s">
        <v>31</v>
      </c>
      <c r="S455" s="1" t="s">
        <v>32</v>
      </c>
      <c r="T455" s="1" t="s">
        <v>284</v>
      </c>
      <c r="U455" s="1" t="s">
        <v>228</v>
      </c>
    </row>
    <row r="456" spans="1:21" x14ac:dyDescent="0.25">
      <c r="A456" s="1">
        <v>734043</v>
      </c>
      <c r="B456" s="1">
        <v>2014</v>
      </c>
      <c r="C456" s="1" t="s">
        <v>57</v>
      </c>
      <c r="D456" s="1" t="s">
        <v>305</v>
      </c>
      <c r="E456" s="2">
        <v>41786</v>
      </c>
      <c r="F456" s="1" t="s">
        <v>245</v>
      </c>
      <c r="G456" s="1" t="s">
        <v>277</v>
      </c>
      <c r="H456" s="1" t="s">
        <v>59</v>
      </c>
      <c r="I456" s="1" t="s">
        <v>38</v>
      </c>
      <c r="J456" s="1" t="s">
        <v>28</v>
      </c>
      <c r="K456" s="1" t="s">
        <v>38</v>
      </c>
      <c r="L456" s="1" t="s">
        <v>29</v>
      </c>
      <c r="M456" s="1" t="s">
        <v>28</v>
      </c>
      <c r="N456" s="1" t="s">
        <v>30</v>
      </c>
      <c r="O456" s="1">
        <v>28</v>
      </c>
      <c r="P456" s="1">
        <v>164</v>
      </c>
      <c r="Q456" s="1">
        <v>20</v>
      </c>
      <c r="R456" s="1" t="s">
        <v>31</v>
      </c>
      <c r="S456" s="1" t="s">
        <v>32</v>
      </c>
      <c r="T456" s="1" t="s">
        <v>296</v>
      </c>
      <c r="U456" s="1" t="s">
        <v>150</v>
      </c>
    </row>
    <row r="457" spans="1:21" x14ac:dyDescent="0.25">
      <c r="A457" s="1">
        <v>734045</v>
      </c>
      <c r="B457" s="1">
        <v>2014</v>
      </c>
      <c r="C457" s="1" t="s">
        <v>51</v>
      </c>
      <c r="D457" s="1" t="s">
        <v>305</v>
      </c>
      <c r="E457" s="2">
        <v>41787</v>
      </c>
      <c r="F457" s="1" t="s">
        <v>303</v>
      </c>
      <c r="G457" s="1" t="s">
        <v>111</v>
      </c>
      <c r="H457" s="1" t="s">
        <v>176</v>
      </c>
      <c r="I457" s="1" t="s">
        <v>39</v>
      </c>
      <c r="J457" s="1" t="s">
        <v>54</v>
      </c>
      <c r="K457" s="1" t="s">
        <v>39</v>
      </c>
      <c r="L457" s="1" t="s">
        <v>29</v>
      </c>
      <c r="M457" s="1" t="s">
        <v>39</v>
      </c>
      <c r="N457" s="1" t="s">
        <v>48</v>
      </c>
      <c r="O457" s="1">
        <v>7</v>
      </c>
      <c r="P457" s="1">
        <v>174</v>
      </c>
      <c r="Q457" s="1">
        <v>20</v>
      </c>
      <c r="R457" s="1" t="s">
        <v>31</v>
      </c>
      <c r="S457" s="1" t="s">
        <v>32</v>
      </c>
      <c r="T457" s="1" t="s">
        <v>257</v>
      </c>
      <c r="U457" s="1" t="s">
        <v>262</v>
      </c>
    </row>
    <row r="458" spans="1:21" x14ac:dyDescent="0.25">
      <c r="A458" s="1">
        <v>734047</v>
      </c>
      <c r="B458" s="1">
        <v>2014</v>
      </c>
      <c r="C458" s="1" t="s">
        <v>51</v>
      </c>
      <c r="D458" s="1" t="s">
        <v>305</v>
      </c>
      <c r="E458" s="2">
        <v>41789</v>
      </c>
      <c r="F458" s="1" t="s">
        <v>247</v>
      </c>
      <c r="G458" s="1" t="s">
        <v>68</v>
      </c>
      <c r="H458" s="1" t="s">
        <v>53</v>
      </c>
      <c r="I458" s="1" t="s">
        <v>39</v>
      </c>
      <c r="J458" s="1" t="s">
        <v>38</v>
      </c>
      <c r="K458" s="1" t="s">
        <v>39</v>
      </c>
      <c r="L458" s="1" t="s">
        <v>29</v>
      </c>
      <c r="M458" s="1" t="s">
        <v>38</v>
      </c>
      <c r="N458" s="1" t="s">
        <v>30</v>
      </c>
      <c r="O458" s="1">
        <v>24</v>
      </c>
      <c r="P458" s="1">
        <v>227</v>
      </c>
      <c r="Q458" s="1">
        <v>20</v>
      </c>
      <c r="R458" s="1" t="s">
        <v>31</v>
      </c>
      <c r="S458" s="1" t="s">
        <v>32</v>
      </c>
      <c r="T458" s="1" t="s">
        <v>137</v>
      </c>
      <c r="U458" s="1" t="s">
        <v>228</v>
      </c>
    </row>
    <row r="459" spans="1:21" x14ac:dyDescent="0.25">
      <c r="A459" s="1">
        <v>734049</v>
      </c>
      <c r="B459" s="1">
        <v>2014</v>
      </c>
      <c r="C459" s="1" t="s">
        <v>22</v>
      </c>
      <c r="D459" s="1" t="s">
        <v>305</v>
      </c>
      <c r="E459" s="2">
        <v>41791</v>
      </c>
      <c r="F459" s="1" t="s">
        <v>114</v>
      </c>
      <c r="G459" s="1" t="s">
        <v>172</v>
      </c>
      <c r="H459" s="1" t="s">
        <v>26</v>
      </c>
      <c r="I459" s="1" t="s">
        <v>28</v>
      </c>
      <c r="J459" s="1" t="s">
        <v>38</v>
      </c>
      <c r="K459" s="1" t="s">
        <v>28</v>
      </c>
      <c r="L459" s="1" t="s">
        <v>29</v>
      </c>
      <c r="M459" s="1" t="s">
        <v>28</v>
      </c>
      <c r="N459" s="1" t="s">
        <v>48</v>
      </c>
      <c r="O459" s="1">
        <v>3</v>
      </c>
      <c r="P459" s="1">
        <v>200</v>
      </c>
      <c r="Q459" s="1">
        <v>20</v>
      </c>
      <c r="R459" s="1" t="s">
        <v>31</v>
      </c>
      <c r="S459" s="1" t="s">
        <v>32</v>
      </c>
      <c r="T459" s="1" t="s">
        <v>137</v>
      </c>
      <c r="U459" s="1" t="s">
        <v>262</v>
      </c>
    </row>
    <row r="460" spans="1:21" x14ac:dyDescent="0.25">
      <c r="A460" s="1">
        <v>829705</v>
      </c>
      <c r="B460" s="1">
        <v>2015</v>
      </c>
      <c r="C460" s="1" t="s">
        <v>57</v>
      </c>
      <c r="D460" s="1" t="s">
        <v>323</v>
      </c>
      <c r="E460" s="2">
        <v>42102</v>
      </c>
      <c r="F460" s="1" t="s">
        <v>24</v>
      </c>
      <c r="G460" s="1" t="s">
        <v>261</v>
      </c>
      <c r="H460" s="1" t="s">
        <v>59</v>
      </c>
      <c r="I460" s="1" t="s">
        <v>28</v>
      </c>
      <c r="J460" s="1" t="s">
        <v>54</v>
      </c>
      <c r="K460" s="1" t="s">
        <v>28</v>
      </c>
      <c r="L460" s="1" t="s">
        <v>29</v>
      </c>
      <c r="M460" s="1" t="s">
        <v>28</v>
      </c>
      <c r="N460" s="1" t="s">
        <v>48</v>
      </c>
      <c r="O460" s="1">
        <v>7</v>
      </c>
      <c r="P460" s="1">
        <v>169</v>
      </c>
      <c r="Q460" s="1">
        <v>20</v>
      </c>
      <c r="R460" s="1" t="s">
        <v>31</v>
      </c>
      <c r="S460" s="1" t="s">
        <v>32</v>
      </c>
      <c r="T460" s="1" t="s">
        <v>150</v>
      </c>
      <c r="U460" s="1" t="s">
        <v>272</v>
      </c>
    </row>
    <row r="461" spans="1:21" x14ac:dyDescent="0.25">
      <c r="A461" s="1">
        <v>829707</v>
      </c>
      <c r="B461" s="1">
        <v>2015</v>
      </c>
      <c r="C461" s="1" t="s">
        <v>72</v>
      </c>
      <c r="D461" s="1" t="s">
        <v>323</v>
      </c>
      <c r="E461" s="2">
        <v>42103</v>
      </c>
      <c r="F461" s="1" t="s">
        <v>24</v>
      </c>
      <c r="G461" s="1" t="s">
        <v>94</v>
      </c>
      <c r="H461" s="1" t="s">
        <v>74</v>
      </c>
      <c r="I461" s="1" t="s">
        <v>39</v>
      </c>
      <c r="J461" s="1" t="s">
        <v>46</v>
      </c>
      <c r="K461" s="1" t="s">
        <v>46</v>
      </c>
      <c r="L461" s="1" t="s">
        <v>29</v>
      </c>
      <c r="M461" s="1" t="s">
        <v>39</v>
      </c>
      <c r="N461" s="1" t="s">
        <v>30</v>
      </c>
      <c r="O461" s="1">
        <v>1</v>
      </c>
      <c r="P461" s="1">
        <v>151</v>
      </c>
      <c r="Q461" s="1">
        <v>20</v>
      </c>
      <c r="R461" s="1" t="s">
        <v>31</v>
      </c>
      <c r="S461" s="1" t="s">
        <v>32</v>
      </c>
      <c r="T461" s="1" t="s">
        <v>307</v>
      </c>
      <c r="U461" s="1" t="s">
        <v>257</v>
      </c>
    </row>
    <row r="462" spans="1:21" x14ac:dyDescent="0.25">
      <c r="A462" s="1">
        <v>829709</v>
      </c>
      <c r="B462" s="1">
        <v>2015</v>
      </c>
      <c r="C462" s="1" t="s">
        <v>258</v>
      </c>
      <c r="D462" s="1" t="s">
        <v>323</v>
      </c>
      <c r="E462" s="2">
        <v>42104</v>
      </c>
      <c r="F462" s="1" t="s">
        <v>24</v>
      </c>
      <c r="G462" s="1" t="s">
        <v>286</v>
      </c>
      <c r="H462" s="1" t="s">
        <v>289</v>
      </c>
      <c r="I462" s="1" t="s">
        <v>38</v>
      </c>
      <c r="J462" s="1" t="s">
        <v>47</v>
      </c>
      <c r="K462" s="1" t="s">
        <v>38</v>
      </c>
      <c r="L462" s="1" t="s">
        <v>29</v>
      </c>
      <c r="M462" s="1" t="s">
        <v>47</v>
      </c>
      <c r="N462" s="1" t="s">
        <v>30</v>
      </c>
      <c r="O462" s="1">
        <v>26</v>
      </c>
      <c r="P462" s="1">
        <v>163</v>
      </c>
      <c r="Q462" s="1">
        <v>20</v>
      </c>
      <c r="R462" s="1" t="s">
        <v>31</v>
      </c>
      <c r="S462" s="1" t="s">
        <v>32</v>
      </c>
      <c r="T462" s="1" t="s">
        <v>324</v>
      </c>
      <c r="U462" s="1" t="s">
        <v>325</v>
      </c>
    </row>
    <row r="463" spans="1:21" x14ac:dyDescent="0.25">
      <c r="A463" s="1">
        <v>829711</v>
      </c>
      <c r="B463" s="1">
        <v>2015</v>
      </c>
      <c r="C463" s="1" t="s">
        <v>72</v>
      </c>
      <c r="D463" s="1" t="s">
        <v>323</v>
      </c>
      <c r="E463" s="2">
        <v>42105</v>
      </c>
      <c r="F463" s="1" t="s">
        <v>24</v>
      </c>
      <c r="G463" s="1" t="s">
        <v>25</v>
      </c>
      <c r="H463" s="1" t="s">
        <v>74</v>
      </c>
      <c r="I463" s="1" t="s">
        <v>39</v>
      </c>
      <c r="J463" s="1" t="s">
        <v>280</v>
      </c>
      <c r="K463" s="1" t="s">
        <v>39</v>
      </c>
      <c r="L463" s="1" t="s">
        <v>40</v>
      </c>
      <c r="M463" s="1" t="s">
        <v>39</v>
      </c>
      <c r="N463" s="1" t="s">
        <v>30</v>
      </c>
      <c r="O463" s="1">
        <v>45</v>
      </c>
      <c r="P463" s="1">
        <v>210</v>
      </c>
      <c r="Q463" s="1">
        <v>20</v>
      </c>
      <c r="R463" s="1" t="s">
        <v>31</v>
      </c>
      <c r="S463" s="1" t="s">
        <v>32</v>
      </c>
      <c r="T463" s="1" t="s">
        <v>307</v>
      </c>
      <c r="U463" s="1" t="s">
        <v>257</v>
      </c>
    </row>
    <row r="464" spans="1:21" x14ac:dyDescent="0.25">
      <c r="A464" s="1">
        <v>829713</v>
      </c>
      <c r="B464" s="1">
        <v>2015</v>
      </c>
      <c r="C464" s="1" t="s">
        <v>57</v>
      </c>
      <c r="D464" s="1" t="s">
        <v>323</v>
      </c>
      <c r="E464" s="2">
        <v>42105</v>
      </c>
      <c r="F464" s="1" t="s">
        <v>24</v>
      </c>
      <c r="G464" s="1" t="s">
        <v>128</v>
      </c>
      <c r="H464" s="1" t="s">
        <v>59</v>
      </c>
      <c r="I464" s="1" t="s">
        <v>28</v>
      </c>
      <c r="J464" s="1" t="s">
        <v>27</v>
      </c>
      <c r="K464" s="1" t="s">
        <v>27</v>
      </c>
      <c r="L464" s="1" t="s">
        <v>29</v>
      </c>
      <c r="M464" s="1" t="s">
        <v>27</v>
      </c>
      <c r="N464" s="1" t="s">
        <v>48</v>
      </c>
      <c r="O464" s="1">
        <v>3</v>
      </c>
      <c r="P464" s="1">
        <v>178</v>
      </c>
      <c r="Q464" s="1">
        <v>20</v>
      </c>
      <c r="R464" s="1" t="s">
        <v>31</v>
      </c>
      <c r="S464" s="1" t="s">
        <v>32</v>
      </c>
      <c r="T464" s="1" t="s">
        <v>150</v>
      </c>
      <c r="U464" s="1" t="s">
        <v>272</v>
      </c>
    </row>
    <row r="465" spans="1:21" x14ac:dyDescent="0.25">
      <c r="A465" s="1">
        <v>829715</v>
      </c>
      <c r="B465" s="1">
        <v>2015</v>
      </c>
      <c r="C465" s="1" t="s">
        <v>43</v>
      </c>
      <c r="D465" s="1" t="s">
        <v>323</v>
      </c>
      <c r="E465" s="2">
        <v>42106</v>
      </c>
      <c r="F465" s="1" t="s">
        <v>24</v>
      </c>
      <c r="G465" s="1" t="s">
        <v>326</v>
      </c>
      <c r="H465" s="1" t="s">
        <v>45</v>
      </c>
      <c r="I465" s="1" t="s">
        <v>46</v>
      </c>
      <c r="J465" s="1" t="s">
        <v>47</v>
      </c>
      <c r="K465" s="1" t="s">
        <v>47</v>
      </c>
      <c r="L465" s="1" t="s">
        <v>29</v>
      </c>
      <c r="M465" s="1" t="s">
        <v>47</v>
      </c>
      <c r="N465" s="1" t="s">
        <v>48</v>
      </c>
      <c r="O465" s="1">
        <v>3</v>
      </c>
      <c r="P465" s="1">
        <v>185</v>
      </c>
      <c r="Q465" s="1">
        <v>20</v>
      </c>
      <c r="R465" s="1" t="s">
        <v>31</v>
      </c>
      <c r="S465" s="1" t="s">
        <v>32</v>
      </c>
      <c r="T465" s="1" t="s">
        <v>324</v>
      </c>
      <c r="U465" s="1" t="s">
        <v>325</v>
      </c>
    </row>
    <row r="466" spans="1:21" x14ac:dyDescent="0.25">
      <c r="A466" s="1">
        <v>829717</v>
      </c>
      <c r="B466" s="1">
        <v>2015</v>
      </c>
      <c r="C466" s="1" t="s">
        <v>51</v>
      </c>
      <c r="D466" s="1" t="s">
        <v>323</v>
      </c>
      <c r="E466" s="2">
        <v>42106</v>
      </c>
      <c r="F466" s="1" t="s">
        <v>24</v>
      </c>
      <c r="G466" s="1" t="s">
        <v>327</v>
      </c>
      <c r="H466" s="1" t="s">
        <v>53</v>
      </c>
      <c r="I466" s="1" t="s">
        <v>54</v>
      </c>
      <c r="J466" s="1" t="s">
        <v>38</v>
      </c>
      <c r="K466" s="1" t="s">
        <v>54</v>
      </c>
      <c r="L466" s="1" t="s">
        <v>29</v>
      </c>
      <c r="M466" s="1" t="s">
        <v>38</v>
      </c>
      <c r="N466" s="1" t="s">
        <v>30</v>
      </c>
      <c r="O466" s="1">
        <v>18</v>
      </c>
      <c r="P466" s="1">
        <v>178</v>
      </c>
      <c r="Q466" s="1">
        <v>20</v>
      </c>
      <c r="R466" s="1" t="s">
        <v>31</v>
      </c>
      <c r="S466" s="1" t="s">
        <v>32</v>
      </c>
      <c r="T466" s="1" t="s">
        <v>252</v>
      </c>
      <c r="U466" s="1" t="s">
        <v>328</v>
      </c>
    </row>
    <row r="467" spans="1:21" x14ac:dyDescent="0.25">
      <c r="A467" s="1">
        <v>829719</v>
      </c>
      <c r="B467" s="1">
        <v>2015</v>
      </c>
      <c r="C467" s="1" t="s">
        <v>22</v>
      </c>
      <c r="D467" s="1" t="s">
        <v>323</v>
      </c>
      <c r="E467" s="2">
        <v>42107</v>
      </c>
      <c r="F467" s="1" t="s">
        <v>24</v>
      </c>
      <c r="G467" s="1" t="s">
        <v>192</v>
      </c>
      <c r="H467" s="1" t="s">
        <v>26</v>
      </c>
      <c r="I467" s="1" t="s">
        <v>27</v>
      </c>
      <c r="J467" s="1" t="s">
        <v>280</v>
      </c>
      <c r="K467" s="1" t="s">
        <v>280</v>
      </c>
      <c r="L467" s="1" t="s">
        <v>29</v>
      </c>
      <c r="M467" s="1" t="s">
        <v>280</v>
      </c>
      <c r="N467" s="1" t="s">
        <v>48</v>
      </c>
      <c r="O467" s="1">
        <v>8</v>
      </c>
      <c r="P467" s="1">
        <v>167</v>
      </c>
      <c r="Q467" s="1">
        <v>20</v>
      </c>
      <c r="R467" s="1" t="s">
        <v>31</v>
      </c>
      <c r="S467" s="1" t="s">
        <v>32</v>
      </c>
      <c r="T467" s="1" t="s">
        <v>319</v>
      </c>
      <c r="U467" s="1" t="s">
        <v>307</v>
      </c>
    </row>
    <row r="468" spans="1:21" x14ac:dyDescent="0.25">
      <c r="A468" s="1">
        <v>829721</v>
      </c>
      <c r="B468" s="1">
        <v>2015</v>
      </c>
      <c r="C468" s="1" t="s">
        <v>179</v>
      </c>
      <c r="D468" s="1" t="s">
        <v>323</v>
      </c>
      <c r="E468" s="2">
        <v>42108</v>
      </c>
      <c r="F468" s="1" t="s">
        <v>24</v>
      </c>
      <c r="G468" s="1" t="s">
        <v>251</v>
      </c>
      <c r="H468" s="1" t="s">
        <v>180</v>
      </c>
      <c r="I468" s="1" t="s">
        <v>47</v>
      </c>
      <c r="J468" s="1" t="s">
        <v>54</v>
      </c>
      <c r="K468" s="1" t="s">
        <v>54</v>
      </c>
      <c r="L468" s="1" t="s">
        <v>40</v>
      </c>
      <c r="M468" s="1" t="s">
        <v>47</v>
      </c>
      <c r="N468" s="1" t="s">
        <v>48</v>
      </c>
      <c r="O468" s="1">
        <v>7</v>
      </c>
      <c r="P468" s="1">
        <v>165</v>
      </c>
      <c r="Q468" s="1">
        <v>20</v>
      </c>
      <c r="R468" s="1" t="s">
        <v>31</v>
      </c>
      <c r="S468" s="1" t="s">
        <v>32</v>
      </c>
      <c r="T468" s="1" t="s">
        <v>252</v>
      </c>
      <c r="U468" s="1" t="s">
        <v>324</v>
      </c>
    </row>
    <row r="469" spans="1:21" x14ac:dyDescent="0.25">
      <c r="A469" s="1">
        <v>829725</v>
      </c>
      <c r="B469" s="1">
        <v>2015</v>
      </c>
      <c r="C469" s="1" t="s">
        <v>258</v>
      </c>
      <c r="D469" s="1" t="s">
        <v>323</v>
      </c>
      <c r="E469" s="2">
        <v>42109</v>
      </c>
      <c r="F469" s="1" t="s">
        <v>24</v>
      </c>
      <c r="G469" s="1" t="s">
        <v>329</v>
      </c>
      <c r="H469" s="1" t="s">
        <v>289</v>
      </c>
      <c r="I469" s="1" t="s">
        <v>38</v>
      </c>
      <c r="J469" s="1" t="s">
        <v>46</v>
      </c>
      <c r="K469" s="1" t="s">
        <v>38</v>
      </c>
      <c r="L469" s="1" t="s">
        <v>40</v>
      </c>
      <c r="M469" s="1" t="s">
        <v>46</v>
      </c>
      <c r="N469" s="1" t="s">
        <v>48</v>
      </c>
      <c r="O469" s="1">
        <v>5</v>
      </c>
      <c r="P469" s="1">
        <v>166</v>
      </c>
      <c r="Q469" s="1">
        <v>20</v>
      </c>
      <c r="R469" s="1" t="s">
        <v>31</v>
      </c>
      <c r="S469" s="1" t="s">
        <v>32</v>
      </c>
      <c r="T469" s="1" t="s">
        <v>325</v>
      </c>
      <c r="U469" s="1" t="s">
        <v>284</v>
      </c>
    </row>
    <row r="470" spans="1:21" x14ac:dyDescent="0.25">
      <c r="A470" s="1">
        <v>829727</v>
      </c>
      <c r="B470" s="1">
        <v>2015</v>
      </c>
      <c r="C470" s="1" t="s">
        <v>254</v>
      </c>
      <c r="D470" s="1" t="s">
        <v>323</v>
      </c>
      <c r="E470" s="2">
        <v>42110</v>
      </c>
      <c r="F470" s="1" t="s">
        <v>24</v>
      </c>
      <c r="G470" s="1" t="s">
        <v>253</v>
      </c>
      <c r="H470" s="1" t="s">
        <v>256</v>
      </c>
      <c r="I470" s="1" t="s">
        <v>280</v>
      </c>
      <c r="J470" s="1" t="s">
        <v>47</v>
      </c>
      <c r="K470" s="1" t="s">
        <v>47</v>
      </c>
      <c r="L470" s="1" t="s">
        <v>29</v>
      </c>
      <c r="M470" s="1" t="s">
        <v>47</v>
      </c>
      <c r="N470" s="1" t="s">
        <v>48</v>
      </c>
      <c r="O470" s="1">
        <v>6</v>
      </c>
      <c r="P470" s="1">
        <v>128</v>
      </c>
      <c r="Q470" s="1">
        <v>20</v>
      </c>
      <c r="R470" s="1" t="s">
        <v>31</v>
      </c>
      <c r="S470" s="1" t="s">
        <v>32</v>
      </c>
      <c r="T470" s="1" t="s">
        <v>320</v>
      </c>
      <c r="U470" s="1" t="s">
        <v>150</v>
      </c>
    </row>
    <row r="471" spans="1:21" x14ac:dyDescent="0.25">
      <c r="A471" s="1">
        <v>829729</v>
      </c>
      <c r="B471" s="1">
        <v>2015</v>
      </c>
      <c r="C471" s="1" t="s">
        <v>51</v>
      </c>
      <c r="D471" s="1" t="s">
        <v>323</v>
      </c>
      <c r="E471" s="2">
        <v>42111</v>
      </c>
      <c r="F471" s="1" t="s">
        <v>24</v>
      </c>
      <c r="G471" s="1" t="s">
        <v>94</v>
      </c>
      <c r="H471" s="1" t="s">
        <v>53</v>
      </c>
      <c r="I471" s="1" t="s">
        <v>54</v>
      </c>
      <c r="J471" s="1" t="s">
        <v>39</v>
      </c>
      <c r="K471" s="1" t="s">
        <v>54</v>
      </c>
      <c r="L471" s="1" t="s">
        <v>40</v>
      </c>
      <c r="M471" s="1" t="s">
        <v>39</v>
      </c>
      <c r="N471" s="1" t="s">
        <v>48</v>
      </c>
      <c r="O471" s="1">
        <v>6</v>
      </c>
      <c r="P471" s="1">
        <v>184</v>
      </c>
      <c r="Q471" s="1">
        <v>20</v>
      </c>
      <c r="R471" s="1" t="s">
        <v>31</v>
      </c>
      <c r="S471" s="1" t="s">
        <v>32</v>
      </c>
      <c r="T471" s="1" t="s">
        <v>252</v>
      </c>
      <c r="U471" s="1" t="s">
        <v>130</v>
      </c>
    </row>
    <row r="472" spans="1:21" x14ac:dyDescent="0.25">
      <c r="A472" s="1">
        <v>829731</v>
      </c>
      <c r="B472" s="1">
        <v>2015</v>
      </c>
      <c r="C472" s="1" t="s">
        <v>254</v>
      </c>
      <c r="D472" s="1" t="s">
        <v>323</v>
      </c>
      <c r="E472" s="2">
        <v>42112</v>
      </c>
      <c r="F472" s="1" t="s">
        <v>24</v>
      </c>
      <c r="G472" s="1" t="s">
        <v>146</v>
      </c>
      <c r="H472" s="1" t="s">
        <v>256</v>
      </c>
      <c r="I472" s="1" t="s">
        <v>280</v>
      </c>
      <c r="J472" s="1" t="s">
        <v>46</v>
      </c>
      <c r="K472" s="1" t="s">
        <v>46</v>
      </c>
      <c r="L472" s="1" t="s">
        <v>40</v>
      </c>
      <c r="M472" s="1" t="s">
        <v>46</v>
      </c>
      <c r="N472" s="1" t="s">
        <v>30</v>
      </c>
      <c r="O472" s="1">
        <v>4</v>
      </c>
      <c r="P472" s="1">
        <v>168</v>
      </c>
      <c r="Q472" s="1">
        <v>20</v>
      </c>
      <c r="R472" s="1" t="s">
        <v>31</v>
      </c>
      <c r="S472" s="1" t="s">
        <v>32</v>
      </c>
      <c r="T472" s="1" t="s">
        <v>320</v>
      </c>
      <c r="U472" s="1" t="s">
        <v>150</v>
      </c>
    </row>
    <row r="473" spans="1:21" x14ac:dyDescent="0.25">
      <c r="A473" s="1">
        <v>829733</v>
      </c>
      <c r="B473" s="1">
        <v>2015</v>
      </c>
      <c r="C473" s="1" t="s">
        <v>258</v>
      </c>
      <c r="D473" s="1" t="s">
        <v>323</v>
      </c>
      <c r="E473" s="2">
        <v>42112</v>
      </c>
      <c r="F473" s="1" t="s">
        <v>24</v>
      </c>
      <c r="G473" s="1" t="s">
        <v>330</v>
      </c>
      <c r="H473" s="1" t="s">
        <v>289</v>
      </c>
      <c r="I473" s="1" t="s">
        <v>38</v>
      </c>
      <c r="J473" s="1" t="s">
        <v>28</v>
      </c>
      <c r="K473" s="1" t="s">
        <v>28</v>
      </c>
      <c r="L473" s="1" t="s">
        <v>29</v>
      </c>
      <c r="M473" s="1" t="s">
        <v>28</v>
      </c>
      <c r="N473" s="1" t="s">
        <v>48</v>
      </c>
      <c r="O473" s="1">
        <v>4</v>
      </c>
      <c r="P473" s="1">
        <v>156</v>
      </c>
      <c r="Q473" s="1">
        <v>20</v>
      </c>
      <c r="R473" s="1" t="s">
        <v>31</v>
      </c>
      <c r="S473" s="1" t="s">
        <v>32</v>
      </c>
      <c r="T473" s="1" t="s">
        <v>324</v>
      </c>
      <c r="U473" s="1" t="s">
        <v>288</v>
      </c>
    </row>
    <row r="474" spans="1:21" x14ac:dyDescent="0.25">
      <c r="A474" s="1">
        <v>829735</v>
      </c>
      <c r="B474" s="1">
        <v>2015</v>
      </c>
      <c r="C474" s="1" t="s">
        <v>179</v>
      </c>
      <c r="D474" s="1" t="s">
        <v>323</v>
      </c>
      <c r="E474" s="2">
        <v>42113</v>
      </c>
      <c r="F474" s="1" t="s">
        <v>24</v>
      </c>
      <c r="G474" s="1" t="s">
        <v>253</v>
      </c>
      <c r="H474" s="1" t="s">
        <v>180</v>
      </c>
      <c r="I474" s="1" t="s">
        <v>47</v>
      </c>
      <c r="J474" s="1" t="s">
        <v>39</v>
      </c>
      <c r="K474" s="1" t="s">
        <v>39</v>
      </c>
      <c r="L474" s="1" t="s">
        <v>40</v>
      </c>
      <c r="M474" s="1" t="s">
        <v>47</v>
      </c>
      <c r="N474" s="1" t="s">
        <v>48</v>
      </c>
      <c r="O474" s="1">
        <v>8</v>
      </c>
      <c r="P474" s="1">
        <v>157</v>
      </c>
      <c r="Q474" s="1">
        <v>20</v>
      </c>
      <c r="R474" s="1" t="s">
        <v>31</v>
      </c>
      <c r="S474" s="1" t="s">
        <v>32</v>
      </c>
      <c r="T474" s="1" t="s">
        <v>252</v>
      </c>
      <c r="U474" s="1" t="s">
        <v>130</v>
      </c>
    </row>
    <row r="475" spans="1:21" x14ac:dyDescent="0.25">
      <c r="A475" s="1">
        <v>829737</v>
      </c>
      <c r="B475" s="1">
        <v>2015</v>
      </c>
      <c r="C475" s="1" t="s">
        <v>22</v>
      </c>
      <c r="D475" s="1" t="s">
        <v>323</v>
      </c>
      <c r="E475" s="2">
        <v>42113</v>
      </c>
      <c r="F475" s="1" t="s">
        <v>24</v>
      </c>
      <c r="G475" s="1" t="s">
        <v>164</v>
      </c>
      <c r="H475" s="1" t="s">
        <v>26</v>
      </c>
      <c r="I475" s="1" t="s">
        <v>27</v>
      </c>
      <c r="J475" s="1" t="s">
        <v>54</v>
      </c>
      <c r="K475" s="1" t="s">
        <v>27</v>
      </c>
      <c r="L475" s="1" t="s">
        <v>29</v>
      </c>
      <c r="M475" s="1" t="s">
        <v>54</v>
      </c>
      <c r="N475" s="1" t="s">
        <v>30</v>
      </c>
      <c r="O475" s="1">
        <v>18</v>
      </c>
      <c r="P475" s="1">
        <v>210</v>
      </c>
      <c r="Q475" s="1">
        <v>20</v>
      </c>
      <c r="R475" s="1" t="s">
        <v>31</v>
      </c>
      <c r="S475" s="1" t="s">
        <v>32</v>
      </c>
      <c r="T475" s="1" t="s">
        <v>307</v>
      </c>
      <c r="U475" s="1" t="s">
        <v>257</v>
      </c>
    </row>
    <row r="476" spans="1:21" x14ac:dyDescent="0.25">
      <c r="A476" s="1">
        <v>829739</v>
      </c>
      <c r="B476" s="1">
        <v>2015</v>
      </c>
      <c r="C476" s="1" t="s">
        <v>43</v>
      </c>
      <c r="D476" s="1" t="s">
        <v>323</v>
      </c>
      <c r="E476" s="2">
        <v>42114</v>
      </c>
      <c r="F476" s="1" t="s">
        <v>24</v>
      </c>
      <c r="G476" s="1" t="s">
        <v>277</v>
      </c>
      <c r="H476" s="1" t="s">
        <v>45</v>
      </c>
      <c r="I476" s="1" t="s">
        <v>46</v>
      </c>
      <c r="J476" s="1" t="s">
        <v>28</v>
      </c>
      <c r="K476" s="1" t="s">
        <v>28</v>
      </c>
      <c r="L476" s="1" t="s">
        <v>29</v>
      </c>
      <c r="M476" s="1" t="s">
        <v>28</v>
      </c>
      <c r="N476" s="1" t="s">
        <v>48</v>
      </c>
      <c r="O476" s="1">
        <v>6</v>
      </c>
      <c r="P476" s="1">
        <v>147</v>
      </c>
      <c r="Q476" s="1">
        <v>20</v>
      </c>
      <c r="R476" s="1" t="s">
        <v>31</v>
      </c>
      <c r="S476" s="1" t="s">
        <v>32</v>
      </c>
      <c r="T476" s="1" t="s">
        <v>324</v>
      </c>
      <c r="U476" s="1" t="s">
        <v>325</v>
      </c>
    </row>
    <row r="477" spans="1:21" x14ac:dyDescent="0.25">
      <c r="A477" s="1">
        <v>829741</v>
      </c>
      <c r="B477" s="1">
        <v>2015</v>
      </c>
      <c r="C477" s="1" t="s">
        <v>179</v>
      </c>
      <c r="D477" s="1" t="s">
        <v>323</v>
      </c>
      <c r="E477" s="2">
        <v>42115</v>
      </c>
      <c r="F477" s="1" t="s">
        <v>24</v>
      </c>
      <c r="G477" s="1" t="s">
        <v>87</v>
      </c>
      <c r="H477" s="1" t="s">
        <v>180</v>
      </c>
      <c r="I477" s="1" t="s">
        <v>47</v>
      </c>
      <c r="J477" s="1" t="s">
        <v>38</v>
      </c>
      <c r="K477" s="1" t="s">
        <v>38</v>
      </c>
      <c r="L477" s="1" t="s">
        <v>29</v>
      </c>
      <c r="M477" s="1" t="s">
        <v>38</v>
      </c>
      <c r="N477" s="1" t="s">
        <v>132</v>
      </c>
      <c r="O477" s="1" t="s">
        <v>32</v>
      </c>
      <c r="P477" s="1">
        <v>192</v>
      </c>
      <c r="Q477" s="1">
        <v>20</v>
      </c>
      <c r="R477" s="1" t="s">
        <v>133</v>
      </c>
      <c r="S477" s="1" t="s">
        <v>32</v>
      </c>
      <c r="T477" s="1" t="s">
        <v>130</v>
      </c>
      <c r="U477" s="1" t="s">
        <v>150</v>
      </c>
    </row>
    <row r="478" spans="1:21" x14ac:dyDescent="0.25">
      <c r="A478" s="1">
        <v>829743</v>
      </c>
      <c r="B478" s="1">
        <v>2015</v>
      </c>
      <c r="C478" s="1" t="s">
        <v>254</v>
      </c>
      <c r="D478" s="1" t="s">
        <v>323</v>
      </c>
      <c r="E478" s="2">
        <v>42116</v>
      </c>
      <c r="F478" s="1" t="s">
        <v>24</v>
      </c>
      <c r="G478" s="1" t="s">
        <v>192</v>
      </c>
      <c r="H478" s="1" t="s">
        <v>256</v>
      </c>
      <c r="I478" s="1" t="s">
        <v>280</v>
      </c>
      <c r="J478" s="1" t="s">
        <v>28</v>
      </c>
      <c r="K478" s="1" t="s">
        <v>28</v>
      </c>
      <c r="L478" s="1" t="s">
        <v>29</v>
      </c>
      <c r="M478" s="1" t="s">
        <v>280</v>
      </c>
      <c r="N478" s="1" t="s">
        <v>30</v>
      </c>
      <c r="O478" s="1">
        <v>16</v>
      </c>
      <c r="P478" s="1">
        <v>118</v>
      </c>
      <c r="Q478" s="1">
        <v>12</v>
      </c>
      <c r="R478" s="1" t="s">
        <v>31</v>
      </c>
      <c r="S478" s="1" t="s">
        <v>101</v>
      </c>
      <c r="T478" s="1" t="s">
        <v>307</v>
      </c>
      <c r="U478" s="1" t="s">
        <v>257</v>
      </c>
    </row>
    <row r="479" spans="1:21" x14ac:dyDescent="0.25">
      <c r="A479" s="1">
        <v>829745</v>
      </c>
      <c r="B479" s="1">
        <v>2015</v>
      </c>
      <c r="C479" s="1" t="s">
        <v>22</v>
      </c>
      <c r="D479" s="1" t="s">
        <v>323</v>
      </c>
      <c r="E479" s="2">
        <v>42116</v>
      </c>
      <c r="F479" s="1" t="s">
        <v>24</v>
      </c>
      <c r="G479" s="1" t="s">
        <v>111</v>
      </c>
      <c r="H479" s="1" t="s">
        <v>26</v>
      </c>
      <c r="I479" s="1" t="s">
        <v>27</v>
      </c>
      <c r="J479" s="1" t="s">
        <v>39</v>
      </c>
      <c r="K479" s="1" t="s">
        <v>27</v>
      </c>
      <c r="L479" s="1" t="s">
        <v>29</v>
      </c>
      <c r="M479" s="1" t="s">
        <v>39</v>
      </c>
      <c r="N479" s="1" t="s">
        <v>30</v>
      </c>
      <c r="O479" s="1">
        <v>27</v>
      </c>
      <c r="P479" s="1">
        <v>182</v>
      </c>
      <c r="Q479" s="1">
        <v>20</v>
      </c>
      <c r="R479" s="1" t="s">
        <v>31</v>
      </c>
      <c r="S479" s="1" t="s">
        <v>32</v>
      </c>
      <c r="T479" s="1" t="s">
        <v>250</v>
      </c>
      <c r="U479" s="1" t="s">
        <v>272</v>
      </c>
    </row>
    <row r="480" spans="1:21" x14ac:dyDescent="0.25">
      <c r="A480" s="1">
        <v>829747</v>
      </c>
      <c r="B480" s="1">
        <v>2015</v>
      </c>
      <c r="C480" s="1" t="s">
        <v>43</v>
      </c>
      <c r="D480" s="1" t="s">
        <v>323</v>
      </c>
      <c r="E480" s="2">
        <v>42117</v>
      </c>
      <c r="F480" s="1" t="s">
        <v>24</v>
      </c>
      <c r="G480" s="1" t="s">
        <v>331</v>
      </c>
      <c r="H480" s="1" t="s">
        <v>45</v>
      </c>
      <c r="I480" s="1" t="s">
        <v>46</v>
      </c>
      <c r="J480" s="1" t="s">
        <v>54</v>
      </c>
      <c r="K480" s="1" t="s">
        <v>54</v>
      </c>
      <c r="L480" s="1" t="s">
        <v>29</v>
      </c>
      <c r="M480" s="1" t="s">
        <v>46</v>
      </c>
      <c r="N480" s="1" t="s">
        <v>30</v>
      </c>
      <c r="O480" s="1">
        <v>37</v>
      </c>
      <c r="P480" s="1">
        <v>191</v>
      </c>
      <c r="Q480" s="1">
        <v>20</v>
      </c>
      <c r="R480" s="1" t="s">
        <v>31</v>
      </c>
      <c r="S480" s="1" t="s">
        <v>32</v>
      </c>
      <c r="T480" s="1" t="s">
        <v>324</v>
      </c>
      <c r="U480" s="1" t="s">
        <v>288</v>
      </c>
    </row>
    <row r="481" spans="1:21" x14ac:dyDescent="0.25">
      <c r="A481" s="1">
        <v>829749</v>
      </c>
      <c r="B481" s="1">
        <v>2015</v>
      </c>
      <c r="C481" s="1" t="s">
        <v>179</v>
      </c>
      <c r="D481" s="1" t="s">
        <v>323</v>
      </c>
      <c r="E481" s="2">
        <v>42118</v>
      </c>
      <c r="F481" s="1" t="s">
        <v>24</v>
      </c>
      <c r="G481" s="1" t="s">
        <v>332</v>
      </c>
      <c r="H481" s="1" t="s">
        <v>180</v>
      </c>
      <c r="I481" s="1" t="s">
        <v>47</v>
      </c>
      <c r="J481" s="1" t="s">
        <v>27</v>
      </c>
      <c r="K481" s="1" t="s">
        <v>27</v>
      </c>
      <c r="L481" s="1" t="s">
        <v>29</v>
      </c>
      <c r="M481" s="1" t="s">
        <v>27</v>
      </c>
      <c r="N481" s="1" t="s">
        <v>48</v>
      </c>
      <c r="O481" s="1">
        <v>9</v>
      </c>
      <c r="P481" s="1">
        <v>131</v>
      </c>
      <c r="Q481" s="1">
        <v>20</v>
      </c>
      <c r="R481" s="1" t="s">
        <v>31</v>
      </c>
      <c r="S481" s="1" t="s">
        <v>32</v>
      </c>
      <c r="T481" s="1" t="s">
        <v>130</v>
      </c>
      <c r="U481" s="1" t="s">
        <v>150</v>
      </c>
    </row>
    <row r="482" spans="1:21" x14ac:dyDescent="0.25">
      <c r="A482" s="1">
        <v>829751</v>
      </c>
      <c r="B482" s="1">
        <v>2015</v>
      </c>
      <c r="C482" s="1" t="s">
        <v>51</v>
      </c>
      <c r="D482" s="1" t="s">
        <v>323</v>
      </c>
      <c r="E482" s="2">
        <v>42119</v>
      </c>
      <c r="F482" s="1" t="s">
        <v>24</v>
      </c>
      <c r="G482" s="1" t="s">
        <v>193</v>
      </c>
      <c r="H482" s="1" t="s">
        <v>53</v>
      </c>
      <c r="I482" s="1" t="s">
        <v>54</v>
      </c>
      <c r="J482" s="1" t="s">
        <v>280</v>
      </c>
      <c r="K482" s="1" t="s">
        <v>54</v>
      </c>
      <c r="L482" s="1" t="s">
        <v>40</v>
      </c>
      <c r="M482" s="1" t="s">
        <v>54</v>
      </c>
      <c r="N482" s="1" t="s">
        <v>30</v>
      </c>
      <c r="O482" s="1">
        <v>20</v>
      </c>
      <c r="P482" s="1">
        <v>158</v>
      </c>
      <c r="Q482" s="1">
        <v>20</v>
      </c>
      <c r="R482" s="1" t="s">
        <v>31</v>
      </c>
      <c r="S482" s="1" t="s">
        <v>32</v>
      </c>
      <c r="T482" s="1" t="s">
        <v>137</v>
      </c>
      <c r="U482" s="1" t="s">
        <v>325</v>
      </c>
    </row>
    <row r="483" spans="1:21" x14ac:dyDescent="0.25">
      <c r="A483" s="1">
        <v>829753</v>
      </c>
      <c r="B483" s="1">
        <v>2015</v>
      </c>
      <c r="C483" s="1" t="s">
        <v>72</v>
      </c>
      <c r="D483" s="1" t="s">
        <v>323</v>
      </c>
      <c r="E483" s="2">
        <v>42119</v>
      </c>
      <c r="F483" s="1" t="s">
        <v>24</v>
      </c>
      <c r="G483" s="1" t="s">
        <v>25</v>
      </c>
      <c r="H483" s="1" t="s">
        <v>74</v>
      </c>
      <c r="I483" s="1" t="s">
        <v>39</v>
      </c>
      <c r="J483" s="1" t="s">
        <v>38</v>
      </c>
      <c r="K483" s="1" t="s">
        <v>39</v>
      </c>
      <c r="L483" s="1" t="s">
        <v>40</v>
      </c>
      <c r="M483" s="1" t="s">
        <v>39</v>
      </c>
      <c r="N483" s="1" t="s">
        <v>30</v>
      </c>
      <c r="O483" s="1">
        <v>97</v>
      </c>
      <c r="P483" s="1">
        <v>193</v>
      </c>
      <c r="Q483" s="1">
        <v>20</v>
      </c>
      <c r="R483" s="1" t="s">
        <v>31</v>
      </c>
      <c r="S483" s="1" t="s">
        <v>32</v>
      </c>
      <c r="T483" s="1" t="s">
        <v>250</v>
      </c>
      <c r="U483" s="1" t="s">
        <v>272</v>
      </c>
    </row>
    <row r="484" spans="1:21" x14ac:dyDescent="0.25">
      <c r="A484" s="1">
        <v>829757</v>
      </c>
      <c r="B484" s="1">
        <v>2015</v>
      </c>
      <c r="C484" s="1" t="s">
        <v>43</v>
      </c>
      <c r="D484" s="1" t="s">
        <v>323</v>
      </c>
      <c r="E484" s="2">
        <v>42120</v>
      </c>
      <c r="F484" s="1" t="s">
        <v>24</v>
      </c>
      <c r="G484" s="1" t="s">
        <v>333</v>
      </c>
      <c r="H484" s="1" t="s">
        <v>45</v>
      </c>
      <c r="I484" s="1" t="s">
        <v>46</v>
      </c>
      <c r="J484" s="1" t="s">
        <v>27</v>
      </c>
      <c r="K484" s="1" t="s">
        <v>27</v>
      </c>
      <c r="L484" s="1" t="s">
        <v>29</v>
      </c>
      <c r="M484" s="1" t="s">
        <v>27</v>
      </c>
      <c r="N484" s="1" t="s">
        <v>48</v>
      </c>
      <c r="O484" s="1">
        <v>10</v>
      </c>
      <c r="P484" s="1">
        <v>96</v>
      </c>
      <c r="Q484" s="1">
        <v>20</v>
      </c>
      <c r="R484" s="1" t="s">
        <v>31</v>
      </c>
      <c r="S484" s="1" t="s">
        <v>32</v>
      </c>
      <c r="T484" s="1" t="s">
        <v>130</v>
      </c>
      <c r="U484" s="1" t="s">
        <v>150</v>
      </c>
    </row>
    <row r="485" spans="1:21" x14ac:dyDescent="0.25">
      <c r="A485" s="1">
        <v>829759</v>
      </c>
      <c r="B485" s="1">
        <v>2015</v>
      </c>
      <c r="C485" s="1" t="s">
        <v>35</v>
      </c>
      <c r="D485" s="1" t="s">
        <v>323</v>
      </c>
      <c r="E485" s="2">
        <v>42121</v>
      </c>
      <c r="F485" s="1" t="s">
        <v>24</v>
      </c>
      <c r="G485" s="1" t="s">
        <v>334</v>
      </c>
      <c r="H485" s="1" t="s">
        <v>37</v>
      </c>
      <c r="I485" s="1" t="s">
        <v>38</v>
      </c>
      <c r="J485" s="1" t="s">
        <v>280</v>
      </c>
      <c r="K485" s="1" t="s">
        <v>38</v>
      </c>
      <c r="L485" s="1" t="s">
        <v>29</v>
      </c>
      <c r="M485" s="1" t="s">
        <v>280</v>
      </c>
      <c r="N485" s="1" t="s">
        <v>30</v>
      </c>
      <c r="O485" s="1">
        <v>20</v>
      </c>
      <c r="P485" s="1">
        <v>151</v>
      </c>
      <c r="Q485" s="1">
        <v>20</v>
      </c>
      <c r="R485" s="1" t="s">
        <v>31</v>
      </c>
      <c r="S485" s="1" t="s">
        <v>32</v>
      </c>
      <c r="T485" s="1" t="s">
        <v>137</v>
      </c>
      <c r="U485" s="1" t="s">
        <v>325</v>
      </c>
    </row>
    <row r="486" spans="1:21" x14ac:dyDescent="0.25">
      <c r="A486" s="1">
        <v>829765</v>
      </c>
      <c r="B486" s="1">
        <v>2015</v>
      </c>
      <c r="C486" s="1" t="s">
        <v>72</v>
      </c>
      <c r="D486" s="1" t="s">
        <v>323</v>
      </c>
      <c r="E486" s="2">
        <v>42122</v>
      </c>
      <c r="F486" s="1" t="s">
        <v>24</v>
      </c>
      <c r="G486" s="1" t="s">
        <v>103</v>
      </c>
      <c r="H486" s="1" t="s">
        <v>74</v>
      </c>
      <c r="I486" s="1" t="s">
        <v>39</v>
      </c>
      <c r="J486" s="1" t="s">
        <v>28</v>
      </c>
      <c r="K486" s="1" t="s">
        <v>28</v>
      </c>
      <c r="L486" s="1" t="s">
        <v>29</v>
      </c>
      <c r="M486" s="1" t="s">
        <v>39</v>
      </c>
      <c r="N486" s="1" t="s">
        <v>30</v>
      </c>
      <c r="O486" s="1">
        <v>2</v>
      </c>
      <c r="P486" s="1">
        <v>135</v>
      </c>
      <c r="Q486" s="1">
        <v>20</v>
      </c>
      <c r="R486" s="1" t="s">
        <v>31</v>
      </c>
      <c r="S486" s="1" t="s">
        <v>32</v>
      </c>
      <c r="T486" s="1" t="s">
        <v>319</v>
      </c>
      <c r="U486" s="1" t="s">
        <v>257</v>
      </c>
    </row>
    <row r="487" spans="1:21" x14ac:dyDescent="0.25">
      <c r="A487" s="1">
        <v>829763</v>
      </c>
      <c r="B487" s="1">
        <v>2015</v>
      </c>
      <c r="C487" s="1" t="s">
        <v>22</v>
      </c>
      <c r="D487" s="1" t="s">
        <v>323</v>
      </c>
      <c r="E487" s="2">
        <v>42123</v>
      </c>
      <c r="F487" s="1" t="s">
        <v>24</v>
      </c>
      <c r="G487" s="1" t="s">
        <v>32</v>
      </c>
      <c r="H487" s="1" t="s">
        <v>26</v>
      </c>
      <c r="I487" s="1" t="s">
        <v>27</v>
      </c>
      <c r="J487" s="1" t="s">
        <v>47</v>
      </c>
      <c r="K487" s="1" t="s">
        <v>47</v>
      </c>
      <c r="L487" s="1" t="s">
        <v>29</v>
      </c>
      <c r="M487" s="1" t="s">
        <v>32</v>
      </c>
      <c r="N487" s="1" t="s">
        <v>243</v>
      </c>
      <c r="O487" s="1" t="s">
        <v>32</v>
      </c>
      <c r="P487" s="1" t="s">
        <v>32</v>
      </c>
      <c r="Q487" s="1" t="s">
        <v>32</v>
      </c>
      <c r="R487" s="1" t="s">
        <v>31</v>
      </c>
      <c r="S487" s="1" t="s">
        <v>32</v>
      </c>
      <c r="T487" s="1" t="s">
        <v>250</v>
      </c>
      <c r="U487" s="1" t="s">
        <v>320</v>
      </c>
    </row>
    <row r="488" spans="1:21" x14ac:dyDescent="0.25">
      <c r="A488" s="1">
        <v>829723</v>
      </c>
      <c r="B488" s="1">
        <v>2015</v>
      </c>
      <c r="C488" s="1" t="s">
        <v>57</v>
      </c>
      <c r="D488" s="1" t="s">
        <v>323</v>
      </c>
      <c r="E488" s="2">
        <v>42124</v>
      </c>
      <c r="F488" s="1" t="s">
        <v>24</v>
      </c>
      <c r="G488" s="1" t="s">
        <v>330</v>
      </c>
      <c r="H488" s="1" t="s">
        <v>59</v>
      </c>
      <c r="I488" s="1" t="s">
        <v>28</v>
      </c>
      <c r="J488" s="1" t="s">
        <v>39</v>
      </c>
      <c r="K488" s="1" t="s">
        <v>28</v>
      </c>
      <c r="L488" s="1" t="s">
        <v>29</v>
      </c>
      <c r="M488" s="1" t="s">
        <v>28</v>
      </c>
      <c r="N488" s="1" t="s">
        <v>48</v>
      </c>
      <c r="O488" s="1">
        <v>7</v>
      </c>
      <c r="P488" s="1">
        <v>166</v>
      </c>
      <c r="Q488" s="1">
        <v>20</v>
      </c>
      <c r="R488" s="1" t="s">
        <v>31</v>
      </c>
      <c r="S488" s="1" t="s">
        <v>32</v>
      </c>
      <c r="T488" s="1" t="s">
        <v>252</v>
      </c>
      <c r="U488" s="1" t="s">
        <v>130</v>
      </c>
    </row>
    <row r="489" spans="1:21" x14ac:dyDescent="0.25">
      <c r="A489" s="1">
        <v>829767</v>
      </c>
      <c r="B489" s="1">
        <v>2015</v>
      </c>
      <c r="C489" s="1" t="s">
        <v>43</v>
      </c>
      <c r="D489" s="1" t="s">
        <v>323</v>
      </c>
      <c r="E489" s="2">
        <v>42125</v>
      </c>
      <c r="F489" s="1" t="s">
        <v>24</v>
      </c>
      <c r="G489" s="1" t="s">
        <v>335</v>
      </c>
      <c r="H489" s="1" t="s">
        <v>45</v>
      </c>
      <c r="I489" s="1" t="s">
        <v>46</v>
      </c>
      <c r="J489" s="1" t="s">
        <v>38</v>
      </c>
      <c r="K489" s="1" t="s">
        <v>46</v>
      </c>
      <c r="L489" s="1" t="s">
        <v>29</v>
      </c>
      <c r="M489" s="1" t="s">
        <v>46</v>
      </c>
      <c r="N489" s="1" t="s">
        <v>48</v>
      </c>
      <c r="O489" s="1">
        <v>9</v>
      </c>
      <c r="P489" s="1">
        <v>119</v>
      </c>
      <c r="Q489" s="1">
        <v>20</v>
      </c>
      <c r="R489" s="1" t="s">
        <v>31</v>
      </c>
      <c r="S489" s="1" t="s">
        <v>32</v>
      </c>
      <c r="T489" s="1" t="s">
        <v>307</v>
      </c>
      <c r="U489" s="1" t="s">
        <v>150</v>
      </c>
    </row>
    <row r="490" spans="1:21" x14ac:dyDescent="0.25">
      <c r="A490" s="1">
        <v>829769</v>
      </c>
      <c r="B490" s="1">
        <v>2015</v>
      </c>
      <c r="C490" s="1" t="s">
        <v>51</v>
      </c>
      <c r="D490" s="1" t="s">
        <v>323</v>
      </c>
      <c r="E490" s="2">
        <v>42125</v>
      </c>
      <c r="F490" s="1" t="s">
        <v>24</v>
      </c>
      <c r="G490" s="1" t="s">
        <v>196</v>
      </c>
      <c r="H490" s="1" t="s">
        <v>53</v>
      </c>
      <c r="I490" s="1" t="s">
        <v>54</v>
      </c>
      <c r="J490" s="1" t="s">
        <v>47</v>
      </c>
      <c r="K490" s="1" t="s">
        <v>47</v>
      </c>
      <c r="L490" s="1" t="s">
        <v>29</v>
      </c>
      <c r="M490" s="1" t="s">
        <v>54</v>
      </c>
      <c r="N490" s="1" t="s">
        <v>30</v>
      </c>
      <c r="O490" s="1">
        <v>8</v>
      </c>
      <c r="P490" s="1">
        <v>188</v>
      </c>
      <c r="Q490" s="1">
        <v>20</v>
      </c>
      <c r="R490" s="1" t="s">
        <v>31</v>
      </c>
      <c r="S490" s="1" t="s">
        <v>32</v>
      </c>
      <c r="T490" s="1" t="s">
        <v>137</v>
      </c>
      <c r="U490" s="1" t="s">
        <v>288</v>
      </c>
    </row>
    <row r="491" spans="1:21" x14ac:dyDescent="0.25">
      <c r="A491" s="1">
        <v>829771</v>
      </c>
      <c r="B491" s="1">
        <v>2015</v>
      </c>
      <c r="C491" s="1" t="s">
        <v>22</v>
      </c>
      <c r="D491" s="1" t="s">
        <v>323</v>
      </c>
      <c r="E491" s="2">
        <v>42126</v>
      </c>
      <c r="F491" s="1" t="s">
        <v>24</v>
      </c>
      <c r="G491" s="1" t="s">
        <v>271</v>
      </c>
      <c r="H491" s="1" t="s">
        <v>26</v>
      </c>
      <c r="I491" s="1" t="s">
        <v>27</v>
      </c>
      <c r="J491" s="1" t="s">
        <v>28</v>
      </c>
      <c r="K491" s="1" t="s">
        <v>27</v>
      </c>
      <c r="L491" s="1" t="s">
        <v>29</v>
      </c>
      <c r="M491" s="1" t="s">
        <v>27</v>
      </c>
      <c r="N491" s="1" t="s">
        <v>48</v>
      </c>
      <c r="O491" s="1">
        <v>7</v>
      </c>
      <c r="P491" s="1">
        <v>112</v>
      </c>
      <c r="Q491" s="1">
        <v>10</v>
      </c>
      <c r="R491" s="1" t="s">
        <v>31</v>
      </c>
      <c r="S491" s="1" t="s">
        <v>32</v>
      </c>
      <c r="T491" s="1" t="s">
        <v>250</v>
      </c>
      <c r="U491" s="1" t="s">
        <v>320</v>
      </c>
    </row>
    <row r="492" spans="1:21" x14ac:dyDescent="0.25">
      <c r="A492" s="1">
        <v>829773</v>
      </c>
      <c r="B492" s="1">
        <v>2015</v>
      </c>
      <c r="C492" s="1" t="s">
        <v>67</v>
      </c>
      <c r="D492" s="1" t="s">
        <v>323</v>
      </c>
      <c r="E492" s="2">
        <v>42126</v>
      </c>
      <c r="F492" s="1" t="s">
        <v>24</v>
      </c>
      <c r="G492" s="1" t="s">
        <v>192</v>
      </c>
      <c r="H492" s="1" t="s">
        <v>69</v>
      </c>
      <c r="I492" s="1" t="s">
        <v>280</v>
      </c>
      <c r="J492" s="1" t="s">
        <v>39</v>
      </c>
      <c r="K492" s="1" t="s">
        <v>39</v>
      </c>
      <c r="L492" s="1" t="s">
        <v>29</v>
      </c>
      <c r="M492" s="1" t="s">
        <v>280</v>
      </c>
      <c r="N492" s="1" t="s">
        <v>30</v>
      </c>
      <c r="O492" s="1">
        <v>22</v>
      </c>
      <c r="P492" s="1">
        <v>193</v>
      </c>
      <c r="Q492" s="1">
        <v>20</v>
      </c>
      <c r="R492" s="1" t="s">
        <v>31</v>
      </c>
      <c r="S492" s="1" t="s">
        <v>32</v>
      </c>
      <c r="T492" s="1" t="s">
        <v>252</v>
      </c>
      <c r="U492" s="1" t="s">
        <v>328</v>
      </c>
    </row>
    <row r="493" spans="1:21" x14ac:dyDescent="0.25">
      <c r="A493" s="1">
        <v>829775</v>
      </c>
      <c r="B493" s="1">
        <v>2015</v>
      </c>
      <c r="C493" s="1" t="s">
        <v>35</v>
      </c>
      <c r="D493" s="1" t="s">
        <v>323</v>
      </c>
      <c r="E493" s="2">
        <v>42127</v>
      </c>
      <c r="F493" s="1" t="s">
        <v>24</v>
      </c>
      <c r="G493" s="1" t="s">
        <v>322</v>
      </c>
      <c r="H493" s="1" t="s">
        <v>37</v>
      </c>
      <c r="I493" s="1" t="s">
        <v>38</v>
      </c>
      <c r="J493" s="1" t="s">
        <v>54</v>
      </c>
      <c r="K493" s="1" t="s">
        <v>54</v>
      </c>
      <c r="L493" s="1" t="s">
        <v>40</v>
      </c>
      <c r="M493" s="1" t="s">
        <v>54</v>
      </c>
      <c r="N493" s="1" t="s">
        <v>30</v>
      </c>
      <c r="O493" s="1">
        <v>23</v>
      </c>
      <c r="P493" s="1">
        <v>173</v>
      </c>
      <c r="Q493" s="1">
        <v>20</v>
      </c>
      <c r="R493" s="1" t="s">
        <v>31</v>
      </c>
      <c r="S493" s="1" t="s">
        <v>32</v>
      </c>
      <c r="T493" s="1" t="s">
        <v>307</v>
      </c>
      <c r="U493" s="1" t="s">
        <v>257</v>
      </c>
    </row>
    <row r="494" spans="1:21" x14ac:dyDescent="0.25">
      <c r="A494" s="1">
        <v>829777</v>
      </c>
      <c r="B494" s="1">
        <v>2015</v>
      </c>
      <c r="C494" s="1" t="s">
        <v>51</v>
      </c>
      <c r="D494" s="1" t="s">
        <v>323</v>
      </c>
      <c r="E494" s="2">
        <v>42127</v>
      </c>
      <c r="F494" s="1" t="s">
        <v>24</v>
      </c>
      <c r="G494" s="1" t="s">
        <v>253</v>
      </c>
      <c r="H494" s="1" t="s">
        <v>176</v>
      </c>
      <c r="I494" s="1" t="s">
        <v>47</v>
      </c>
      <c r="J494" s="1" t="s">
        <v>46</v>
      </c>
      <c r="K494" s="1" t="s">
        <v>46</v>
      </c>
      <c r="L494" s="1" t="s">
        <v>29</v>
      </c>
      <c r="M494" s="1" t="s">
        <v>47</v>
      </c>
      <c r="N494" s="1" t="s">
        <v>30</v>
      </c>
      <c r="O494" s="1">
        <v>14</v>
      </c>
      <c r="P494" s="1">
        <v>190</v>
      </c>
      <c r="Q494" s="1">
        <v>20</v>
      </c>
      <c r="R494" s="1" t="s">
        <v>31</v>
      </c>
      <c r="S494" s="1" t="s">
        <v>32</v>
      </c>
      <c r="T494" s="1" t="s">
        <v>137</v>
      </c>
      <c r="U494" s="1" t="s">
        <v>325</v>
      </c>
    </row>
    <row r="495" spans="1:21" x14ac:dyDescent="0.25">
      <c r="A495" s="1">
        <v>829779</v>
      </c>
      <c r="B495" s="1">
        <v>2015</v>
      </c>
      <c r="C495" s="1" t="s">
        <v>72</v>
      </c>
      <c r="D495" s="1" t="s">
        <v>323</v>
      </c>
      <c r="E495" s="2">
        <v>42128</v>
      </c>
      <c r="F495" s="1" t="s">
        <v>24</v>
      </c>
      <c r="G495" s="1" t="s">
        <v>111</v>
      </c>
      <c r="H495" s="1" t="s">
        <v>74</v>
      </c>
      <c r="I495" s="1" t="s">
        <v>39</v>
      </c>
      <c r="J495" s="1" t="s">
        <v>27</v>
      </c>
      <c r="K495" s="1" t="s">
        <v>39</v>
      </c>
      <c r="L495" s="1" t="s">
        <v>40</v>
      </c>
      <c r="M495" s="1" t="s">
        <v>39</v>
      </c>
      <c r="N495" s="1" t="s">
        <v>30</v>
      </c>
      <c r="O495" s="1">
        <v>24</v>
      </c>
      <c r="P495" s="1">
        <v>149</v>
      </c>
      <c r="Q495" s="1">
        <v>20</v>
      </c>
      <c r="R495" s="1" t="s">
        <v>31</v>
      </c>
      <c r="S495" s="1" t="s">
        <v>32</v>
      </c>
      <c r="T495" s="1" t="s">
        <v>272</v>
      </c>
      <c r="U495" s="1" t="s">
        <v>284</v>
      </c>
    </row>
    <row r="496" spans="1:21" x14ac:dyDescent="0.25">
      <c r="A496" s="1">
        <v>829781</v>
      </c>
      <c r="B496" s="1">
        <v>2015</v>
      </c>
      <c r="C496" s="1" t="s">
        <v>57</v>
      </c>
      <c r="D496" s="1" t="s">
        <v>323</v>
      </c>
      <c r="E496" s="2">
        <v>42128</v>
      </c>
      <c r="F496" s="1" t="s">
        <v>24</v>
      </c>
      <c r="G496" s="1" t="s">
        <v>277</v>
      </c>
      <c r="H496" s="1" t="s">
        <v>59</v>
      </c>
      <c r="I496" s="1" t="s">
        <v>28</v>
      </c>
      <c r="J496" s="1" t="s">
        <v>280</v>
      </c>
      <c r="K496" s="1" t="s">
        <v>280</v>
      </c>
      <c r="L496" s="1" t="s">
        <v>29</v>
      </c>
      <c r="M496" s="1" t="s">
        <v>28</v>
      </c>
      <c r="N496" s="1" t="s">
        <v>30</v>
      </c>
      <c r="O496" s="1">
        <v>35</v>
      </c>
      <c r="P496" s="1">
        <v>168</v>
      </c>
      <c r="Q496" s="1">
        <v>20</v>
      </c>
      <c r="R496" s="1" t="s">
        <v>31</v>
      </c>
      <c r="S496" s="1" t="s">
        <v>32</v>
      </c>
      <c r="T496" s="1" t="s">
        <v>252</v>
      </c>
      <c r="U496" s="1" t="s">
        <v>130</v>
      </c>
    </row>
    <row r="497" spans="1:21" x14ac:dyDescent="0.25">
      <c r="A497" s="1">
        <v>829783</v>
      </c>
      <c r="B497" s="1">
        <v>2015</v>
      </c>
      <c r="C497" s="1" t="s">
        <v>51</v>
      </c>
      <c r="D497" s="1" t="s">
        <v>323</v>
      </c>
      <c r="E497" s="2">
        <v>42129</v>
      </c>
      <c r="F497" s="1" t="s">
        <v>24</v>
      </c>
      <c r="G497" s="1" t="s">
        <v>164</v>
      </c>
      <c r="H497" s="1" t="s">
        <v>53</v>
      </c>
      <c r="I497" s="1" t="s">
        <v>54</v>
      </c>
      <c r="J497" s="1" t="s">
        <v>46</v>
      </c>
      <c r="K497" s="1" t="s">
        <v>46</v>
      </c>
      <c r="L497" s="1" t="s">
        <v>40</v>
      </c>
      <c r="M497" s="1" t="s">
        <v>54</v>
      </c>
      <c r="N497" s="1" t="s">
        <v>48</v>
      </c>
      <c r="O497" s="1">
        <v>5</v>
      </c>
      <c r="P497" s="1">
        <v>153</v>
      </c>
      <c r="Q497" s="1">
        <v>20</v>
      </c>
      <c r="R497" s="1" t="s">
        <v>31</v>
      </c>
      <c r="S497" s="1" t="s">
        <v>32</v>
      </c>
      <c r="T497" s="1" t="s">
        <v>137</v>
      </c>
      <c r="U497" s="1" t="s">
        <v>325</v>
      </c>
    </row>
    <row r="498" spans="1:21" x14ac:dyDescent="0.25">
      <c r="A498" s="1">
        <v>829785</v>
      </c>
      <c r="B498" s="1">
        <v>2015</v>
      </c>
      <c r="C498" s="1" t="s">
        <v>22</v>
      </c>
      <c r="D498" s="1" t="s">
        <v>323</v>
      </c>
      <c r="E498" s="2">
        <v>42130</v>
      </c>
      <c r="F498" s="1" t="s">
        <v>24</v>
      </c>
      <c r="G498" s="1" t="s">
        <v>128</v>
      </c>
      <c r="H498" s="1" t="s">
        <v>26</v>
      </c>
      <c r="I498" s="1" t="s">
        <v>27</v>
      </c>
      <c r="J498" s="1" t="s">
        <v>38</v>
      </c>
      <c r="K498" s="1" t="s">
        <v>38</v>
      </c>
      <c r="L498" s="1" t="s">
        <v>29</v>
      </c>
      <c r="M498" s="1" t="s">
        <v>27</v>
      </c>
      <c r="N498" s="1" t="s">
        <v>30</v>
      </c>
      <c r="O498" s="1">
        <v>138</v>
      </c>
      <c r="P498" s="1">
        <v>227</v>
      </c>
      <c r="Q498" s="1">
        <v>20</v>
      </c>
      <c r="R498" s="1" t="s">
        <v>31</v>
      </c>
      <c r="S498" s="1" t="s">
        <v>32</v>
      </c>
      <c r="T498" s="1" t="s">
        <v>307</v>
      </c>
      <c r="U498" s="1" t="s">
        <v>257</v>
      </c>
    </row>
    <row r="499" spans="1:21" x14ac:dyDescent="0.25">
      <c r="A499" s="1">
        <v>829761</v>
      </c>
      <c r="B499" s="1">
        <v>2015</v>
      </c>
      <c r="C499" s="1" t="s">
        <v>57</v>
      </c>
      <c r="D499" s="1" t="s">
        <v>323</v>
      </c>
      <c r="E499" s="2">
        <v>42131</v>
      </c>
      <c r="F499" s="1" t="s">
        <v>24</v>
      </c>
      <c r="G499" s="1" t="s">
        <v>203</v>
      </c>
      <c r="H499" s="1" t="s">
        <v>59</v>
      </c>
      <c r="I499" s="1" t="s">
        <v>28</v>
      </c>
      <c r="J499" s="1" t="s">
        <v>46</v>
      </c>
      <c r="K499" s="1" t="s">
        <v>28</v>
      </c>
      <c r="L499" s="1" t="s">
        <v>40</v>
      </c>
      <c r="M499" s="1" t="s">
        <v>28</v>
      </c>
      <c r="N499" s="1" t="s">
        <v>30</v>
      </c>
      <c r="O499" s="1">
        <v>13</v>
      </c>
      <c r="P499" s="1">
        <v>172</v>
      </c>
      <c r="Q499" s="1">
        <v>20</v>
      </c>
      <c r="R499" s="1" t="s">
        <v>31</v>
      </c>
      <c r="S499" s="1" t="s">
        <v>32</v>
      </c>
      <c r="T499" s="1" t="s">
        <v>252</v>
      </c>
      <c r="U499" s="1" t="s">
        <v>130</v>
      </c>
    </row>
    <row r="500" spans="1:21" x14ac:dyDescent="0.25">
      <c r="A500" s="1">
        <v>829787</v>
      </c>
      <c r="B500" s="1">
        <v>2015</v>
      </c>
      <c r="C500" s="1" t="s">
        <v>51</v>
      </c>
      <c r="D500" s="1" t="s">
        <v>323</v>
      </c>
      <c r="E500" s="2">
        <v>42131</v>
      </c>
      <c r="F500" s="1" t="s">
        <v>24</v>
      </c>
      <c r="G500" s="1" t="s">
        <v>336</v>
      </c>
      <c r="H500" s="1" t="s">
        <v>176</v>
      </c>
      <c r="I500" s="1" t="s">
        <v>47</v>
      </c>
      <c r="J500" s="1" t="s">
        <v>280</v>
      </c>
      <c r="K500" s="1" t="s">
        <v>47</v>
      </c>
      <c r="L500" s="1" t="s">
        <v>29</v>
      </c>
      <c r="M500" s="1" t="s">
        <v>280</v>
      </c>
      <c r="N500" s="1" t="s">
        <v>30</v>
      </c>
      <c r="O500" s="1">
        <v>7</v>
      </c>
      <c r="P500" s="1">
        <v>202</v>
      </c>
      <c r="Q500" s="1">
        <v>20</v>
      </c>
      <c r="R500" s="1" t="s">
        <v>31</v>
      </c>
      <c r="S500" s="1" t="s">
        <v>32</v>
      </c>
      <c r="T500" s="1" t="s">
        <v>250</v>
      </c>
      <c r="U500" s="1" t="s">
        <v>272</v>
      </c>
    </row>
    <row r="501" spans="1:21" x14ac:dyDescent="0.25">
      <c r="A501" s="1">
        <v>829789</v>
      </c>
      <c r="B501" s="1">
        <v>2015</v>
      </c>
      <c r="C501" s="1" t="s">
        <v>72</v>
      </c>
      <c r="D501" s="1" t="s">
        <v>323</v>
      </c>
      <c r="E501" s="2">
        <v>42132</v>
      </c>
      <c r="F501" s="1" t="s">
        <v>24</v>
      </c>
      <c r="G501" s="1" t="s">
        <v>337</v>
      </c>
      <c r="H501" s="1" t="s">
        <v>74</v>
      </c>
      <c r="I501" s="1" t="s">
        <v>39</v>
      </c>
      <c r="J501" s="1" t="s">
        <v>54</v>
      </c>
      <c r="K501" s="1" t="s">
        <v>39</v>
      </c>
      <c r="L501" s="1" t="s">
        <v>40</v>
      </c>
      <c r="M501" s="1" t="s">
        <v>54</v>
      </c>
      <c r="N501" s="1" t="s">
        <v>48</v>
      </c>
      <c r="O501" s="1">
        <v>6</v>
      </c>
      <c r="P501" s="1">
        <v>159</v>
      </c>
      <c r="Q501" s="1">
        <v>20</v>
      </c>
      <c r="R501" s="1" t="s">
        <v>31</v>
      </c>
      <c r="S501" s="1" t="s">
        <v>32</v>
      </c>
      <c r="T501" s="1" t="s">
        <v>325</v>
      </c>
      <c r="U501" s="1" t="s">
        <v>288</v>
      </c>
    </row>
    <row r="502" spans="1:21" x14ac:dyDescent="0.25">
      <c r="A502" s="1">
        <v>829791</v>
      </c>
      <c r="B502" s="1">
        <v>2015</v>
      </c>
      <c r="C502" s="1" t="s">
        <v>57</v>
      </c>
      <c r="D502" s="1" t="s">
        <v>323</v>
      </c>
      <c r="E502" s="2">
        <v>42133</v>
      </c>
      <c r="F502" s="1" t="s">
        <v>24</v>
      </c>
      <c r="G502" s="1" t="s">
        <v>330</v>
      </c>
      <c r="H502" s="1" t="s">
        <v>59</v>
      </c>
      <c r="I502" s="1" t="s">
        <v>28</v>
      </c>
      <c r="J502" s="1" t="s">
        <v>38</v>
      </c>
      <c r="K502" s="1" t="s">
        <v>38</v>
      </c>
      <c r="L502" s="1" t="s">
        <v>40</v>
      </c>
      <c r="M502" s="1" t="s">
        <v>28</v>
      </c>
      <c r="N502" s="1" t="s">
        <v>48</v>
      </c>
      <c r="O502" s="1">
        <v>1</v>
      </c>
      <c r="P502" s="1">
        <v>184</v>
      </c>
      <c r="Q502" s="1">
        <v>20</v>
      </c>
      <c r="R502" s="1" t="s">
        <v>31</v>
      </c>
      <c r="S502" s="1" t="s">
        <v>32</v>
      </c>
      <c r="T502" s="1" t="s">
        <v>252</v>
      </c>
      <c r="U502" s="1" t="s">
        <v>137</v>
      </c>
    </row>
    <row r="503" spans="1:21" x14ac:dyDescent="0.25">
      <c r="A503" s="1">
        <v>829793</v>
      </c>
      <c r="B503" s="1">
        <v>2015</v>
      </c>
      <c r="C503" s="1" t="s">
        <v>291</v>
      </c>
      <c r="D503" s="1" t="s">
        <v>323</v>
      </c>
      <c r="E503" s="2">
        <v>42133</v>
      </c>
      <c r="F503" s="1" t="s">
        <v>24</v>
      </c>
      <c r="G503" s="1" t="s">
        <v>338</v>
      </c>
      <c r="H503" s="1" t="s">
        <v>292</v>
      </c>
      <c r="I503" s="1" t="s">
        <v>46</v>
      </c>
      <c r="J503" s="1" t="s">
        <v>280</v>
      </c>
      <c r="K503" s="1" t="s">
        <v>280</v>
      </c>
      <c r="L503" s="1" t="s">
        <v>40</v>
      </c>
      <c r="M503" s="1" t="s">
        <v>280</v>
      </c>
      <c r="N503" s="1" t="s">
        <v>30</v>
      </c>
      <c r="O503" s="1">
        <v>6</v>
      </c>
      <c r="P503" s="1">
        <v>164</v>
      </c>
      <c r="Q503" s="1">
        <v>20</v>
      </c>
      <c r="R503" s="1" t="s">
        <v>31</v>
      </c>
      <c r="S503" s="1" t="s">
        <v>32</v>
      </c>
      <c r="T503" s="1" t="s">
        <v>257</v>
      </c>
      <c r="U503" s="1" t="s">
        <v>150</v>
      </c>
    </row>
    <row r="504" spans="1:21" x14ac:dyDescent="0.25">
      <c r="A504" s="1">
        <v>829795</v>
      </c>
      <c r="B504" s="1">
        <v>2015</v>
      </c>
      <c r="C504" s="1" t="s">
        <v>51</v>
      </c>
      <c r="D504" s="1" t="s">
        <v>323</v>
      </c>
      <c r="E504" s="2">
        <v>42134</v>
      </c>
      <c r="F504" s="1" t="s">
        <v>24</v>
      </c>
      <c r="G504" s="1" t="s">
        <v>131</v>
      </c>
      <c r="H504" s="1" t="s">
        <v>53</v>
      </c>
      <c r="I504" s="1" t="s">
        <v>54</v>
      </c>
      <c r="J504" s="1" t="s">
        <v>27</v>
      </c>
      <c r="K504" s="1" t="s">
        <v>27</v>
      </c>
      <c r="L504" s="1" t="s">
        <v>40</v>
      </c>
      <c r="M504" s="1" t="s">
        <v>27</v>
      </c>
      <c r="N504" s="1" t="s">
        <v>30</v>
      </c>
      <c r="O504" s="1">
        <v>39</v>
      </c>
      <c r="P504" s="1">
        <v>236</v>
      </c>
      <c r="Q504" s="1">
        <v>20</v>
      </c>
      <c r="R504" s="1" t="s">
        <v>31</v>
      </c>
      <c r="S504" s="1" t="s">
        <v>32</v>
      </c>
      <c r="T504" s="1" t="s">
        <v>250</v>
      </c>
      <c r="U504" s="1" t="s">
        <v>272</v>
      </c>
    </row>
    <row r="505" spans="1:21" x14ac:dyDescent="0.25">
      <c r="A505" s="1">
        <v>829797</v>
      </c>
      <c r="B505" s="1">
        <v>2015</v>
      </c>
      <c r="C505" s="1" t="s">
        <v>72</v>
      </c>
      <c r="D505" s="1" t="s">
        <v>323</v>
      </c>
      <c r="E505" s="2">
        <v>42134</v>
      </c>
      <c r="F505" s="1" t="s">
        <v>24</v>
      </c>
      <c r="G505" s="1" t="s">
        <v>255</v>
      </c>
      <c r="H505" s="1" t="s">
        <v>74</v>
      </c>
      <c r="I505" s="1" t="s">
        <v>39</v>
      </c>
      <c r="J505" s="1" t="s">
        <v>47</v>
      </c>
      <c r="K505" s="1" t="s">
        <v>39</v>
      </c>
      <c r="L505" s="1" t="s">
        <v>40</v>
      </c>
      <c r="M505" s="1" t="s">
        <v>39</v>
      </c>
      <c r="N505" s="1" t="s">
        <v>30</v>
      </c>
      <c r="O505" s="1">
        <v>12</v>
      </c>
      <c r="P505" s="1">
        <v>158</v>
      </c>
      <c r="Q505" s="1">
        <v>20</v>
      </c>
      <c r="R505" s="1" t="s">
        <v>31</v>
      </c>
      <c r="S505" s="1" t="s">
        <v>32</v>
      </c>
      <c r="T505" s="1" t="s">
        <v>130</v>
      </c>
      <c r="U505" s="1" t="s">
        <v>288</v>
      </c>
    </row>
    <row r="506" spans="1:21" x14ac:dyDescent="0.25">
      <c r="A506" s="1">
        <v>829799</v>
      </c>
      <c r="B506" s="1">
        <v>2015</v>
      </c>
      <c r="C506" s="1" t="s">
        <v>67</v>
      </c>
      <c r="D506" s="1" t="s">
        <v>323</v>
      </c>
      <c r="E506" s="2">
        <v>42135</v>
      </c>
      <c r="F506" s="1" t="s">
        <v>24</v>
      </c>
      <c r="G506" s="1" t="s">
        <v>192</v>
      </c>
      <c r="H506" s="1" t="s">
        <v>69</v>
      </c>
      <c r="I506" s="1" t="s">
        <v>280</v>
      </c>
      <c r="J506" s="1" t="s">
        <v>38</v>
      </c>
      <c r="K506" s="1" t="s">
        <v>280</v>
      </c>
      <c r="L506" s="1" t="s">
        <v>40</v>
      </c>
      <c r="M506" s="1" t="s">
        <v>280</v>
      </c>
      <c r="N506" s="1" t="s">
        <v>30</v>
      </c>
      <c r="O506" s="1">
        <v>5</v>
      </c>
      <c r="P506" s="1">
        <v>186</v>
      </c>
      <c r="Q506" s="1">
        <v>20</v>
      </c>
      <c r="R506" s="1" t="s">
        <v>31</v>
      </c>
      <c r="S506" s="1" t="s">
        <v>32</v>
      </c>
      <c r="T506" s="1" t="s">
        <v>252</v>
      </c>
      <c r="U506" s="1" t="s">
        <v>137</v>
      </c>
    </row>
    <row r="507" spans="1:21" x14ac:dyDescent="0.25">
      <c r="A507" s="1">
        <v>829801</v>
      </c>
      <c r="B507" s="1">
        <v>2015</v>
      </c>
      <c r="C507" s="1" t="s">
        <v>291</v>
      </c>
      <c r="D507" s="1" t="s">
        <v>323</v>
      </c>
      <c r="E507" s="2">
        <v>42136</v>
      </c>
      <c r="F507" s="1" t="s">
        <v>24</v>
      </c>
      <c r="G507" s="1" t="s">
        <v>339</v>
      </c>
      <c r="H507" s="1" t="s">
        <v>292</v>
      </c>
      <c r="I507" s="1" t="s">
        <v>46</v>
      </c>
      <c r="J507" s="1" t="s">
        <v>39</v>
      </c>
      <c r="K507" s="1" t="s">
        <v>39</v>
      </c>
      <c r="L507" s="1" t="s">
        <v>40</v>
      </c>
      <c r="M507" s="1" t="s">
        <v>46</v>
      </c>
      <c r="N507" s="1" t="s">
        <v>48</v>
      </c>
      <c r="O507" s="1">
        <v>6</v>
      </c>
      <c r="P507" s="1">
        <v>120</v>
      </c>
      <c r="Q507" s="1">
        <v>20</v>
      </c>
      <c r="R507" s="1" t="s">
        <v>31</v>
      </c>
      <c r="S507" s="1" t="s">
        <v>32</v>
      </c>
      <c r="T507" s="1" t="s">
        <v>307</v>
      </c>
      <c r="U507" s="1" t="s">
        <v>257</v>
      </c>
    </row>
    <row r="508" spans="1:21" x14ac:dyDescent="0.25">
      <c r="A508" s="1">
        <v>829803</v>
      </c>
      <c r="B508" s="1">
        <v>2015</v>
      </c>
      <c r="C508" s="1" t="s">
        <v>35</v>
      </c>
      <c r="D508" s="1" t="s">
        <v>323</v>
      </c>
      <c r="E508" s="2">
        <v>42137</v>
      </c>
      <c r="F508" s="1" t="s">
        <v>24</v>
      </c>
      <c r="G508" s="1" t="s">
        <v>321</v>
      </c>
      <c r="H508" s="1" t="s">
        <v>37</v>
      </c>
      <c r="I508" s="1" t="s">
        <v>38</v>
      </c>
      <c r="J508" s="1" t="s">
        <v>27</v>
      </c>
      <c r="K508" s="1" t="s">
        <v>27</v>
      </c>
      <c r="L508" s="1" t="s">
        <v>29</v>
      </c>
      <c r="M508" s="1" t="s">
        <v>38</v>
      </c>
      <c r="N508" s="1" t="s">
        <v>30</v>
      </c>
      <c r="O508" s="1">
        <v>22</v>
      </c>
      <c r="P508" s="1">
        <v>107</v>
      </c>
      <c r="Q508" s="1">
        <v>10</v>
      </c>
      <c r="R508" s="1" t="s">
        <v>31</v>
      </c>
      <c r="S508" s="1" t="s">
        <v>32</v>
      </c>
      <c r="T508" s="1" t="s">
        <v>250</v>
      </c>
      <c r="U508" s="1" t="s">
        <v>272</v>
      </c>
    </row>
    <row r="509" spans="1:21" x14ac:dyDescent="0.25">
      <c r="A509" s="1">
        <v>829805</v>
      </c>
      <c r="B509" s="1">
        <v>2015</v>
      </c>
      <c r="C509" s="1" t="s">
        <v>51</v>
      </c>
      <c r="D509" s="1" t="s">
        <v>323</v>
      </c>
      <c r="E509" s="2">
        <v>42138</v>
      </c>
      <c r="F509" s="1" t="s">
        <v>24</v>
      </c>
      <c r="G509" s="1" t="s">
        <v>337</v>
      </c>
      <c r="H509" s="1" t="s">
        <v>53</v>
      </c>
      <c r="I509" s="1" t="s">
        <v>54</v>
      </c>
      <c r="J509" s="1" t="s">
        <v>28</v>
      </c>
      <c r="K509" s="1" t="s">
        <v>28</v>
      </c>
      <c r="L509" s="1" t="s">
        <v>29</v>
      </c>
      <c r="M509" s="1" t="s">
        <v>54</v>
      </c>
      <c r="N509" s="1" t="s">
        <v>30</v>
      </c>
      <c r="O509" s="1">
        <v>5</v>
      </c>
      <c r="P509" s="1">
        <v>172</v>
      </c>
      <c r="Q509" s="1">
        <v>20</v>
      </c>
      <c r="R509" s="1" t="s">
        <v>31</v>
      </c>
      <c r="S509" s="1" t="s">
        <v>32</v>
      </c>
      <c r="T509" s="1" t="s">
        <v>307</v>
      </c>
      <c r="U509" s="1" t="s">
        <v>257</v>
      </c>
    </row>
    <row r="510" spans="1:21" x14ac:dyDescent="0.25">
      <c r="A510" s="1">
        <v>829807</v>
      </c>
      <c r="B510" s="1">
        <v>2015</v>
      </c>
      <c r="C510" s="1" t="s">
        <v>67</v>
      </c>
      <c r="D510" s="1" t="s">
        <v>323</v>
      </c>
      <c r="E510" s="2">
        <v>42139</v>
      </c>
      <c r="F510" s="1" t="s">
        <v>24</v>
      </c>
      <c r="G510" s="1" t="s">
        <v>230</v>
      </c>
      <c r="H510" s="1" t="s">
        <v>69</v>
      </c>
      <c r="I510" s="1" t="s">
        <v>280</v>
      </c>
      <c r="J510" s="1" t="s">
        <v>27</v>
      </c>
      <c r="K510" s="1" t="s">
        <v>280</v>
      </c>
      <c r="L510" s="1" t="s">
        <v>40</v>
      </c>
      <c r="M510" s="1" t="s">
        <v>27</v>
      </c>
      <c r="N510" s="1" t="s">
        <v>48</v>
      </c>
      <c r="O510" s="1">
        <v>6</v>
      </c>
      <c r="P510" s="1">
        <v>81</v>
      </c>
      <c r="Q510" s="1">
        <v>6</v>
      </c>
      <c r="R510" s="1" t="s">
        <v>31</v>
      </c>
      <c r="S510" s="1" t="s">
        <v>101</v>
      </c>
      <c r="T510" s="1" t="s">
        <v>252</v>
      </c>
      <c r="U510" s="1" t="s">
        <v>137</v>
      </c>
    </row>
    <row r="511" spans="1:21" x14ac:dyDescent="0.25">
      <c r="A511" s="1">
        <v>829809</v>
      </c>
      <c r="B511" s="1">
        <v>2015</v>
      </c>
      <c r="C511" s="1" t="s">
        <v>35</v>
      </c>
      <c r="D511" s="1" t="s">
        <v>323</v>
      </c>
      <c r="E511" s="2">
        <v>42140</v>
      </c>
      <c r="F511" s="1" t="s">
        <v>24</v>
      </c>
      <c r="G511" s="1" t="s">
        <v>273</v>
      </c>
      <c r="H511" s="1" t="s">
        <v>37</v>
      </c>
      <c r="I511" s="1" t="s">
        <v>38</v>
      </c>
      <c r="J511" s="1" t="s">
        <v>39</v>
      </c>
      <c r="K511" s="1" t="s">
        <v>38</v>
      </c>
      <c r="L511" s="1" t="s">
        <v>40</v>
      </c>
      <c r="M511" s="1" t="s">
        <v>39</v>
      </c>
      <c r="N511" s="1" t="s">
        <v>48</v>
      </c>
      <c r="O511" s="1">
        <v>7</v>
      </c>
      <c r="P511" s="1">
        <v>131</v>
      </c>
      <c r="Q511" s="1">
        <v>20</v>
      </c>
      <c r="R511" s="1" t="s">
        <v>31</v>
      </c>
      <c r="S511" s="1" t="s">
        <v>32</v>
      </c>
      <c r="T511" s="1" t="s">
        <v>288</v>
      </c>
      <c r="U511" s="1" t="s">
        <v>272</v>
      </c>
    </row>
    <row r="512" spans="1:21" x14ac:dyDescent="0.25">
      <c r="A512" s="1">
        <v>829811</v>
      </c>
      <c r="B512" s="1">
        <v>2015</v>
      </c>
      <c r="C512" s="1" t="s">
        <v>51</v>
      </c>
      <c r="D512" s="1" t="s">
        <v>323</v>
      </c>
      <c r="E512" s="2">
        <v>42140</v>
      </c>
      <c r="F512" s="1" t="s">
        <v>24</v>
      </c>
      <c r="G512" s="1" t="s">
        <v>64</v>
      </c>
      <c r="H512" s="1" t="s">
        <v>176</v>
      </c>
      <c r="I512" s="1" t="s">
        <v>47</v>
      </c>
      <c r="J512" s="1" t="s">
        <v>28</v>
      </c>
      <c r="K512" s="1" t="s">
        <v>47</v>
      </c>
      <c r="L512" s="1" t="s">
        <v>40</v>
      </c>
      <c r="M512" s="1" t="s">
        <v>47</v>
      </c>
      <c r="N512" s="1" t="s">
        <v>30</v>
      </c>
      <c r="O512" s="1">
        <v>9</v>
      </c>
      <c r="P512" s="1">
        <v>200</v>
      </c>
      <c r="Q512" s="1">
        <v>20</v>
      </c>
      <c r="R512" s="1" t="s">
        <v>31</v>
      </c>
      <c r="S512" s="1" t="s">
        <v>32</v>
      </c>
      <c r="T512" s="1" t="s">
        <v>319</v>
      </c>
      <c r="U512" s="1" t="s">
        <v>307</v>
      </c>
    </row>
    <row r="513" spans="1:21" x14ac:dyDescent="0.25">
      <c r="A513" s="1">
        <v>829813</v>
      </c>
      <c r="B513" s="1">
        <v>2015</v>
      </c>
      <c r="C513" s="1" t="s">
        <v>22</v>
      </c>
      <c r="D513" s="1" t="s">
        <v>323</v>
      </c>
      <c r="E513" s="2">
        <v>42141</v>
      </c>
      <c r="F513" s="1" t="s">
        <v>24</v>
      </c>
      <c r="G513" s="1" t="s">
        <v>32</v>
      </c>
      <c r="H513" s="1" t="s">
        <v>26</v>
      </c>
      <c r="I513" s="1" t="s">
        <v>27</v>
      </c>
      <c r="J513" s="1" t="s">
        <v>46</v>
      </c>
      <c r="K513" s="1" t="s">
        <v>27</v>
      </c>
      <c r="L513" s="1" t="s">
        <v>29</v>
      </c>
      <c r="M513" s="1" t="s">
        <v>32</v>
      </c>
      <c r="N513" s="1" t="s">
        <v>243</v>
      </c>
      <c r="O513" s="1" t="s">
        <v>32</v>
      </c>
      <c r="P513" s="1">
        <v>188</v>
      </c>
      <c r="Q513" s="1">
        <v>20</v>
      </c>
      <c r="R513" s="1" t="s">
        <v>31</v>
      </c>
      <c r="S513" s="1" t="s">
        <v>32</v>
      </c>
      <c r="T513" s="1" t="s">
        <v>137</v>
      </c>
      <c r="U513" s="1" t="s">
        <v>328</v>
      </c>
    </row>
    <row r="514" spans="1:21" x14ac:dyDescent="0.25">
      <c r="A514" s="1">
        <v>829815</v>
      </c>
      <c r="B514" s="1">
        <v>2015</v>
      </c>
      <c r="C514" s="1" t="s">
        <v>67</v>
      </c>
      <c r="D514" s="1" t="s">
        <v>323</v>
      </c>
      <c r="E514" s="2">
        <v>42141</v>
      </c>
      <c r="F514" s="1" t="s">
        <v>24</v>
      </c>
      <c r="G514" s="1" t="s">
        <v>340</v>
      </c>
      <c r="H514" s="1" t="s">
        <v>69</v>
      </c>
      <c r="I514" s="1" t="s">
        <v>280</v>
      </c>
      <c r="J514" s="1" t="s">
        <v>54</v>
      </c>
      <c r="K514" s="1" t="s">
        <v>280</v>
      </c>
      <c r="L514" s="1" t="s">
        <v>40</v>
      </c>
      <c r="M514" s="1" t="s">
        <v>54</v>
      </c>
      <c r="N514" s="1" t="s">
        <v>48</v>
      </c>
      <c r="O514" s="1">
        <v>9</v>
      </c>
      <c r="P514" s="1">
        <v>114</v>
      </c>
      <c r="Q514" s="1">
        <v>20</v>
      </c>
      <c r="R514" s="1" t="s">
        <v>31</v>
      </c>
      <c r="S514" s="1" t="s">
        <v>32</v>
      </c>
      <c r="T514" s="1" t="s">
        <v>325</v>
      </c>
      <c r="U514" s="1" t="s">
        <v>284</v>
      </c>
    </row>
    <row r="515" spans="1:21" x14ac:dyDescent="0.25">
      <c r="A515" s="1">
        <v>829817</v>
      </c>
      <c r="B515" s="1">
        <v>2015</v>
      </c>
      <c r="C515" s="1" t="s">
        <v>51</v>
      </c>
      <c r="D515" s="1" t="s">
        <v>323</v>
      </c>
      <c r="E515" s="2">
        <v>42143</v>
      </c>
      <c r="F515" s="1" t="s">
        <v>245</v>
      </c>
      <c r="G515" s="1" t="s">
        <v>205</v>
      </c>
      <c r="H515" s="1" t="s">
        <v>53</v>
      </c>
      <c r="I515" s="1" t="s">
        <v>39</v>
      </c>
      <c r="J515" s="1" t="s">
        <v>54</v>
      </c>
      <c r="K515" s="1" t="s">
        <v>54</v>
      </c>
      <c r="L515" s="1" t="s">
        <v>40</v>
      </c>
      <c r="M515" s="1" t="s">
        <v>54</v>
      </c>
      <c r="N515" s="1" t="s">
        <v>30</v>
      </c>
      <c r="O515" s="1">
        <v>25</v>
      </c>
      <c r="P515" s="1">
        <v>188</v>
      </c>
      <c r="Q515" s="1">
        <v>20</v>
      </c>
      <c r="R515" s="1" t="s">
        <v>31</v>
      </c>
      <c r="S515" s="1" t="s">
        <v>32</v>
      </c>
      <c r="T515" s="1" t="s">
        <v>137</v>
      </c>
      <c r="U515" s="1" t="s">
        <v>307</v>
      </c>
    </row>
    <row r="516" spans="1:21" x14ac:dyDescent="0.25">
      <c r="A516" s="1">
        <v>829819</v>
      </c>
      <c r="B516" s="1">
        <v>2015</v>
      </c>
      <c r="C516" s="1" t="s">
        <v>258</v>
      </c>
      <c r="D516" s="1" t="s">
        <v>323</v>
      </c>
      <c r="E516" s="2">
        <v>42144</v>
      </c>
      <c r="F516" s="1" t="s">
        <v>303</v>
      </c>
      <c r="G516" s="1" t="s">
        <v>131</v>
      </c>
      <c r="H516" s="1" t="s">
        <v>289</v>
      </c>
      <c r="I516" s="1" t="s">
        <v>27</v>
      </c>
      <c r="J516" s="1" t="s">
        <v>47</v>
      </c>
      <c r="K516" s="1" t="s">
        <v>27</v>
      </c>
      <c r="L516" s="1" t="s">
        <v>40</v>
      </c>
      <c r="M516" s="1" t="s">
        <v>27</v>
      </c>
      <c r="N516" s="1" t="s">
        <v>30</v>
      </c>
      <c r="O516" s="1">
        <v>71</v>
      </c>
      <c r="P516" s="1">
        <v>181</v>
      </c>
      <c r="Q516" s="1">
        <v>20</v>
      </c>
      <c r="R516" s="1" t="s">
        <v>31</v>
      </c>
      <c r="S516" s="1" t="s">
        <v>32</v>
      </c>
      <c r="T516" s="1" t="s">
        <v>252</v>
      </c>
      <c r="U516" s="1" t="s">
        <v>272</v>
      </c>
    </row>
    <row r="517" spans="1:21" x14ac:dyDescent="0.25">
      <c r="A517" s="1">
        <v>829821</v>
      </c>
      <c r="B517" s="1">
        <v>2015</v>
      </c>
      <c r="C517" s="1" t="s">
        <v>299</v>
      </c>
      <c r="D517" s="1" t="s">
        <v>323</v>
      </c>
      <c r="E517" s="2">
        <v>42146</v>
      </c>
      <c r="F517" s="1" t="s">
        <v>247</v>
      </c>
      <c r="G517" s="1" t="s">
        <v>94</v>
      </c>
      <c r="H517" s="1" t="s">
        <v>300</v>
      </c>
      <c r="I517" s="1" t="s">
        <v>39</v>
      </c>
      <c r="J517" s="1" t="s">
        <v>27</v>
      </c>
      <c r="K517" s="1" t="s">
        <v>39</v>
      </c>
      <c r="L517" s="1" t="s">
        <v>29</v>
      </c>
      <c r="M517" s="1" t="s">
        <v>39</v>
      </c>
      <c r="N517" s="1" t="s">
        <v>48</v>
      </c>
      <c r="O517" s="1">
        <v>3</v>
      </c>
      <c r="P517" s="1">
        <v>140</v>
      </c>
      <c r="Q517" s="1">
        <v>20</v>
      </c>
      <c r="R517" s="1" t="s">
        <v>31</v>
      </c>
      <c r="S517" s="1" t="s">
        <v>32</v>
      </c>
      <c r="T517" s="1" t="s">
        <v>252</v>
      </c>
      <c r="U517" s="1" t="s">
        <v>325</v>
      </c>
    </row>
    <row r="518" spans="1:21" x14ac:dyDescent="0.25">
      <c r="A518" s="1">
        <v>829823</v>
      </c>
      <c r="B518" s="1">
        <v>2015</v>
      </c>
      <c r="C518" s="1" t="s">
        <v>57</v>
      </c>
      <c r="D518" s="1" t="s">
        <v>323</v>
      </c>
      <c r="E518" s="2">
        <v>42148</v>
      </c>
      <c r="F518" s="1" t="s">
        <v>114</v>
      </c>
      <c r="G518" s="1" t="s">
        <v>157</v>
      </c>
      <c r="H518" s="1" t="s">
        <v>59</v>
      </c>
      <c r="I518" s="1" t="s">
        <v>54</v>
      </c>
      <c r="J518" s="1" t="s">
        <v>39</v>
      </c>
      <c r="K518" s="1" t="s">
        <v>39</v>
      </c>
      <c r="L518" s="1" t="s">
        <v>29</v>
      </c>
      <c r="M518" s="1" t="s">
        <v>54</v>
      </c>
      <c r="N518" s="1" t="s">
        <v>30</v>
      </c>
      <c r="O518" s="1">
        <v>41</v>
      </c>
      <c r="P518" s="1">
        <v>203</v>
      </c>
      <c r="Q518" s="1">
        <v>20</v>
      </c>
      <c r="R518" s="1" t="s">
        <v>31</v>
      </c>
      <c r="S518" s="1" t="s">
        <v>32</v>
      </c>
      <c r="T518" s="1" t="s">
        <v>137</v>
      </c>
      <c r="U518" s="1" t="s">
        <v>307</v>
      </c>
    </row>
    <row r="519" spans="1:21" x14ac:dyDescent="0.25">
      <c r="A519" s="1">
        <v>980901</v>
      </c>
      <c r="B519" s="1">
        <v>2016</v>
      </c>
      <c r="C519" s="1" t="s">
        <v>51</v>
      </c>
      <c r="D519" s="1" t="s">
        <v>341</v>
      </c>
      <c r="E519" s="2">
        <v>42469</v>
      </c>
      <c r="F519" s="1" t="s">
        <v>24</v>
      </c>
      <c r="G519" s="1" t="s">
        <v>253</v>
      </c>
      <c r="H519" s="1" t="s">
        <v>53</v>
      </c>
      <c r="I519" s="1" t="s">
        <v>54</v>
      </c>
      <c r="J519" s="1" t="s">
        <v>539</v>
      </c>
      <c r="K519" s="1" t="s">
        <v>54</v>
      </c>
      <c r="L519" s="1" t="s">
        <v>40</v>
      </c>
      <c r="M519" s="1" t="s">
        <v>539</v>
      </c>
      <c r="N519" s="1" t="s">
        <v>48</v>
      </c>
      <c r="O519" s="1">
        <v>9</v>
      </c>
      <c r="P519" s="1">
        <v>122</v>
      </c>
      <c r="Q519" s="1">
        <v>20</v>
      </c>
      <c r="R519" s="1" t="s">
        <v>31</v>
      </c>
      <c r="S519" s="1" t="s">
        <v>32</v>
      </c>
      <c r="T519" s="1" t="s">
        <v>137</v>
      </c>
      <c r="U519" s="1" t="s">
        <v>288</v>
      </c>
    </row>
    <row r="520" spans="1:21" x14ac:dyDescent="0.25">
      <c r="A520" s="1">
        <v>980903</v>
      </c>
      <c r="B520" s="1">
        <v>2016</v>
      </c>
      <c r="C520" s="1" t="s">
        <v>57</v>
      </c>
      <c r="D520" s="1" t="s">
        <v>341</v>
      </c>
      <c r="E520" s="2">
        <v>42470</v>
      </c>
      <c r="F520" s="1" t="s">
        <v>24</v>
      </c>
      <c r="G520" s="1" t="s">
        <v>330</v>
      </c>
      <c r="H520" s="1" t="s">
        <v>59</v>
      </c>
      <c r="I520" s="1" t="s">
        <v>28</v>
      </c>
      <c r="J520" s="1" t="s">
        <v>46</v>
      </c>
      <c r="K520" s="1" t="s">
        <v>28</v>
      </c>
      <c r="L520" s="1" t="s">
        <v>29</v>
      </c>
      <c r="M520" s="1" t="s">
        <v>28</v>
      </c>
      <c r="N520" s="1" t="s">
        <v>48</v>
      </c>
      <c r="O520" s="1">
        <v>9</v>
      </c>
      <c r="P520" s="1">
        <v>99</v>
      </c>
      <c r="Q520" s="1">
        <v>20</v>
      </c>
      <c r="R520" s="1" t="s">
        <v>31</v>
      </c>
      <c r="S520" s="1" t="s">
        <v>32</v>
      </c>
      <c r="T520" s="1" t="s">
        <v>150</v>
      </c>
      <c r="U520" s="1" t="s">
        <v>272</v>
      </c>
    </row>
    <row r="521" spans="1:21" x14ac:dyDescent="0.25">
      <c r="A521" s="1">
        <v>980905</v>
      </c>
      <c r="B521" s="1">
        <v>2016</v>
      </c>
      <c r="C521" s="1" t="s">
        <v>35</v>
      </c>
      <c r="D521" s="1" t="s">
        <v>341</v>
      </c>
      <c r="E521" s="2">
        <v>42471</v>
      </c>
      <c r="F521" s="1" t="s">
        <v>24</v>
      </c>
      <c r="G521" s="1" t="s">
        <v>283</v>
      </c>
      <c r="H521" s="1" t="s">
        <v>343</v>
      </c>
      <c r="I521" s="1" t="s">
        <v>38</v>
      </c>
      <c r="J521" s="1" t="s">
        <v>344</v>
      </c>
      <c r="K521" s="1" t="s">
        <v>344</v>
      </c>
      <c r="L521" s="1" t="s">
        <v>29</v>
      </c>
      <c r="M521" s="1" t="s">
        <v>344</v>
      </c>
      <c r="N521" s="1" t="s">
        <v>48</v>
      </c>
      <c r="O521" s="1">
        <v>5</v>
      </c>
      <c r="P521" s="1">
        <v>162</v>
      </c>
      <c r="Q521" s="1">
        <v>20</v>
      </c>
      <c r="R521" s="1" t="s">
        <v>31</v>
      </c>
      <c r="S521" s="1" t="s">
        <v>32</v>
      </c>
      <c r="T521" s="1" t="s">
        <v>252</v>
      </c>
      <c r="U521" s="1" t="s">
        <v>257</v>
      </c>
    </row>
    <row r="522" spans="1:21" x14ac:dyDescent="0.25">
      <c r="A522" s="1">
        <v>980907</v>
      </c>
      <c r="B522" s="1">
        <v>2016</v>
      </c>
      <c r="C522" s="1" t="s">
        <v>22</v>
      </c>
      <c r="D522" s="1" t="s">
        <v>341</v>
      </c>
      <c r="E522" s="2">
        <v>42472</v>
      </c>
      <c r="F522" s="1" t="s">
        <v>24</v>
      </c>
      <c r="G522" s="1" t="s">
        <v>131</v>
      </c>
      <c r="H522" s="1" t="s">
        <v>26</v>
      </c>
      <c r="I522" s="1" t="s">
        <v>27</v>
      </c>
      <c r="J522" s="1" t="s">
        <v>280</v>
      </c>
      <c r="K522" s="1" t="s">
        <v>280</v>
      </c>
      <c r="L522" s="1" t="s">
        <v>29</v>
      </c>
      <c r="M522" s="1" t="s">
        <v>27</v>
      </c>
      <c r="N522" s="1" t="s">
        <v>30</v>
      </c>
      <c r="O522" s="1">
        <v>45</v>
      </c>
      <c r="P522" s="1">
        <v>228</v>
      </c>
      <c r="Q522" s="1">
        <v>20</v>
      </c>
      <c r="R522" s="1" t="s">
        <v>31</v>
      </c>
      <c r="S522" s="1" t="s">
        <v>32</v>
      </c>
      <c r="T522" s="1" t="s">
        <v>137</v>
      </c>
      <c r="U522" s="1" t="s">
        <v>345</v>
      </c>
    </row>
    <row r="523" spans="1:21" x14ac:dyDescent="0.25">
      <c r="A523" s="1">
        <v>980909</v>
      </c>
      <c r="B523" s="1">
        <v>2016</v>
      </c>
      <c r="C523" s="1" t="s">
        <v>57</v>
      </c>
      <c r="D523" s="1" t="s">
        <v>341</v>
      </c>
      <c r="E523" s="2">
        <v>42473</v>
      </c>
      <c r="F523" s="1" t="s">
        <v>24</v>
      </c>
      <c r="G523" s="1" t="s">
        <v>157</v>
      </c>
      <c r="H523" s="1" t="s">
        <v>59</v>
      </c>
      <c r="I523" s="1" t="s">
        <v>28</v>
      </c>
      <c r="J523" s="1" t="s">
        <v>54</v>
      </c>
      <c r="K523" s="1" t="s">
        <v>54</v>
      </c>
      <c r="L523" s="1" t="s">
        <v>29</v>
      </c>
      <c r="M523" s="1" t="s">
        <v>54</v>
      </c>
      <c r="N523" s="1" t="s">
        <v>48</v>
      </c>
      <c r="O523" s="1">
        <v>6</v>
      </c>
      <c r="P523" s="1">
        <v>188</v>
      </c>
      <c r="Q523" s="1">
        <v>20</v>
      </c>
      <c r="R523" s="1" t="s">
        <v>31</v>
      </c>
      <c r="S523" s="1" t="s">
        <v>32</v>
      </c>
      <c r="T523" s="1" t="s">
        <v>346</v>
      </c>
      <c r="U523" s="1" t="s">
        <v>150</v>
      </c>
    </row>
    <row r="524" spans="1:21" x14ac:dyDescent="0.25">
      <c r="A524" s="1">
        <v>980911</v>
      </c>
      <c r="B524" s="1">
        <v>2016</v>
      </c>
      <c r="C524" s="1" t="s">
        <v>347</v>
      </c>
      <c r="D524" s="1" t="s">
        <v>341</v>
      </c>
      <c r="E524" s="2">
        <v>42474</v>
      </c>
      <c r="F524" s="1" t="s">
        <v>24</v>
      </c>
      <c r="G524" s="1" t="s">
        <v>283</v>
      </c>
      <c r="H524" s="1" t="s">
        <v>348</v>
      </c>
      <c r="I524" s="1" t="s">
        <v>344</v>
      </c>
      <c r="J524" s="1" t="s">
        <v>539</v>
      </c>
      <c r="K524" s="1" t="s">
        <v>539</v>
      </c>
      <c r="L524" s="1" t="s">
        <v>40</v>
      </c>
      <c r="M524" s="1" t="s">
        <v>344</v>
      </c>
      <c r="N524" s="1" t="s">
        <v>48</v>
      </c>
      <c r="O524" s="1">
        <v>7</v>
      </c>
      <c r="P524" s="1">
        <v>164</v>
      </c>
      <c r="Q524" s="1">
        <v>20</v>
      </c>
      <c r="R524" s="1" t="s">
        <v>31</v>
      </c>
      <c r="S524" s="1" t="s">
        <v>32</v>
      </c>
      <c r="T524" s="1" t="s">
        <v>257</v>
      </c>
      <c r="U524" s="1" t="s">
        <v>288</v>
      </c>
    </row>
    <row r="525" spans="1:21" x14ac:dyDescent="0.25">
      <c r="A525" s="1">
        <v>980913</v>
      </c>
      <c r="B525" s="1">
        <v>2016</v>
      </c>
      <c r="C525" s="1" t="s">
        <v>43</v>
      </c>
      <c r="D525" s="1" t="s">
        <v>341</v>
      </c>
      <c r="E525" s="2">
        <v>42475</v>
      </c>
      <c r="F525" s="1" t="s">
        <v>24</v>
      </c>
      <c r="G525" s="1" t="s">
        <v>99</v>
      </c>
      <c r="H525" s="1" t="s">
        <v>45</v>
      </c>
      <c r="I525" s="1" t="s">
        <v>46</v>
      </c>
      <c r="J525" s="1" t="s">
        <v>38</v>
      </c>
      <c r="K525" s="1" t="s">
        <v>46</v>
      </c>
      <c r="L525" s="1" t="s">
        <v>29</v>
      </c>
      <c r="M525" s="1" t="s">
        <v>46</v>
      </c>
      <c r="N525" s="1" t="s">
        <v>48</v>
      </c>
      <c r="O525" s="1">
        <v>8</v>
      </c>
      <c r="P525" s="1">
        <v>112</v>
      </c>
      <c r="Q525" s="1">
        <v>20</v>
      </c>
      <c r="R525" s="1" t="s">
        <v>31</v>
      </c>
      <c r="S525" s="1" t="s">
        <v>32</v>
      </c>
      <c r="T525" s="1" t="s">
        <v>150</v>
      </c>
      <c r="U525" s="1" t="s">
        <v>272</v>
      </c>
    </row>
    <row r="526" spans="1:21" x14ac:dyDescent="0.25">
      <c r="A526" s="1">
        <v>980915</v>
      </c>
      <c r="B526" s="1">
        <v>2016</v>
      </c>
      <c r="C526" s="1" t="s">
        <v>67</v>
      </c>
      <c r="D526" s="1" t="s">
        <v>341</v>
      </c>
      <c r="E526" s="2">
        <v>42476</v>
      </c>
      <c r="F526" s="1" t="s">
        <v>24</v>
      </c>
      <c r="G526" s="1" t="s">
        <v>156</v>
      </c>
      <c r="H526" s="1" t="s">
        <v>69</v>
      </c>
      <c r="I526" s="1" t="s">
        <v>280</v>
      </c>
      <c r="J526" s="1" t="s">
        <v>28</v>
      </c>
      <c r="K526" s="1" t="s">
        <v>280</v>
      </c>
      <c r="L526" s="1" t="s">
        <v>40</v>
      </c>
      <c r="M526" s="1" t="s">
        <v>28</v>
      </c>
      <c r="N526" s="1" t="s">
        <v>48</v>
      </c>
      <c r="O526" s="1">
        <v>8</v>
      </c>
      <c r="P526" s="1">
        <v>143</v>
      </c>
      <c r="Q526" s="1">
        <v>20</v>
      </c>
      <c r="R526" s="1" t="s">
        <v>31</v>
      </c>
      <c r="S526" s="1" t="s">
        <v>32</v>
      </c>
      <c r="T526" s="1" t="s">
        <v>252</v>
      </c>
      <c r="U526" s="1" t="s">
        <v>288</v>
      </c>
    </row>
    <row r="527" spans="1:21" x14ac:dyDescent="0.25">
      <c r="A527" s="1">
        <v>980917</v>
      </c>
      <c r="B527" s="1">
        <v>2016</v>
      </c>
      <c r="C527" s="1" t="s">
        <v>51</v>
      </c>
      <c r="D527" s="1" t="s">
        <v>341</v>
      </c>
      <c r="E527" s="2">
        <v>42476</v>
      </c>
      <c r="F527" s="1" t="s">
        <v>24</v>
      </c>
      <c r="G527" s="1" t="s">
        <v>283</v>
      </c>
      <c r="H527" s="1" t="s">
        <v>53</v>
      </c>
      <c r="I527" s="1" t="s">
        <v>54</v>
      </c>
      <c r="J527" s="1" t="s">
        <v>344</v>
      </c>
      <c r="K527" s="1" t="s">
        <v>344</v>
      </c>
      <c r="L527" s="1" t="s">
        <v>29</v>
      </c>
      <c r="M527" s="1" t="s">
        <v>344</v>
      </c>
      <c r="N527" s="1" t="s">
        <v>48</v>
      </c>
      <c r="O527" s="1">
        <v>3</v>
      </c>
      <c r="P527" s="1">
        <v>144</v>
      </c>
      <c r="Q527" s="1">
        <v>20</v>
      </c>
      <c r="R527" s="1" t="s">
        <v>31</v>
      </c>
      <c r="S527" s="1" t="s">
        <v>32</v>
      </c>
      <c r="T527" s="1" t="s">
        <v>137</v>
      </c>
      <c r="U527" s="1" t="s">
        <v>345</v>
      </c>
    </row>
    <row r="528" spans="1:21" x14ac:dyDescent="0.25">
      <c r="A528" s="1">
        <v>980919</v>
      </c>
      <c r="B528" s="1">
        <v>2016</v>
      </c>
      <c r="C528" s="1" t="s">
        <v>35</v>
      </c>
      <c r="D528" s="1" t="s">
        <v>341</v>
      </c>
      <c r="E528" s="2">
        <v>42477</v>
      </c>
      <c r="F528" s="1" t="s">
        <v>24</v>
      </c>
      <c r="G528" s="1" t="s">
        <v>281</v>
      </c>
      <c r="H528" s="1" t="s">
        <v>343</v>
      </c>
      <c r="I528" s="1" t="s">
        <v>38</v>
      </c>
      <c r="J528" s="1" t="s">
        <v>539</v>
      </c>
      <c r="K528" s="1" t="s">
        <v>539</v>
      </c>
      <c r="L528" s="1" t="s">
        <v>40</v>
      </c>
      <c r="M528" s="1" t="s">
        <v>38</v>
      </c>
      <c r="N528" s="1" t="s">
        <v>48</v>
      </c>
      <c r="O528" s="1">
        <v>6</v>
      </c>
      <c r="P528" s="1">
        <v>153</v>
      </c>
      <c r="Q528" s="1">
        <v>20</v>
      </c>
      <c r="R528" s="1" t="s">
        <v>31</v>
      </c>
      <c r="S528" s="1" t="s">
        <v>32</v>
      </c>
      <c r="T528" s="1" t="s">
        <v>150</v>
      </c>
      <c r="U528" s="1" t="s">
        <v>272</v>
      </c>
    </row>
    <row r="529" spans="1:21" x14ac:dyDescent="0.25">
      <c r="A529" s="1">
        <v>980921</v>
      </c>
      <c r="B529" s="1">
        <v>2016</v>
      </c>
      <c r="C529" s="1" t="s">
        <v>22</v>
      </c>
      <c r="D529" s="1" t="s">
        <v>341</v>
      </c>
      <c r="E529" s="2">
        <v>42477</v>
      </c>
      <c r="F529" s="1" t="s">
        <v>24</v>
      </c>
      <c r="G529" s="1" t="s">
        <v>349</v>
      </c>
      <c r="H529" s="1" t="s">
        <v>26</v>
      </c>
      <c r="I529" s="1" t="s">
        <v>27</v>
      </c>
      <c r="J529" s="1" t="s">
        <v>46</v>
      </c>
      <c r="K529" s="1" t="s">
        <v>46</v>
      </c>
      <c r="L529" s="1" t="s">
        <v>29</v>
      </c>
      <c r="M529" s="1" t="s">
        <v>46</v>
      </c>
      <c r="N529" s="1" t="s">
        <v>48</v>
      </c>
      <c r="O529" s="1">
        <v>7</v>
      </c>
      <c r="P529" s="1">
        <v>192</v>
      </c>
      <c r="Q529" s="1">
        <v>20</v>
      </c>
      <c r="R529" s="1" t="s">
        <v>31</v>
      </c>
      <c r="S529" s="1" t="s">
        <v>32</v>
      </c>
      <c r="T529" s="1" t="s">
        <v>257</v>
      </c>
      <c r="U529" s="1" t="s">
        <v>350</v>
      </c>
    </row>
    <row r="530" spans="1:21" x14ac:dyDescent="0.25">
      <c r="A530" s="1">
        <v>980923</v>
      </c>
      <c r="B530" s="1">
        <v>2016</v>
      </c>
      <c r="C530" s="1" t="s">
        <v>67</v>
      </c>
      <c r="D530" s="1" t="s">
        <v>341</v>
      </c>
      <c r="E530" s="2">
        <v>42478</v>
      </c>
      <c r="F530" s="1" t="s">
        <v>24</v>
      </c>
      <c r="G530" s="1" t="s">
        <v>192</v>
      </c>
      <c r="H530" s="1" t="s">
        <v>69</v>
      </c>
      <c r="I530" s="1" t="s">
        <v>280</v>
      </c>
      <c r="J530" s="1" t="s">
        <v>54</v>
      </c>
      <c r="K530" s="1" t="s">
        <v>280</v>
      </c>
      <c r="L530" s="1" t="s">
        <v>29</v>
      </c>
      <c r="M530" s="1" t="s">
        <v>280</v>
      </c>
      <c r="N530" s="1" t="s">
        <v>48</v>
      </c>
      <c r="O530" s="1">
        <v>7</v>
      </c>
      <c r="P530" s="1">
        <v>143</v>
      </c>
      <c r="Q530" s="1">
        <v>20</v>
      </c>
      <c r="R530" s="1" t="s">
        <v>31</v>
      </c>
      <c r="S530" s="1" t="s">
        <v>32</v>
      </c>
      <c r="T530" s="1" t="s">
        <v>137</v>
      </c>
      <c r="U530" s="1" t="s">
        <v>345</v>
      </c>
    </row>
    <row r="531" spans="1:21" x14ac:dyDescent="0.25">
      <c r="A531" s="1">
        <v>980925</v>
      </c>
      <c r="B531" s="1">
        <v>2016</v>
      </c>
      <c r="C531" s="1" t="s">
        <v>35</v>
      </c>
      <c r="D531" s="1" t="s">
        <v>341</v>
      </c>
      <c r="E531" s="2">
        <v>42479</v>
      </c>
      <c r="F531" s="1" t="s">
        <v>24</v>
      </c>
      <c r="G531" s="1" t="s">
        <v>187</v>
      </c>
      <c r="H531" s="1" t="s">
        <v>343</v>
      </c>
      <c r="I531" s="1" t="s">
        <v>38</v>
      </c>
      <c r="J531" s="1" t="s">
        <v>28</v>
      </c>
      <c r="K531" s="1" t="s">
        <v>28</v>
      </c>
      <c r="L531" s="1" t="s">
        <v>29</v>
      </c>
      <c r="M531" s="1" t="s">
        <v>28</v>
      </c>
      <c r="N531" s="1" t="s">
        <v>48</v>
      </c>
      <c r="O531" s="1">
        <v>6</v>
      </c>
      <c r="P531" s="1">
        <v>139</v>
      </c>
      <c r="Q531" s="1">
        <v>20</v>
      </c>
      <c r="R531" s="1" t="s">
        <v>31</v>
      </c>
      <c r="S531" s="1" t="s">
        <v>32</v>
      </c>
      <c r="T531" s="1" t="s">
        <v>150</v>
      </c>
      <c r="U531" s="1" t="s">
        <v>272</v>
      </c>
    </row>
    <row r="532" spans="1:21" x14ac:dyDescent="0.25">
      <c r="A532" s="1">
        <v>980927</v>
      </c>
      <c r="B532" s="1">
        <v>2016</v>
      </c>
      <c r="C532" s="1" t="s">
        <v>51</v>
      </c>
      <c r="D532" s="1" t="s">
        <v>341</v>
      </c>
      <c r="E532" s="2">
        <v>42480</v>
      </c>
      <c r="F532" s="1" t="s">
        <v>24</v>
      </c>
      <c r="G532" s="1" t="s">
        <v>157</v>
      </c>
      <c r="H532" s="1" t="s">
        <v>53</v>
      </c>
      <c r="I532" s="1" t="s">
        <v>54</v>
      </c>
      <c r="J532" s="1" t="s">
        <v>27</v>
      </c>
      <c r="K532" s="1" t="s">
        <v>54</v>
      </c>
      <c r="L532" s="1" t="s">
        <v>29</v>
      </c>
      <c r="M532" s="1" t="s">
        <v>54</v>
      </c>
      <c r="N532" s="1" t="s">
        <v>48</v>
      </c>
      <c r="O532" s="1">
        <v>6</v>
      </c>
      <c r="P532" s="1">
        <v>171</v>
      </c>
      <c r="Q532" s="1">
        <v>20</v>
      </c>
      <c r="R532" s="1" t="s">
        <v>31</v>
      </c>
      <c r="S532" s="1" t="s">
        <v>32</v>
      </c>
      <c r="T532" s="1" t="s">
        <v>252</v>
      </c>
      <c r="U532" s="1" t="s">
        <v>288</v>
      </c>
    </row>
    <row r="533" spans="1:21" x14ac:dyDescent="0.25">
      <c r="A533" s="1">
        <v>980929</v>
      </c>
      <c r="B533" s="1">
        <v>2016</v>
      </c>
      <c r="C533" s="1" t="s">
        <v>347</v>
      </c>
      <c r="D533" s="1" t="s">
        <v>341</v>
      </c>
      <c r="E533" s="2">
        <v>42481</v>
      </c>
      <c r="F533" s="1" t="s">
        <v>24</v>
      </c>
      <c r="G533" s="1" t="s">
        <v>316</v>
      </c>
      <c r="H533" s="1" t="s">
        <v>348</v>
      </c>
      <c r="I533" s="1" t="s">
        <v>344</v>
      </c>
      <c r="J533" s="1" t="s">
        <v>280</v>
      </c>
      <c r="K533" s="1" t="s">
        <v>280</v>
      </c>
      <c r="L533" s="1" t="s">
        <v>29</v>
      </c>
      <c r="M533" s="1" t="s">
        <v>280</v>
      </c>
      <c r="N533" s="1" t="s">
        <v>48</v>
      </c>
      <c r="O533" s="1">
        <v>10</v>
      </c>
      <c r="P533" s="1">
        <v>136</v>
      </c>
      <c r="Q533" s="1">
        <v>20</v>
      </c>
      <c r="R533" s="1" t="s">
        <v>31</v>
      </c>
      <c r="S533" s="1" t="s">
        <v>32</v>
      </c>
      <c r="T533" s="1" t="s">
        <v>351</v>
      </c>
      <c r="U533" s="1" t="s">
        <v>137</v>
      </c>
    </row>
    <row r="534" spans="1:21" x14ac:dyDescent="0.25">
      <c r="A534" s="1">
        <v>980931</v>
      </c>
      <c r="B534" s="1">
        <v>2016</v>
      </c>
      <c r="C534" s="1" t="s">
        <v>258</v>
      </c>
      <c r="D534" s="1" t="s">
        <v>341</v>
      </c>
      <c r="E534" s="2">
        <v>42482</v>
      </c>
      <c r="F534" s="1" t="s">
        <v>24</v>
      </c>
      <c r="G534" s="1" t="s">
        <v>131</v>
      </c>
      <c r="H534" s="1" t="s">
        <v>289</v>
      </c>
      <c r="I534" s="1" t="s">
        <v>539</v>
      </c>
      <c r="J534" s="1" t="s">
        <v>27</v>
      </c>
      <c r="K534" s="1" t="s">
        <v>539</v>
      </c>
      <c r="L534" s="1" t="s">
        <v>29</v>
      </c>
      <c r="M534" s="1" t="s">
        <v>27</v>
      </c>
      <c r="N534" s="1" t="s">
        <v>30</v>
      </c>
      <c r="O534" s="1">
        <v>13</v>
      </c>
      <c r="P534" s="1">
        <v>186</v>
      </c>
      <c r="Q534" s="1">
        <v>20</v>
      </c>
      <c r="R534" s="1" t="s">
        <v>31</v>
      </c>
      <c r="S534" s="1" t="s">
        <v>32</v>
      </c>
      <c r="T534" s="1" t="s">
        <v>325</v>
      </c>
      <c r="U534" s="1" t="s">
        <v>345</v>
      </c>
    </row>
    <row r="535" spans="1:21" x14ac:dyDescent="0.25">
      <c r="A535" s="1">
        <v>980933</v>
      </c>
      <c r="B535" s="1">
        <v>2016</v>
      </c>
      <c r="C535" s="1" t="s">
        <v>43</v>
      </c>
      <c r="D535" s="1" t="s">
        <v>341</v>
      </c>
      <c r="E535" s="2">
        <v>42483</v>
      </c>
      <c r="F535" s="1" t="s">
        <v>24</v>
      </c>
      <c r="G535" s="1" t="s">
        <v>293</v>
      </c>
      <c r="H535" s="1" t="s">
        <v>45</v>
      </c>
      <c r="I535" s="1" t="s">
        <v>46</v>
      </c>
      <c r="J535" s="1" t="s">
        <v>54</v>
      </c>
      <c r="K535" s="1" t="s">
        <v>54</v>
      </c>
      <c r="L535" s="1" t="s">
        <v>29</v>
      </c>
      <c r="M535" s="1" t="s">
        <v>46</v>
      </c>
      <c r="N535" s="1" t="s">
        <v>30</v>
      </c>
      <c r="O535" s="1">
        <v>10</v>
      </c>
      <c r="P535" s="1">
        <v>165</v>
      </c>
      <c r="Q535" s="1">
        <v>20</v>
      </c>
      <c r="R535" s="1" t="s">
        <v>31</v>
      </c>
      <c r="S535" s="1" t="s">
        <v>32</v>
      </c>
      <c r="T535" s="1" t="s">
        <v>150</v>
      </c>
      <c r="U535" s="1" t="s">
        <v>272</v>
      </c>
    </row>
    <row r="536" spans="1:21" x14ac:dyDescent="0.25">
      <c r="A536" s="1">
        <v>980935</v>
      </c>
      <c r="B536" s="1">
        <v>2016</v>
      </c>
      <c r="C536" s="1" t="s">
        <v>67</v>
      </c>
      <c r="D536" s="1" t="s">
        <v>341</v>
      </c>
      <c r="E536" s="2">
        <v>42483</v>
      </c>
      <c r="F536" s="1" t="s">
        <v>24</v>
      </c>
      <c r="G536" s="1" t="s">
        <v>352</v>
      </c>
      <c r="H536" s="1" t="s">
        <v>69</v>
      </c>
      <c r="I536" s="1" t="s">
        <v>280</v>
      </c>
      <c r="J536" s="1" t="s">
        <v>38</v>
      </c>
      <c r="K536" s="1" t="s">
        <v>280</v>
      </c>
      <c r="L536" s="1" t="s">
        <v>29</v>
      </c>
      <c r="M536" s="1" t="s">
        <v>280</v>
      </c>
      <c r="N536" s="1" t="s">
        <v>48</v>
      </c>
      <c r="O536" s="1">
        <v>5</v>
      </c>
      <c r="P536" s="1">
        <v>144</v>
      </c>
      <c r="Q536" s="1">
        <v>20</v>
      </c>
      <c r="R536" s="1" t="s">
        <v>31</v>
      </c>
      <c r="S536" s="1" t="s">
        <v>32</v>
      </c>
      <c r="T536" s="1" t="s">
        <v>252</v>
      </c>
      <c r="U536" s="1" t="s">
        <v>288</v>
      </c>
    </row>
    <row r="537" spans="1:21" x14ac:dyDescent="0.25">
      <c r="A537" s="1">
        <v>980937</v>
      </c>
      <c r="B537" s="1">
        <v>2016</v>
      </c>
      <c r="C537" s="1" t="s">
        <v>347</v>
      </c>
      <c r="D537" s="1" t="s">
        <v>341</v>
      </c>
      <c r="E537" s="2">
        <v>42484</v>
      </c>
      <c r="F537" s="1" t="s">
        <v>24</v>
      </c>
      <c r="G537" s="1" t="s">
        <v>230</v>
      </c>
      <c r="H537" s="1" t="s">
        <v>348</v>
      </c>
      <c r="I537" s="1" t="s">
        <v>344</v>
      </c>
      <c r="J537" s="1" t="s">
        <v>27</v>
      </c>
      <c r="K537" s="1" t="s">
        <v>27</v>
      </c>
      <c r="L537" s="1" t="s">
        <v>40</v>
      </c>
      <c r="M537" s="1" t="s">
        <v>344</v>
      </c>
      <c r="N537" s="1" t="s">
        <v>48</v>
      </c>
      <c r="O537" s="1">
        <v>6</v>
      </c>
      <c r="P537" s="1">
        <v>181</v>
      </c>
      <c r="Q537" s="1">
        <v>20</v>
      </c>
      <c r="R537" s="1" t="s">
        <v>31</v>
      </c>
      <c r="S537" s="1" t="s">
        <v>32</v>
      </c>
      <c r="T537" s="1" t="s">
        <v>351</v>
      </c>
      <c r="U537" s="1" t="s">
        <v>262</v>
      </c>
    </row>
    <row r="538" spans="1:21" x14ac:dyDescent="0.25">
      <c r="A538" s="1">
        <v>980939</v>
      </c>
      <c r="B538" s="1">
        <v>2016</v>
      </c>
      <c r="C538" s="1" t="s">
        <v>258</v>
      </c>
      <c r="D538" s="1" t="s">
        <v>341</v>
      </c>
      <c r="E538" s="2">
        <v>42484</v>
      </c>
      <c r="F538" s="1" t="s">
        <v>24</v>
      </c>
      <c r="G538" s="1" t="s">
        <v>353</v>
      </c>
      <c r="H538" s="1" t="s">
        <v>289</v>
      </c>
      <c r="I538" s="1" t="s">
        <v>539</v>
      </c>
      <c r="J538" s="1" t="s">
        <v>28</v>
      </c>
      <c r="K538" s="1" t="s">
        <v>28</v>
      </c>
      <c r="L538" s="1" t="s">
        <v>29</v>
      </c>
      <c r="M538" s="1" t="s">
        <v>28</v>
      </c>
      <c r="N538" s="1" t="s">
        <v>48</v>
      </c>
      <c r="O538" s="1">
        <v>2</v>
      </c>
      <c r="P538" s="1">
        <v>161</v>
      </c>
      <c r="Q538" s="1">
        <v>20</v>
      </c>
      <c r="R538" s="1" t="s">
        <v>31</v>
      </c>
      <c r="S538" s="1" t="s">
        <v>32</v>
      </c>
      <c r="T538" s="1" t="s">
        <v>325</v>
      </c>
      <c r="U538" s="1" t="s">
        <v>350</v>
      </c>
    </row>
    <row r="539" spans="1:21" x14ac:dyDescent="0.25">
      <c r="A539" s="1">
        <v>980941</v>
      </c>
      <c r="B539" s="1">
        <v>2016</v>
      </c>
      <c r="C539" s="1" t="s">
        <v>35</v>
      </c>
      <c r="D539" s="1" t="s">
        <v>341</v>
      </c>
      <c r="E539" s="2">
        <v>42485</v>
      </c>
      <c r="F539" s="1" t="s">
        <v>24</v>
      </c>
      <c r="G539" s="1" t="s">
        <v>298</v>
      </c>
      <c r="H539" s="1" t="s">
        <v>343</v>
      </c>
      <c r="I539" s="1" t="s">
        <v>38</v>
      </c>
      <c r="J539" s="1" t="s">
        <v>54</v>
      </c>
      <c r="K539" s="1" t="s">
        <v>38</v>
      </c>
      <c r="L539" s="1" t="s">
        <v>29</v>
      </c>
      <c r="M539" s="1" t="s">
        <v>54</v>
      </c>
      <c r="N539" s="1" t="s">
        <v>30</v>
      </c>
      <c r="O539" s="1">
        <v>25</v>
      </c>
      <c r="P539" s="1">
        <v>190</v>
      </c>
      <c r="Q539" s="1">
        <v>20</v>
      </c>
      <c r="R539" s="1" t="s">
        <v>31</v>
      </c>
      <c r="S539" s="1" t="s">
        <v>32</v>
      </c>
      <c r="T539" s="1" t="s">
        <v>346</v>
      </c>
      <c r="U539" s="1" t="s">
        <v>228</v>
      </c>
    </row>
    <row r="540" spans="1:21" x14ac:dyDescent="0.25">
      <c r="A540" s="1">
        <v>980943</v>
      </c>
      <c r="B540" s="1">
        <v>2016</v>
      </c>
      <c r="C540" s="1" t="s">
        <v>67</v>
      </c>
      <c r="D540" s="1" t="s">
        <v>341</v>
      </c>
      <c r="E540" s="2">
        <v>42486</v>
      </c>
      <c r="F540" s="1" t="s">
        <v>24</v>
      </c>
      <c r="G540" s="1" t="s">
        <v>354</v>
      </c>
      <c r="H540" s="1" t="s">
        <v>69</v>
      </c>
      <c r="I540" s="1" t="s">
        <v>280</v>
      </c>
      <c r="J540" s="1" t="s">
        <v>539</v>
      </c>
      <c r="K540" s="1" t="s">
        <v>539</v>
      </c>
      <c r="L540" s="1" t="s">
        <v>29</v>
      </c>
      <c r="M540" s="1" t="s">
        <v>539</v>
      </c>
      <c r="N540" s="1" t="s">
        <v>30</v>
      </c>
      <c r="O540" s="1">
        <v>34</v>
      </c>
      <c r="P540" s="1">
        <v>61</v>
      </c>
      <c r="Q540" s="1">
        <v>11</v>
      </c>
      <c r="R540" s="1" t="s">
        <v>31</v>
      </c>
      <c r="S540" s="1" t="s">
        <v>101</v>
      </c>
      <c r="T540" s="1" t="s">
        <v>355</v>
      </c>
      <c r="U540" s="1" t="s">
        <v>288</v>
      </c>
    </row>
    <row r="541" spans="1:21" x14ac:dyDescent="0.25">
      <c r="A541" s="1">
        <v>980945</v>
      </c>
      <c r="B541" s="1">
        <v>2016</v>
      </c>
      <c r="C541" s="1" t="s">
        <v>43</v>
      </c>
      <c r="D541" s="1" t="s">
        <v>341</v>
      </c>
      <c r="E541" s="2">
        <v>42487</v>
      </c>
      <c r="F541" s="1" t="s">
        <v>24</v>
      </c>
      <c r="G541" s="1" t="s">
        <v>356</v>
      </c>
      <c r="H541" s="1" t="s">
        <v>45</v>
      </c>
      <c r="I541" s="1" t="s">
        <v>46</v>
      </c>
      <c r="J541" s="1" t="s">
        <v>344</v>
      </c>
      <c r="K541" s="1" t="s">
        <v>46</v>
      </c>
      <c r="L541" s="1" t="s">
        <v>29</v>
      </c>
      <c r="M541" s="1" t="s">
        <v>344</v>
      </c>
      <c r="N541" s="1" t="s">
        <v>30</v>
      </c>
      <c r="O541" s="1">
        <v>1</v>
      </c>
      <c r="P541" s="1">
        <v>173</v>
      </c>
      <c r="Q541" s="1">
        <v>20</v>
      </c>
      <c r="R541" s="1" t="s">
        <v>31</v>
      </c>
      <c r="S541" s="1" t="s">
        <v>32</v>
      </c>
      <c r="T541" s="1" t="s">
        <v>130</v>
      </c>
      <c r="U541" s="1" t="s">
        <v>150</v>
      </c>
    </row>
    <row r="542" spans="1:21" x14ac:dyDescent="0.25">
      <c r="A542" s="1">
        <v>980947</v>
      </c>
      <c r="B542" s="1">
        <v>2016</v>
      </c>
      <c r="C542" s="1" t="s">
        <v>51</v>
      </c>
      <c r="D542" s="1" t="s">
        <v>341</v>
      </c>
      <c r="E542" s="2">
        <v>42488</v>
      </c>
      <c r="F542" s="1" t="s">
        <v>24</v>
      </c>
      <c r="G542" s="1" t="s">
        <v>157</v>
      </c>
      <c r="H542" s="1" t="s">
        <v>53</v>
      </c>
      <c r="I542" s="1" t="s">
        <v>54</v>
      </c>
      <c r="J542" s="1" t="s">
        <v>28</v>
      </c>
      <c r="K542" s="1" t="s">
        <v>54</v>
      </c>
      <c r="L542" s="1" t="s">
        <v>29</v>
      </c>
      <c r="M542" s="1" t="s">
        <v>54</v>
      </c>
      <c r="N542" s="1" t="s">
        <v>48</v>
      </c>
      <c r="O542" s="1">
        <v>6</v>
      </c>
      <c r="P542" s="1">
        <v>175</v>
      </c>
      <c r="Q542" s="1">
        <v>20</v>
      </c>
      <c r="R542" s="1" t="s">
        <v>31</v>
      </c>
      <c r="S542" s="1" t="s">
        <v>32</v>
      </c>
      <c r="T542" s="1" t="s">
        <v>346</v>
      </c>
      <c r="U542" s="1" t="s">
        <v>228</v>
      </c>
    </row>
    <row r="543" spans="1:21" x14ac:dyDescent="0.25">
      <c r="A543" s="1">
        <v>980949</v>
      </c>
      <c r="B543" s="1">
        <v>2016</v>
      </c>
      <c r="C543" s="1" t="s">
        <v>258</v>
      </c>
      <c r="D543" s="1" t="s">
        <v>341</v>
      </c>
      <c r="E543" s="2">
        <v>42489</v>
      </c>
      <c r="F543" s="1" t="s">
        <v>24</v>
      </c>
      <c r="G543" s="1" t="s">
        <v>162</v>
      </c>
      <c r="H543" s="1" t="s">
        <v>289</v>
      </c>
      <c r="I543" s="1" t="s">
        <v>539</v>
      </c>
      <c r="J543" s="1" t="s">
        <v>344</v>
      </c>
      <c r="K543" s="1" t="s">
        <v>344</v>
      </c>
      <c r="L543" s="1" t="s">
        <v>29</v>
      </c>
      <c r="M543" s="1" t="s">
        <v>344</v>
      </c>
      <c r="N543" s="1" t="s">
        <v>48</v>
      </c>
      <c r="O543" s="1">
        <v>3</v>
      </c>
      <c r="P543" s="1">
        <v>196</v>
      </c>
      <c r="Q543" s="1">
        <v>20</v>
      </c>
      <c r="R543" s="1" t="s">
        <v>31</v>
      </c>
      <c r="S543" s="1" t="s">
        <v>32</v>
      </c>
      <c r="T543" s="1" t="s">
        <v>325</v>
      </c>
      <c r="U543" s="1" t="s">
        <v>262</v>
      </c>
    </row>
    <row r="544" spans="1:21" x14ac:dyDescent="0.25">
      <c r="A544" s="1">
        <v>980951</v>
      </c>
      <c r="B544" s="1">
        <v>2016</v>
      </c>
      <c r="C544" s="1" t="s">
        <v>43</v>
      </c>
      <c r="D544" s="1" t="s">
        <v>341</v>
      </c>
      <c r="E544" s="2">
        <v>42490</v>
      </c>
      <c r="F544" s="1" t="s">
        <v>24</v>
      </c>
      <c r="G544" s="1" t="s">
        <v>357</v>
      </c>
      <c r="H544" s="1" t="s">
        <v>45</v>
      </c>
      <c r="I544" s="1" t="s">
        <v>46</v>
      </c>
      <c r="J544" s="1" t="s">
        <v>28</v>
      </c>
      <c r="K544" s="1" t="s">
        <v>28</v>
      </c>
      <c r="L544" s="1" t="s">
        <v>29</v>
      </c>
      <c r="M544" s="1" t="s">
        <v>46</v>
      </c>
      <c r="N544" s="1" t="s">
        <v>30</v>
      </c>
      <c r="O544" s="1">
        <v>27</v>
      </c>
      <c r="P544" s="1">
        <v>187</v>
      </c>
      <c r="Q544" s="1">
        <v>20</v>
      </c>
      <c r="R544" s="1" t="s">
        <v>31</v>
      </c>
      <c r="S544" s="1" t="s">
        <v>32</v>
      </c>
      <c r="T544" s="1" t="s">
        <v>358</v>
      </c>
      <c r="U544" s="1" t="s">
        <v>130</v>
      </c>
    </row>
    <row r="545" spans="1:21" x14ac:dyDescent="0.25">
      <c r="A545" s="1">
        <v>980953</v>
      </c>
      <c r="B545" s="1">
        <v>2016</v>
      </c>
      <c r="C545" s="1" t="s">
        <v>67</v>
      </c>
      <c r="D545" s="1" t="s">
        <v>341</v>
      </c>
      <c r="E545" s="2">
        <v>42490</v>
      </c>
      <c r="F545" s="1" t="s">
        <v>24</v>
      </c>
      <c r="G545" s="1" t="s">
        <v>192</v>
      </c>
      <c r="H545" s="1" t="s">
        <v>69</v>
      </c>
      <c r="I545" s="1" t="s">
        <v>280</v>
      </c>
      <c r="J545" s="1" t="s">
        <v>27</v>
      </c>
      <c r="K545" s="1" t="s">
        <v>27</v>
      </c>
      <c r="L545" s="1" t="s">
        <v>29</v>
      </c>
      <c r="M545" s="1" t="s">
        <v>280</v>
      </c>
      <c r="N545" s="1" t="s">
        <v>30</v>
      </c>
      <c r="O545" s="1">
        <v>15</v>
      </c>
      <c r="P545" s="1">
        <v>195</v>
      </c>
      <c r="Q545" s="1">
        <v>20</v>
      </c>
      <c r="R545" s="1" t="s">
        <v>31</v>
      </c>
      <c r="S545" s="1" t="s">
        <v>32</v>
      </c>
      <c r="T545" s="1" t="s">
        <v>252</v>
      </c>
      <c r="U545" s="1" t="s">
        <v>137</v>
      </c>
    </row>
    <row r="546" spans="1:21" x14ac:dyDescent="0.25">
      <c r="A546" s="1">
        <v>980955</v>
      </c>
      <c r="B546" s="1">
        <v>2016</v>
      </c>
      <c r="C546" s="1" t="s">
        <v>347</v>
      </c>
      <c r="D546" s="1" t="s">
        <v>341</v>
      </c>
      <c r="E546" s="2">
        <v>42491</v>
      </c>
      <c r="F546" s="1" t="s">
        <v>24</v>
      </c>
      <c r="G546" s="1" t="s">
        <v>321</v>
      </c>
      <c r="H546" s="1" t="s">
        <v>348</v>
      </c>
      <c r="I546" s="1" t="s">
        <v>344</v>
      </c>
      <c r="J546" s="1" t="s">
        <v>38</v>
      </c>
      <c r="K546" s="1" t="s">
        <v>344</v>
      </c>
      <c r="L546" s="1" t="s">
        <v>29</v>
      </c>
      <c r="M546" s="1" t="s">
        <v>38</v>
      </c>
      <c r="N546" s="1" t="s">
        <v>30</v>
      </c>
      <c r="O546" s="1">
        <v>23</v>
      </c>
      <c r="P546" s="1">
        <v>155</v>
      </c>
      <c r="Q546" s="1">
        <v>20</v>
      </c>
      <c r="R546" s="1" t="s">
        <v>31</v>
      </c>
      <c r="S546" s="1" t="s">
        <v>32</v>
      </c>
      <c r="T546" s="1" t="s">
        <v>262</v>
      </c>
      <c r="U546" s="1" t="s">
        <v>345</v>
      </c>
    </row>
    <row r="547" spans="1:21" x14ac:dyDescent="0.25">
      <c r="A547" s="1">
        <v>980957</v>
      </c>
      <c r="B547" s="1">
        <v>2016</v>
      </c>
      <c r="C547" s="1" t="s">
        <v>258</v>
      </c>
      <c r="D547" s="1" t="s">
        <v>341</v>
      </c>
      <c r="E547" s="2">
        <v>42491</v>
      </c>
      <c r="F547" s="1" t="s">
        <v>24</v>
      </c>
      <c r="G547" s="1" t="s">
        <v>157</v>
      </c>
      <c r="H547" s="1" t="s">
        <v>289</v>
      </c>
      <c r="I547" s="1" t="s">
        <v>539</v>
      </c>
      <c r="J547" s="1" t="s">
        <v>54</v>
      </c>
      <c r="K547" s="1" t="s">
        <v>54</v>
      </c>
      <c r="L547" s="1" t="s">
        <v>29</v>
      </c>
      <c r="M547" s="1" t="s">
        <v>54</v>
      </c>
      <c r="N547" s="1" t="s">
        <v>48</v>
      </c>
      <c r="O547" s="1">
        <v>8</v>
      </c>
      <c r="P547" s="1">
        <v>160</v>
      </c>
      <c r="Q547" s="1">
        <v>20</v>
      </c>
      <c r="R547" s="1" t="s">
        <v>31</v>
      </c>
      <c r="S547" s="1" t="s">
        <v>32</v>
      </c>
      <c r="T547" s="1" t="s">
        <v>355</v>
      </c>
      <c r="U547" s="1" t="s">
        <v>228</v>
      </c>
    </row>
    <row r="548" spans="1:21" x14ac:dyDescent="0.25">
      <c r="A548" s="1">
        <v>980959</v>
      </c>
      <c r="B548" s="1">
        <v>2016</v>
      </c>
      <c r="C548" s="1" t="s">
        <v>22</v>
      </c>
      <c r="D548" s="1" t="s">
        <v>341</v>
      </c>
      <c r="E548" s="2">
        <v>42492</v>
      </c>
      <c r="F548" s="1" t="s">
        <v>24</v>
      </c>
      <c r="G548" s="1" t="s">
        <v>330</v>
      </c>
      <c r="H548" s="1" t="s">
        <v>26</v>
      </c>
      <c r="I548" s="1" t="s">
        <v>27</v>
      </c>
      <c r="J548" s="1" t="s">
        <v>28</v>
      </c>
      <c r="K548" s="1" t="s">
        <v>28</v>
      </c>
      <c r="L548" s="1" t="s">
        <v>29</v>
      </c>
      <c r="M548" s="1" t="s">
        <v>28</v>
      </c>
      <c r="N548" s="1" t="s">
        <v>48</v>
      </c>
      <c r="O548" s="1">
        <v>5</v>
      </c>
      <c r="P548" s="1">
        <v>186</v>
      </c>
      <c r="Q548" s="1">
        <v>20</v>
      </c>
      <c r="R548" s="1" t="s">
        <v>31</v>
      </c>
      <c r="S548" s="1" t="s">
        <v>32</v>
      </c>
      <c r="T548" s="1" t="s">
        <v>130</v>
      </c>
      <c r="U548" s="1" t="s">
        <v>150</v>
      </c>
    </row>
    <row r="549" spans="1:21" x14ac:dyDescent="0.25">
      <c r="A549" s="1">
        <v>980961</v>
      </c>
      <c r="B549" s="1">
        <v>2016</v>
      </c>
      <c r="C549" s="1" t="s">
        <v>347</v>
      </c>
      <c r="D549" s="1" t="s">
        <v>341</v>
      </c>
      <c r="E549" s="2">
        <v>42493</v>
      </c>
      <c r="F549" s="1" t="s">
        <v>24</v>
      </c>
      <c r="G549" s="1" t="s">
        <v>359</v>
      </c>
      <c r="H549" s="1" t="s">
        <v>348</v>
      </c>
      <c r="I549" s="1" t="s">
        <v>344</v>
      </c>
      <c r="J549" s="1" t="s">
        <v>46</v>
      </c>
      <c r="K549" s="1" t="s">
        <v>46</v>
      </c>
      <c r="L549" s="1" t="s">
        <v>29</v>
      </c>
      <c r="M549" s="1" t="s">
        <v>46</v>
      </c>
      <c r="N549" s="1" t="s">
        <v>48</v>
      </c>
      <c r="O549" s="1">
        <v>8</v>
      </c>
      <c r="P549" s="1">
        <v>150</v>
      </c>
      <c r="Q549" s="1">
        <v>20</v>
      </c>
      <c r="R549" s="1" t="s">
        <v>31</v>
      </c>
      <c r="S549" s="1" t="s">
        <v>32</v>
      </c>
      <c r="T549" s="1" t="s">
        <v>325</v>
      </c>
      <c r="U549" s="1" t="s">
        <v>262</v>
      </c>
    </row>
    <row r="550" spans="1:21" x14ac:dyDescent="0.25">
      <c r="A550" s="1">
        <v>980963</v>
      </c>
      <c r="B550" s="1">
        <v>2016</v>
      </c>
      <c r="C550" s="1" t="s">
        <v>57</v>
      </c>
      <c r="D550" s="1" t="s">
        <v>341</v>
      </c>
      <c r="E550" s="2">
        <v>42494</v>
      </c>
      <c r="F550" s="1" t="s">
        <v>24</v>
      </c>
      <c r="G550" s="1" t="s">
        <v>330</v>
      </c>
      <c r="H550" s="1" t="s">
        <v>59</v>
      </c>
      <c r="I550" s="1" t="s">
        <v>28</v>
      </c>
      <c r="J550" s="1" t="s">
        <v>38</v>
      </c>
      <c r="K550" s="1" t="s">
        <v>38</v>
      </c>
      <c r="L550" s="1" t="s">
        <v>29</v>
      </c>
      <c r="M550" s="1" t="s">
        <v>28</v>
      </c>
      <c r="N550" s="1" t="s">
        <v>30</v>
      </c>
      <c r="O550" s="1">
        <v>7</v>
      </c>
      <c r="P550" s="1">
        <v>165</v>
      </c>
      <c r="Q550" s="1">
        <v>20</v>
      </c>
      <c r="R550" s="1" t="s">
        <v>31</v>
      </c>
      <c r="S550" s="1" t="s">
        <v>32</v>
      </c>
      <c r="T550" s="1" t="s">
        <v>252</v>
      </c>
      <c r="U550" s="1" t="s">
        <v>137</v>
      </c>
    </row>
    <row r="551" spans="1:21" x14ac:dyDescent="0.25">
      <c r="A551" s="1">
        <v>980965</v>
      </c>
      <c r="B551" s="1">
        <v>2016</v>
      </c>
      <c r="C551" s="1" t="s">
        <v>43</v>
      </c>
      <c r="D551" s="1" t="s">
        <v>341</v>
      </c>
      <c r="E551" s="2">
        <v>42495</v>
      </c>
      <c r="F551" s="1" t="s">
        <v>24</v>
      </c>
      <c r="G551" s="1" t="s">
        <v>253</v>
      </c>
      <c r="H551" s="1" t="s">
        <v>45</v>
      </c>
      <c r="I551" s="1" t="s">
        <v>46</v>
      </c>
      <c r="J551" s="1" t="s">
        <v>539</v>
      </c>
      <c r="K551" s="1" t="s">
        <v>539</v>
      </c>
      <c r="L551" s="1" t="s">
        <v>29</v>
      </c>
      <c r="M551" s="1" t="s">
        <v>539</v>
      </c>
      <c r="N551" s="1" t="s">
        <v>48</v>
      </c>
      <c r="O551" s="1">
        <v>7</v>
      </c>
      <c r="P551" s="1">
        <v>163</v>
      </c>
      <c r="Q551" s="1">
        <v>20</v>
      </c>
      <c r="R551" s="1" t="s">
        <v>31</v>
      </c>
      <c r="S551" s="1" t="s">
        <v>32</v>
      </c>
      <c r="T551" s="1" t="s">
        <v>272</v>
      </c>
      <c r="U551" s="1" t="s">
        <v>228</v>
      </c>
    </row>
    <row r="552" spans="1:21" x14ac:dyDescent="0.25">
      <c r="A552" s="1">
        <v>980967</v>
      </c>
      <c r="B552" s="1">
        <v>2016</v>
      </c>
      <c r="C552" s="1" t="s">
        <v>67</v>
      </c>
      <c r="D552" s="1" t="s">
        <v>341</v>
      </c>
      <c r="E552" s="2">
        <v>42496</v>
      </c>
      <c r="F552" s="1" t="s">
        <v>24</v>
      </c>
      <c r="G552" s="1" t="s">
        <v>316</v>
      </c>
      <c r="H552" s="1" t="s">
        <v>69</v>
      </c>
      <c r="I552" s="1" t="s">
        <v>280</v>
      </c>
      <c r="J552" s="1" t="s">
        <v>344</v>
      </c>
      <c r="K552" s="1" t="s">
        <v>280</v>
      </c>
      <c r="L552" s="1" t="s">
        <v>29</v>
      </c>
      <c r="M552" s="1" t="s">
        <v>280</v>
      </c>
      <c r="N552" s="1" t="s">
        <v>48</v>
      </c>
      <c r="O552" s="1">
        <v>5</v>
      </c>
      <c r="P552" s="1">
        <v>127</v>
      </c>
      <c r="Q552" s="1">
        <v>20</v>
      </c>
      <c r="R552" s="1" t="s">
        <v>31</v>
      </c>
      <c r="S552" s="1" t="s">
        <v>32</v>
      </c>
      <c r="T552" s="1" t="s">
        <v>130</v>
      </c>
      <c r="U552" s="1" t="s">
        <v>150</v>
      </c>
    </row>
    <row r="553" spans="1:21" x14ac:dyDescent="0.25">
      <c r="A553" s="1">
        <v>980969</v>
      </c>
      <c r="B553" s="1">
        <v>2016</v>
      </c>
      <c r="C553" s="1" t="s">
        <v>22</v>
      </c>
      <c r="D553" s="1" t="s">
        <v>341</v>
      </c>
      <c r="E553" s="2">
        <v>42497</v>
      </c>
      <c r="F553" s="1" t="s">
        <v>24</v>
      </c>
      <c r="G553" s="1" t="s">
        <v>230</v>
      </c>
      <c r="H553" s="1" t="s">
        <v>26</v>
      </c>
      <c r="I553" s="1" t="s">
        <v>27</v>
      </c>
      <c r="J553" s="1" t="s">
        <v>539</v>
      </c>
      <c r="K553" s="1" t="s">
        <v>27</v>
      </c>
      <c r="L553" s="1" t="s">
        <v>29</v>
      </c>
      <c r="M553" s="1" t="s">
        <v>27</v>
      </c>
      <c r="N553" s="1" t="s">
        <v>48</v>
      </c>
      <c r="O553" s="1">
        <v>7</v>
      </c>
      <c r="P553" s="1">
        <v>192</v>
      </c>
      <c r="Q553" s="1">
        <v>20</v>
      </c>
      <c r="R553" s="1" t="s">
        <v>31</v>
      </c>
      <c r="S553" s="1" t="s">
        <v>32</v>
      </c>
      <c r="T553" s="1" t="s">
        <v>325</v>
      </c>
      <c r="U553" s="1" t="s">
        <v>262</v>
      </c>
    </row>
    <row r="554" spans="1:21" x14ac:dyDescent="0.25">
      <c r="A554" s="1">
        <v>980971</v>
      </c>
      <c r="B554" s="1">
        <v>2016</v>
      </c>
      <c r="C554" s="1" t="s">
        <v>35</v>
      </c>
      <c r="D554" s="1" t="s">
        <v>341</v>
      </c>
      <c r="E554" s="2">
        <v>42497</v>
      </c>
      <c r="F554" s="1" t="s">
        <v>24</v>
      </c>
      <c r="G554" s="1" t="s">
        <v>360</v>
      </c>
      <c r="H554" s="1" t="s">
        <v>343</v>
      </c>
      <c r="I554" s="1" t="s">
        <v>38</v>
      </c>
      <c r="J554" s="1" t="s">
        <v>46</v>
      </c>
      <c r="K554" s="1" t="s">
        <v>46</v>
      </c>
      <c r="L554" s="1" t="s">
        <v>29</v>
      </c>
      <c r="M554" s="1" t="s">
        <v>38</v>
      </c>
      <c r="N554" s="1" t="s">
        <v>30</v>
      </c>
      <c r="O554" s="1">
        <v>9</v>
      </c>
      <c r="P554" s="1">
        <v>182</v>
      </c>
      <c r="Q554" s="1">
        <v>20</v>
      </c>
      <c r="R554" s="1" t="s">
        <v>31</v>
      </c>
      <c r="S554" s="1" t="s">
        <v>32</v>
      </c>
      <c r="T554" s="1" t="s">
        <v>137</v>
      </c>
      <c r="U554" s="1" t="s">
        <v>288</v>
      </c>
    </row>
    <row r="555" spans="1:21" x14ac:dyDescent="0.25">
      <c r="A555" s="1">
        <v>980973</v>
      </c>
      <c r="B555" s="1">
        <v>2016</v>
      </c>
      <c r="C555" s="1" t="s">
        <v>254</v>
      </c>
      <c r="D555" s="1" t="s">
        <v>341</v>
      </c>
      <c r="E555" s="2">
        <v>42498</v>
      </c>
      <c r="F555" s="1" t="s">
        <v>24</v>
      </c>
      <c r="G555" s="1" t="s">
        <v>94</v>
      </c>
      <c r="H555" s="1" t="s">
        <v>256</v>
      </c>
      <c r="I555" s="1" t="s">
        <v>54</v>
      </c>
      <c r="J555" s="1" t="s">
        <v>280</v>
      </c>
      <c r="K555" s="1" t="s">
        <v>54</v>
      </c>
      <c r="L555" s="1" t="s">
        <v>29</v>
      </c>
      <c r="M555" s="1" t="s">
        <v>280</v>
      </c>
      <c r="N555" s="1" t="s">
        <v>30</v>
      </c>
      <c r="O555" s="1">
        <v>85</v>
      </c>
      <c r="P555" s="1">
        <v>178</v>
      </c>
      <c r="Q555" s="1">
        <v>20</v>
      </c>
      <c r="R555" s="1" t="s">
        <v>31</v>
      </c>
      <c r="S555" s="1" t="s">
        <v>32</v>
      </c>
      <c r="T555" s="1" t="s">
        <v>150</v>
      </c>
      <c r="U555" s="1" t="s">
        <v>272</v>
      </c>
    </row>
    <row r="556" spans="1:21" x14ac:dyDescent="0.25">
      <c r="A556" s="1">
        <v>980975</v>
      </c>
      <c r="B556" s="1">
        <v>2016</v>
      </c>
      <c r="C556" s="1" t="s">
        <v>57</v>
      </c>
      <c r="D556" s="1" t="s">
        <v>341</v>
      </c>
      <c r="E556" s="2">
        <v>42498</v>
      </c>
      <c r="F556" s="1" t="s">
        <v>24</v>
      </c>
      <c r="G556" s="1" t="s">
        <v>90</v>
      </c>
      <c r="H556" s="1" t="s">
        <v>59</v>
      </c>
      <c r="I556" s="1" t="s">
        <v>28</v>
      </c>
      <c r="J556" s="1" t="s">
        <v>344</v>
      </c>
      <c r="K556" s="1" t="s">
        <v>344</v>
      </c>
      <c r="L556" s="1" t="s">
        <v>29</v>
      </c>
      <c r="M556" s="1" t="s">
        <v>344</v>
      </c>
      <c r="N556" s="1" t="s">
        <v>48</v>
      </c>
      <c r="O556" s="1">
        <v>5</v>
      </c>
      <c r="P556" s="1">
        <v>159</v>
      </c>
      <c r="Q556" s="1">
        <v>20</v>
      </c>
      <c r="R556" s="1" t="s">
        <v>31</v>
      </c>
      <c r="S556" s="1" t="s">
        <v>32</v>
      </c>
      <c r="T556" s="1" t="s">
        <v>130</v>
      </c>
      <c r="U556" s="1" t="s">
        <v>228</v>
      </c>
    </row>
    <row r="557" spans="1:21" x14ac:dyDescent="0.25">
      <c r="A557" s="1">
        <v>980977</v>
      </c>
      <c r="B557" s="1">
        <v>2016</v>
      </c>
      <c r="C557" s="1" t="s">
        <v>35</v>
      </c>
      <c r="D557" s="1" t="s">
        <v>341</v>
      </c>
      <c r="E557" s="2">
        <v>42499</v>
      </c>
      <c r="F557" s="1" t="s">
        <v>24</v>
      </c>
      <c r="G557" s="1" t="s">
        <v>64</v>
      </c>
      <c r="H557" s="1" t="s">
        <v>343</v>
      </c>
      <c r="I557" s="1" t="s">
        <v>38</v>
      </c>
      <c r="J557" s="1" t="s">
        <v>27</v>
      </c>
      <c r="K557" s="1" t="s">
        <v>38</v>
      </c>
      <c r="L557" s="1" t="s">
        <v>29</v>
      </c>
      <c r="M557" s="1" t="s">
        <v>27</v>
      </c>
      <c r="N557" s="1" t="s">
        <v>30</v>
      </c>
      <c r="O557" s="1">
        <v>1</v>
      </c>
      <c r="P557" s="1">
        <v>176</v>
      </c>
      <c r="Q557" s="1">
        <v>20</v>
      </c>
      <c r="R557" s="1" t="s">
        <v>31</v>
      </c>
      <c r="S557" s="1" t="s">
        <v>32</v>
      </c>
      <c r="T557" s="1" t="s">
        <v>252</v>
      </c>
      <c r="U557" s="1" t="s">
        <v>137</v>
      </c>
    </row>
    <row r="558" spans="1:21" x14ac:dyDescent="0.25">
      <c r="A558" s="1">
        <v>980979</v>
      </c>
      <c r="B558" s="1">
        <v>2016</v>
      </c>
      <c r="C558" s="1" t="s">
        <v>254</v>
      </c>
      <c r="D558" s="1" t="s">
        <v>341</v>
      </c>
      <c r="E558" s="2">
        <v>42500</v>
      </c>
      <c r="F558" s="1" t="s">
        <v>24</v>
      </c>
      <c r="G558" s="1" t="s">
        <v>361</v>
      </c>
      <c r="H558" s="1" t="s">
        <v>256</v>
      </c>
      <c r="I558" s="1" t="s">
        <v>539</v>
      </c>
      <c r="J558" s="1" t="s">
        <v>280</v>
      </c>
      <c r="K558" s="1" t="s">
        <v>280</v>
      </c>
      <c r="L558" s="1" t="s">
        <v>40</v>
      </c>
      <c r="M558" s="1" t="s">
        <v>280</v>
      </c>
      <c r="N558" s="1" t="s">
        <v>30</v>
      </c>
      <c r="O558" s="1">
        <v>4</v>
      </c>
      <c r="P558" s="1">
        <v>138</v>
      </c>
      <c r="Q558" s="1">
        <v>20</v>
      </c>
      <c r="R558" s="1" t="s">
        <v>31</v>
      </c>
      <c r="S558" s="1" t="s">
        <v>32</v>
      </c>
      <c r="T558" s="1" t="s">
        <v>325</v>
      </c>
      <c r="U558" s="1" t="s">
        <v>345</v>
      </c>
    </row>
    <row r="559" spans="1:21" x14ac:dyDescent="0.25">
      <c r="A559" s="1">
        <v>980981</v>
      </c>
      <c r="B559" s="1">
        <v>2016</v>
      </c>
      <c r="C559" s="1" t="s">
        <v>22</v>
      </c>
      <c r="D559" s="1" t="s">
        <v>341</v>
      </c>
      <c r="E559" s="2">
        <v>42501</v>
      </c>
      <c r="F559" s="1" t="s">
        <v>24</v>
      </c>
      <c r="G559" s="1" t="s">
        <v>362</v>
      </c>
      <c r="H559" s="1" t="s">
        <v>26</v>
      </c>
      <c r="I559" s="1" t="s">
        <v>27</v>
      </c>
      <c r="J559" s="1" t="s">
        <v>54</v>
      </c>
      <c r="K559" s="1" t="s">
        <v>54</v>
      </c>
      <c r="L559" s="1" t="s">
        <v>29</v>
      </c>
      <c r="M559" s="1" t="s">
        <v>54</v>
      </c>
      <c r="N559" s="1" t="s">
        <v>48</v>
      </c>
      <c r="O559" s="1">
        <v>6</v>
      </c>
      <c r="P559" s="1">
        <v>152</v>
      </c>
      <c r="Q559" s="1">
        <v>20</v>
      </c>
      <c r="R559" s="1" t="s">
        <v>31</v>
      </c>
      <c r="S559" s="1" t="s">
        <v>32</v>
      </c>
      <c r="T559" s="1" t="s">
        <v>355</v>
      </c>
      <c r="U559" s="1" t="s">
        <v>272</v>
      </c>
    </row>
    <row r="560" spans="1:21" x14ac:dyDescent="0.25">
      <c r="A560" s="1">
        <v>980983</v>
      </c>
      <c r="B560" s="1">
        <v>2016</v>
      </c>
      <c r="C560" s="1" t="s">
        <v>67</v>
      </c>
      <c r="D560" s="1" t="s">
        <v>341</v>
      </c>
      <c r="E560" s="2">
        <v>42502</v>
      </c>
      <c r="F560" s="1" t="s">
        <v>24</v>
      </c>
      <c r="G560" s="1" t="s">
        <v>356</v>
      </c>
      <c r="H560" s="1" t="s">
        <v>69</v>
      </c>
      <c r="I560" s="1" t="s">
        <v>280</v>
      </c>
      <c r="J560" s="1" t="s">
        <v>46</v>
      </c>
      <c r="K560" s="1" t="s">
        <v>46</v>
      </c>
      <c r="L560" s="1" t="s">
        <v>29</v>
      </c>
      <c r="M560" s="1" t="s">
        <v>46</v>
      </c>
      <c r="N560" s="1" t="s">
        <v>48</v>
      </c>
      <c r="O560" s="1">
        <v>7</v>
      </c>
      <c r="P560" s="1">
        <v>147</v>
      </c>
      <c r="Q560" s="1">
        <v>20</v>
      </c>
      <c r="R560" s="1" t="s">
        <v>31</v>
      </c>
      <c r="S560" s="1" t="s">
        <v>32</v>
      </c>
      <c r="T560" s="1" t="s">
        <v>351</v>
      </c>
      <c r="U560" s="1" t="s">
        <v>130</v>
      </c>
    </row>
    <row r="561" spans="1:21" x14ac:dyDescent="0.25">
      <c r="A561" s="1">
        <v>980985</v>
      </c>
      <c r="B561" s="1">
        <v>2016</v>
      </c>
      <c r="C561" s="1" t="s">
        <v>254</v>
      </c>
      <c r="D561" s="1" t="s">
        <v>341</v>
      </c>
      <c r="E561" s="2">
        <v>42503</v>
      </c>
      <c r="F561" s="1" t="s">
        <v>24</v>
      </c>
      <c r="G561" s="1" t="s">
        <v>360</v>
      </c>
      <c r="H561" s="1" t="s">
        <v>256</v>
      </c>
      <c r="I561" s="1" t="s">
        <v>54</v>
      </c>
      <c r="J561" s="1" t="s">
        <v>38</v>
      </c>
      <c r="K561" s="1" t="s">
        <v>54</v>
      </c>
      <c r="L561" s="1" t="s">
        <v>40</v>
      </c>
      <c r="M561" s="1" t="s">
        <v>38</v>
      </c>
      <c r="N561" s="1" t="s">
        <v>48</v>
      </c>
      <c r="O561" s="1">
        <v>7</v>
      </c>
      <c r="P561" s="1">
        <v>125</v>
      </c>
      <c r="Q561" s="1">
        <v>20</v>
      </c>
      <c r="R561" s="1" t="s">
        <v>31</v>
      </c>
      <c r="S561" s="1" t="s">
        <v>32</v>
      </c>
      <c r="T561" s="1" t="s">
        <v>137</v>
      </c>
      <c r="U561" s="1" t="s">
        <v>288</v>
      </c>
    </row>
    <row r="562" spans="1:21" x14ac:dyDescent="0.25">
      <c r="A562" s="1">
        <v>980987</v>
      </c>
      <c r="B562" s="1">
        <v>2016</v>
      </c>
      <c r="C562" s="1" t="s">
        <v>22</v>
      </c>
      <c r="D562" s="1" t="s">
        <v>341</v>
      </c>
      <c r="E562" s="2">
        <v>42504</v>
      </c>
      <c r="F562" s="1" t="s">
        <v>24</v>
      </c>
      <c r="G562" s="1" t="s">
        <v>131</v>
      </c>
      <c r="H562" s="1" t="s">
        <v>26</v>
      </c>
      <c r="I562" s="1" t="s">
        <v>27</v>
      </c>
      <c r="J562" s="1" t="s">
        <v>344</v>
      </c>
      <c r="K562" s="1" t="s">
        <v>344</v>
      </c>
      <c r="L562" s="1" t="s">
        <v>29</v>
      </c>
      <c r="M562" s="1" t="s">
        <v>27</v>
      </c>
      <c r="N562" s="1" t="s">
        <v>30</v>
      </c>
      <c r="O562" s="1">
        <v>144</v>
      </c>
      <c r="P562" s="1">
        <v>249</v>
      </c>
      <c r="Q562" s="1">
        <v>20</v>
      </c>
      <c r="R562" s="1" t="s">
        <v>31</v>
      </c>
      <c r="S562" s="1" t="s">
        <v>32</v>
      </c>
      <c r="T562" s="1" t="s">
        <v>355</v>
      </c>
      <c r="U562" s="1" t="s">
        <v>345</v>
      </c>
    </row>
    <row r="563" spans="1:21" x14ac:dyDescent="0.25">
      <c r="A563" s="1">
        <v>980989</v>
      </c>
      <c r="B563" s="1">
        <v>2016</v>
      </c>
      <c r="C563" s="1" t="s">
        <v>57</v>
      </c>
      <c r="D563" s="1" t="s">
        <v>341</v>
      </c>
      <c r="E563" s="2">
        <v>42504</v>
      </c>
      <c r="F563" s="1" t="s">
        <v>24</v>
      </c>
      <c r="G563" s="1" t="s">
        <v>75</v>
      </c>
      <c r="H563" s="1" t="s">
        <v>59</v>
      </c>
      <c r="I563" s="1" t="s">
        <v>28</v>
      </c>
      <c r="J563" s="1" t="s">
        <v>539</v>
      </c>
      <c r="K563" s="1" t="s">
        <v>539</v>
      </c>
      <c r="L563" s="1" t="s">
        <v>40</v>
      </c>
      <c r="M563" s="1" t="s">
        <v>28</v>
      </c>
      <c r="N563" s="1" t="s">
        <v>48</v>
      </c>
      <c r="O563" s="1">
        <v>8</v>
      </c>
      <c r="P563" s="1">
        <v>66</v>
      </c>
      <c r="Q563" s="1">
        <v>9</v>
      </c>
      <c r="R563" s="1" t="s">
        <v>31</v>
      </c>
      <c r="S563" s="1" t="s">
        <v>101</v>
      </c>
      <c r="T563" s="1" t="s">
        <v>350</v>
      </c>
      <c r="U563" s="1" t="s">
        <v>262</v>
      </c>
    </row>
    <row r="564" spans="1:21" x14ac:dyDescent="0.25">
      <c r="A564" s="1">
        <v>980991</v>
      </c>
      <c r="B564" s="1">
        <v>2016</v>
      </c>
      <c r="C564" s="1" t="s">
        <v>35</v>
      </c>
      <c r="D564" s="1" t="s">
        <v>341</v>
      </c>
      <c r="E564" s="2">
        <v>42505</v>
      </c>
      <c r="F564" s="1" t="s">
        <v>24</v>
      </c>
      <c r="G564" s="1" t="s">
        <v>363</v>
      </c>
      <c r="H564" s="1" t="s">
        <v>343</v>
      </c>
      <c r="I564" s="1" t="s">
        <v>38</v>
      </c>
      <c r="J564" s="1" t="s">
        <v>280</v>
      </c>
      <c r="K564" s="1" t="s">
        <v>38</v>
      </c>
      <c r="L564" s="1" t="s">
        <v>40</v>
      </c>
      <c r="M564" s="1" t="s">
        <v>280</v>
      </c>
      <c r="N564" s="1" t="s">
        <v>48</v>
      </c>
      <c r="O564" s="1">
        <v>7</v>
      </c>
      <c r="P564" s="1">
        <v>180</v>
      </c>
      <c r="Q564" s="1">
        <v>20</v>
      </c>
      <c r="R564" s="1" t="s">
        <v>31</v>
      </c>
      <c r="S564" s="1" t="s">
        <v>32</v>
      </c>
      <c r="T564" s="1" t="s">
        <v>358</v>
      </c>
      <c r="U564" s="1" t="s">
        <v>130</v>
      </c>
    </row>
    <row r="565" spans="1:21" x14ac:dyDescent="0.25">
      <c r="A565" s="1">
        <v>980993</v>
      </c>
      <c r="B565" s="1">
        <v>2016</v>
      </c>
      <c r="C565" s="1" t="s">
        <v>254</v>
      </c>
      <c r="D565" s="1" t="s">
        <v>341</v>
      </c>
      <c r="E565" s="2">
        <v>42505</v>
      </c>
      <c r="F565" s="1" t="s">
        <v>24</v>
      </c>
      <c r="G565" s="1" t="s">
        <v>362</v>
      </c>
      <c r="H565" s="1" t="s">
        <v>256</v>
      </c>
      <c r="I565" s="1" t="s">
        <v>54</v>
      </c>
      <c r="J565" s="1" t="s">
        <v>46</v>
      </c>
      <c r="K565" s="1" t="s">
        <v>46</v>
      </c>
      <c r="L565" s="1" t="s">
        <v>29</v>
      </c>
      <c r="M565" s="1" t="s">
        <v>54</v>
      </c>
      <c r="N565" s="1" t="s">
        <v>30</v>
      </c>
      <c r="O565" s="1">
        <v>80</v>
      </c>
      <c r="P565" s="1">
        <v>207</v>
      </c>
      <c r="Q565" s="1">
        <v>20</v>
      </c>
      <c r="R565" s="1" t="s">
        <v>31</v>
      </c>
      <c r="S565" s="1" t="s">
        <v>32</v>
      </c>
      <c r="T565" s="1" t="s">
        <v>346</v>
      </c>
      <c r="U565" s="1" t="s">
        <v>288</v>
      </c>
    </row>
    <row r="566" spans="1:21" x14ac:dyDescent="0.25">
      <c r="A566" s="1">
        <v>980995</v>
      </c>
      <c r="B566" s="1">
        <v>2016</v>
      </c>
      <c r="C566" s="1" t="s">
        <v>57</v>
      </c>
      <c r="D566" s="1" t="s">
        <v>341</v>
      </c>
      <c r="E566" s="2">
        <v>42506</v>
      </c>
      <c r="F566" s="1" t="s">
        <v>24</v>
      </c>
      <c r="G566" s="1" t="s">
        <v>230</v>
      </c>
      <c r="H566" s="1" t="s">
        <v>59</v>
      </c>
      <c r="I566" s="1" t="s">
        <v>28</v>
      </c>
      <c r="J566" s="1" t="s">
        <v>27</v>
      </c>
      <c r="K566" s="1" t="s">
        <v>27</v>
      </c>
      <c r="L566" s="1" t="s">
        <v>29</v>
      </c>
      <c r="M566" s="1" t="s">
        <v>27</v>
      </c>
      <c r="N566" s="1" t="s">
        <v>48</v>
      </c>
      <c r="O566" s="1">
        <v>9</v>
      </c>
      <c r="P566" s="1">
        <v>184</v>
      </c>
      <c r="Q566" s="1">
        <v>20</v>
      </c>
      <c r="R566" s="1" t="s">
        <v>31</v>
      </c>
      <c r="S566" s="1" t="s">
        <v>32</v>
      </c>
      <c r="T566" s="1" t="s">
        <v>325</v>
      </c>
      <c r="U566" s="1" t="s">
        <v>350</v>
      </c>
    </row>
    <row r="567" spans="1:21" x14ac:dyDescent="0.25">
      <c r="A567" s="1">
        <v>980997</v>
      </c>
      <c r="B567" s="1">
        <v>2016</v>
      </c>
      <c r="C567" s="1" t="s">
        <v>254</v>
      </c>
      <c r="D567" s="1" t="s">
        <v>341</v>
      </c>
      <c r="E567" s="2">
        <v>42507</v>
      </c>
      <c r="F567" s="1" t="s">
        <v>24</v>
      </c>
      <c r="G567" s="1" t="s">
        <v>354</v>
      </c>
      <c r="H567" s="1" t="s">
        <v>256</v>
      </c>
      <c r="I567" s="1" t="s">
        <v>539</v>
      </c>
      <c r="J567" s="1" t="s">
        <v>46</v>
      </c>
      <c r="K567" s="1" t="s">
        <v>539</v>
      </c>
      <c r="L567" s="1" t="s">
        <v>29</v>
      </c>
      <c r="M567" s="1" t="s">
        <v>539</v>
      </c>
      <c r="N567" s="1" t="s">
        <v>30</v>
      </c>
      <c r="O567" s="1">
        <v>19</v>
      </c>
      <c r="P567" s="1">
        <v>58</v>
      </c>
      <c r="Q567" s="1">
        <v>11</v>
      </c>
      <c r="R567" s="1" t="s">
        <v>31</v>
      </c>
      <c r="S567" s="1" t="s">
        <v>101</v>
      </c>
      <c r="T567" s="1" t="s">
        <v>346</v>
      </c>
      <c r="U567" s="1" t="s">
        <v>272</v>
      </c>
    </row>
    <row r="568" spans="1:21" x14ac:dyDescent="0.25">
      <c r="A568" s="1">
        <v>980999</v>
      </c>
      <c r="B568" s="1">
        <v>2016</v>
      </c>
      <c r="C568" s="1" t="s">
        <v>22</v>
      </c>
      <c r="D568" s="1" t="s">
        <v>341</v>
      </c>
      <c r="E568" s="2">
        <v>42508</v>
      </c>
      <c r="F568" s="1" t="s">
        <v>24</v>
      </c>
      <c r="G568" s="1" t="s">
        <v>230</v>
      </c>
      <c r="H568" s="1" t="s">
        <v>26</v>
      </c>
      <c r="I568" s="1" t="s">
        <v>27</v>
      </c>
      <c r="J568" s="1" t="s">
        <v>38</v>
      </c>
      <c r="K568" s="1" t="s">
        <v>38</v>
      </c>
      <c r="L568" s="1" t="s">
        <v>29</v>
      </c>
      <c r="M568" s="1" t="s">
        <v>27</v>
      </c>
      <c r="N568" s="1" t="s">
        <v>30</v>
      </c>
      <c r="O568" s="1">
        <v>82</v>
      </c>
      <c r="P568" s="1">
        <v>203</v>
      </c>
      <c r="Q568" s="1">
        <v>14</v>
      </c>
      <c r="R568" s="1" t="s">
        <v>31</v>
      </c>
      <c r="S568" s="1" t="s">
        <v>101</v>
      </c>
      <c r="T568" s="1" t="s">
        <v>358</v>
      </c>
      <c r="U568" s="1" t="s">
        <v>130</v>
      </c>
    </row>
    <row r="569" spans="1:21" x14ac:dyDescent="0.25">
      <c r="A569" s="1">
        <v>981001</v>
      </c>
      <c r="B569" s="1">
        <v>2016</v>
      </c>
      <c r="C569" s="1" t="s">
        <v>364</v>
      </c>
      <c r="D569" s="1" t="s">
        <v>341</v>
      </c>
      <c r="E569" s="2">
        <v>42509</v>
      </c>
      <c r="F569" s="1" t="s">
        <v>24</v>
      </c>
      <c r="G569" s="1" t="s">
        <v>162</v>
      </c>
      <c r="H569" s="1" t="s">
        <v>365</v>
      </c>
      <c r="I569" s="1" t="s">
        <v>344</v>
      </c>
      <c r="J569" s="1" t="s">
        <v>28</v>
      </c>
      <c r="K569" s="1" t="s">
        <v>344</v>
      </c>
      <c r="L569" s="1" t="s">
        <v>29</v>
      </c>
      <c r="M569" s="1" t="s">
        <v>344</v>
      </c>
      <c r="N569" s="1" t="s">
        <v>48</v>
      </c>
      <c r="O569" s="1">
        <v>6</v>
      </c>
      <c r="P569" s="1">
        <v>125</v>
      </c>
      <c r="Q569" s="1">
        <v>20</v>
      </c>
      <c r="R569" s="1" t="s">
        <v>31</v>
      </c>
      <c r="S569" s="1" t="s">
        <v>32</v>
      </c>
      <c r="T569" s="1" t="s">
        <v>252</v>
      </c>
      <c r="U569" s="1" t="s">
        <v>288</v>
      </c>
    </row>
    <row r="570" spans="1:21" x14ac:dyDescent="0.25">
      <c r="A570" s="1">
        <v>981003</v>
      </c>
      <c r="B570" s="1">
        <v>2016</v>
      </c>
      <c r="C570" s="1" t="s">
        <v>291</v>
      </c>
      <c r="D570" s="1" t="s">
        <v>341</v>
      </c>
      <c r="E570" s="2">
        <v>42510</v>
      </c>
      <c r="F570" s="1" t="s">
        <v>24</v>
      </c>
      <c r="G570" s="1" t="s">
        <v>318</v>
      </c>
      <c r="H570" s="1" t="s">
        <v>292</v>
      </c>
      <c r="I570" s="1" t="s">
        <v>46</v>
      </c>
      <c r="J570" s="1" t="s">
        <v>280</v>
      </c>
      <c r="K570" s="1" t="s">
        <v>46</v>
      </c>
      <c r="L570" s="1" t="s">
        <v>29</v>
      </c>
      <c r="M570" s="1" t="s">
        <v>46</v>
      </c>
      <c r="N570" s="1" t="s">
        <v>48</v>
      </c>
      <c r="O570" s="1">
        <v>6</v>
      </c>
      <c r="P570" s="1">
        <v>159</v>
      </c>
      <c r="Q570" s="1">
        <v>20</v>
      </c>
      <c r="R570" s="1" t="s">
        <v>31</v>
      </c>
      <c r="S570" s="1" t="s">
        <v>32</v>
      </c>
      <c r="T570" s="1" t="s">
        <v>350</v>
      </c>
      <c r="U570" s="1" t="s">
        <v>262</v>
      </c>
    </row>
    <row r="571" spans="1:21" x14ac:dyDescent="0.25">
      <c r="A571" s="1">
        <v>981005</v>
      </c>
      <c r="B571" s="1">
        <v>2016</v>
      </c>
      <c r="C571" s="1" t="s">
        <v>254</v>
      </c>
      <c r="D571" s="1" t="s">
        <v>341</v>
      </c>
      <c r="E571" s="2">
        <v>42511</v>
      </c>
      <c r="F571" s="1" t="s">
        <v>24</v>
      </c>
      <c r="G571" s="1" t="s">
        <v>83</v>
      </c>
      <c r="H571" s="1" t="s">
        <v>256</v>
      </c>
      <c r="I571" s="1" t="s">
        <v>539</v>
      </c>
      <c r="J571" s="1" t="s">
        <v>38</v>
      </c>
      <c r="K571" s="1" t="s">
        <v>38</v>
      </c>
      <c r="L571" s="1" t="s">
        <v>40</v>
      </c>
      <c r="M571" s="1" t="s">
        <v>539</v>
      </c>
      <c r="N571" s="1" t="s">
        <v>48</v>
      </c>
      <c r="O571" s="1">
        <v>4</v>
      </c>
      <c r="P571" s="1">
        <v>173</v>
      </c>
      <c r="Q571" s="1">
        <v>20</v>
      </c>
      <c r="R571" s="1" t="s">
        <v>31</v>
      </c>
      <c r="S571" s="1" t="s">
        <v>32</v>
      </c>
      <c r="T571" s="1" t="s">
        <v>137</v>
      </c>
      <c r="U571" s="1" t="s">
        <v>346</v>
      </c>
    </row>
    <row r="572" spans="1:21" x14ac:dyDescent="0.25">
      <c r="A572" s="1">
        <v>981007</v>
      </c>
      <c r="B572" s="1">
        <v>2016</v>
      </c>
      <c r="C572" s="1" t="s">
        <v>364</v>
      </c>
      <c r="D572" s="1" t="s">
        <v>341</v>
      </c>
      <c r="E572" s="2">
        <v>42511</v>
      </c>
      <c r="F572" s="1" t="s">
        <v>24</v>
      </c>
      <c r="G572" s="1" t="s">
        <v>111</v>
      </c>
      <c r="H572" s="1" t="s">
        <v>365</v>
      </c>
      <c r="I572" s="1" t="s">
        <v>344</v>
      </c>
      <c r="J572" s="1" t="s">
        <v>54</v>
      </c>
      <c r="K572" s="1" t="s">
        <v>344</v>
      </c>
      <c r="L572" s="1" t="s">
        <v>29</v>
      </c>
      <c r="M572" s="1" t="s">
        <v>344</v>
      </c>
      <c r="N572" s="1" t="s">
        <v>48</v>
      </c>
      <c r="O572" s="1">
        <v>6</v>
      </c>
      <c r="P572" s="1">
        <v>173</v>
      </c>
      <c r="Q572" s="1">
        <v>20</v>
      </c>
      <c r="R572" s="1" t="s">
        <v>31</v>
      </c>
      <c r="S572" s="1" t="s">
        <v>32</v>
      </c>
      <c r="T572" s="1" t="s">
        <v>252</v>
      </c>
      <c r="U572" s="1" t="s">
        <v>288</v>
      </c>
    </row>
    <row r="573" spans="1:21" x14ac:dyDescent="0.25">
      <c r="A573" s="1">
        <v>981009</v>
      </c>
      <c r="B573" s="1">
        <v>2016</v>
      </c>
      <c r="C573" s="1" t="s">
        <v>57</v>
      </c>
      <c r="D573" s="1" t="s">
        <v>341</v>
      </c>
      <c r="E573" s="2">
        <v>42512</v>
      </c>
      <c r="F573" s="1" t="s">
        <v>24</v>
      </c>
      <c r="G573" s="1" t="s">
        <v>75</v>
      </c>
      <c r="H573" s="1" t="s">
        <v>59</v>
      </c>
      <c r="I573" s="1" t="s">
        <v>28</v>
      </c>
      <c r="J573" s="1" t="s">
        <v>280</v>
      </c>
      <c r="K573" s="1" t="s">
        <v>280</v>
      </c>
      <c r="L573" s="1" t="s">
        <v>29</v>
      </c>
      <c r="M573" s="1" t="s">
        <v>28</v>
      </c>
      <c r="N573" s="1" t="s">
        <v>30</v>
      </c>
      <c r="O573" s="1">
        <v>22</v>
      </c>
      <c r="P573" s="1">
        <v>172</v>
      </c>
      <c r="Q573" s="1">
        <v>20</v>
      </c>
      <c r="R573" s="1" t="s">
        <v>31</v>
      </c>
      <c r="S573" s="1" t="s">
        <v>32</v>
      </c>
      <c r="T573" s="1" t="s">
        <v>358</v>
      </c>
      <c r="U573" s="1" t="s">
        <v>130</v>
      </c>
    </row>
    <row r="574" spans="1:21" x14ac:dyDescent="0.25">
      <c r="A574" s="1">
        <v>981011</v>
      </c>
      <c r="B574" s="1">
        <v>2016</v>
      </c>
      <c r="C574" s="1" t="s">
        <v>291</v>
      </c>
      <c r="D574" s="1" t="s">
        <v>341</v>
      </c>
      <c r="E574" s="2">
        <v>42512</v>
      </c>
      <c r="F574" s="1" t="s">
        <v>24</v>
      </c>
      <c r="G574" s="1" t="s">
        <v>230</v>
      </c>
      <c r="H574" s="1" t="s">
        <v>292</v>
      </c>
      <c r="I574" s="1" t="s">
        <v>46</v>
      </c>
      <c r="J574" s="1" t="s">
        <v>27</v>
      </c>
      <c r="K574" s="1" t="s">
        <v>27</v>
      </c>
      <c r="L574" s="1" t="s">
        <v>29</v>
      </c>
      <c r="M574" s="1" t="s">
        <v>27</v>
      </c>
      <c r="N574" s="1" t="s">
        <v>48</v>
      </c>
      <c r="O574" s="1">
        <v>6</v>
      </c>
      <c r="P574" s="1">
        <v>139</v>
      </c>
      <c r="Q574" s="1">
        <v>20</v>
      </c>
      <c r="R574" s="1" t="s">
        <v>31</v>
      </c>
      <c r="S574" s="1" t="s">
        <v>32</v>
      </c>
      <c r="T574" s="1" t="s">
        <v>350</v>
      </c>
      <c r="U574" s="1" t="s">
        <v>262</v>
      </c>
    </row>
    <row r="575" spans="1:21" x14ac:dyDescent="0.25">
      <c r="A575" s="1">
        <v>981013</v>
      </c>
      <c r="B575" s="1">
        <v>2016</v>
      </c>
      <c r="C575" s="1" t="s">
        <v>22</v>
      </c>
      <c r="D575" s="1" t="s">
        <v>341</v>
      </c>
      <c r="E575" s="2">
        <v>42514</v>
      </c>
      <c r="F575" s="1" t="s">
        <v>245</v>
      </c>
      <c r="G575" s="1" t="s">
        <v>131</v>
      </c>
      <c r="H575" s="1" t="s">
        <v>26</v>
      </c>
      <c r="I575" s="1" t="s">
        <v>344</v>
      </c>
      <c r="J575" s="1" t="s">
        <v>27</v>
      </c>
      <c r="K575" s="1" t="s">
        <v>27</v>
      </c>
      <c r="L575" s="1" t="s">
        <v>29</v>
      </c>
      <c r="M575" s="1" t="s">
        <v>27</v>
      </c>
      <c r="N575" s="1" t="s">
        <v>48</v>
      </c>
      <c r="O575" s="1">
        <v>4</v>
      </c>
      <c r="P575" s="1">
        <v>159</v>
      </c>
      <c r="Q575" s="1">
        <v>20</v>
      </c>
      <c r="R575" s="1" t="s">
        <v>31</v>
      </c>
      <c r="S575" s="1" t="s">
        <v>32</v>
      </c>
      <c r="T575" s="1" t="s">
        <v>252</v>
      </c>
      <c r="U575" s="1" t="s">
        <v>137</v>
      </c>
    </row>
    <row r="576" spans="1:21" x14ac:dyDescent="0.25">
      <c r="A576" s="1">
        <v>981015</v>
      </c>
      <c r="B576" s="1">
        <v>2016</v>
      </c>
      <c r="C576" s="1" t="s">
        <v>43</v>
      </c>
      <c r="D576" s="1" t="s">
        <v>341</v>
      </c>
      <c r="E576" s="2">
        <v>42515</v>
      </c>
      <c r="F576" s="1" t="s">
        <v>246</v>
      </c>
      <c r="G576" s="1" t="s">
        <v>338</v>
      </c>
      <c r="H576" s="1" t="s">
        <v>45</v>
      </c>
      <c r="I576" s="1" t="s">
        <v>280</v>
      </c>
      <c r="J576" s="1" t="s">
        <v>28</v>
      </c>
      <c r="K576" s="1" t="s">
        <v>28</v>
      </c>
      <c r="L576" s="1" t="s">
        <v>29</v>
      </c>
      <c r="M576" s="1" t="s">
        <v>280</v>
      </c>
      <c r="N576" s="1" t="s">
        <v>30</v>
      </c>
      <c r="O576" s="1">
        <v>22</v>
      </c>
      <c r="P576" s="1">
        <v>163</v>
      </c>
      <c r="Q576" s="1">
        <v>20</v>
      </c>
      <c r="R576" s="1" t="s">
        <v>31</v>
      </c>
      <c r="S576" s="1" t="s">
        <v>32</v>
      </c>
      <c r="T576" s="1" t="s">
        <v>130</v>
      </c>
      <c r="U576" s="1" t="s">
        <v>272</v>
      </c>
    </row>
    <row r="577" spans="1:21" x14ac:dyDescent="0.25">
      <c r="A577" s="1">
        <v>981017</v>
      </c>
      <c r="B577" s="1">
        <v>2016</v>
      </c>
      <c r="C577" s="1" t="s">
        <v>43</v>
      </c>
      <c r="D577" s="1" t="s">
        <v>341</v>
      </c>
      <c r="E577" s="2">
        <v>42517</v>
      </c>
      <c r="F577" s="1" t="s">
        <v>247</v>
      </c>
      <c r="G577" s="1" t="s">
        <v>192</v>
      </c>
      <c r="H577" s="1" t="s">
        <v>45</v>
      </c>
      <c r="I577" s="1" t="s">
        <v>344</v>
      </c>
      <c r="J577" s="1" t="s">
        <v>280</v>
      </c>
      <c r="K577" s="1" t="s">
        <v>280</v>
      </c>
      <c r="L577" s="1" t="s">
        <v>29</v>
      </c>
      <c r="M577" s="1" t="s">
        <v>280</v>
      </c>
      <c r="N577" s="1" t="s">
        <v>48</v>
      </c>
      <c r="O577" s="1">
        <v>4</v>
      </c>
      <c r="P577" s="1">
        <v>163</v>
      </c>
      <c r="Q577" s="1">
        <v>20</v>
      </c>
      <c r="R577" s="1" t="s">
        <v>31</v>
      </c>
      <c r="S577" s="1" t="s">
        <v>32</v>
      </c>
      <c r="T577" s="1" t="s">
        <v>130</v>
      </c>
      <c r="U577" s="1" t="s">
        <v>288</v>
      </c>
    </row>
    <row r="578" spans="1:21" x14ac:dyDescent="0.25">
      <c r="A578" s="1">
        <v>981019</v>
      </c>
      <c r="B578" s="1">
        <v>2016</v>
      </c>
      <c r="C578" s="1" t="s">
        <v>22</v>
      </c>
      <c r="D578" s="1" t="s">
        <v>341</v>
      </c>
      <c r="E578" s="2">
        <v>42519</v>
      </c>
      <c r="F578" s="1" t="s">
        <v>114</v>
      </c>
      <c r="G578" s="1" t="s">
        <v>366</v>
      </c>
      <c r="H578" s="1" t="s">
        <v>26</v>
      </c>
      <c r="I578" s="1" t="s">
        <v>27</v>
      </c>
      <c r="J578" s="1" t="s">
        <v>280</v>
      </c>
      <c r="K578" s="1" t="s">
        <v>280</v>
      </c>
      <c r="L578" s="1" t="s">
        <v>40</v>
      </c>
      <c r="M578" s="1" t="s">
        <v>280</v>
      </c>
      <c r="N578" s="1" t="s">
        <v>30</v>
      </c>
      <c r="O578" s="1">
        <v>8</v>
      </c>
      <c r="P578" s="1">
        <v>209</v>
      </c>
      <c r="Q578" s="1">
        <v>20</v>
      </c>
      <c r="R578" s="1" t="s">
        <v>31</v>
      </c>
      <c r="S578" s="1" t="s">
        <v>32</v>
      </c>
      <c r="T578" s="1" t="s">
        <v>137</v>
      </c>
      <c r="U578" s="1" t="s">
        <v>262</v>
      </c>
    </row>
    <row r="579" spans="1:21" x14ac:dyDescent="0.25">
      <c r="A579" s="1">
        <v>1082591</v>
      </c>
      <c r="B579" s="1">
        <v>2017</v>
      </c>
      <c r="C579" s="1" t="s">
        <v>67</v>
      </c>
      <c r="D579" s="1" t="s">
        <v>367</v>
      </c>
      <c r="E579" s="2">
        <v>42830</v>
      </c>
      <c r="F579" s="1" t="s">
        <v>24</v>
      </c>
      <c r="G579" s="1" t="s">
        <v>149</v>
      </c>
      <c r="H579" s="1" t="s">
        <v>69</v>
      </c>
      <c r="I579" s="1" t="s">
        <v>280</v>
      </c>
      <c r="J579" s="1" t="s">
        <v>27</v>
      </c>
      <c r="K579" s="1" t="s">
        <v>27</v>
      </c>
      <c r="L579" s="1" t="s">
        <v>29</v>
      </c>
      <c r="M579" s="1" t="s">
        <v>280</v>
      </c>
      <c r="N579" s="1" t="s">
        <v>30</v>
      </c>
      <c r="O579" s="1">
        <v>35</v>
      </c>
      <c r="P579" s="1">
        <v>208</v>
      </c>
      <c r="Q579" s="1">
        <v>20</v>
      </c>
      <c r="R579" s="1" t="s">
        <v>31</v>
      </c>
      <c r="S579" s="1" t="s">
        <v>32</v>
      </c>
      <c r="T579" s="1" t="s">
        <v>355</v>
      </c>
      <c r="U579" s="1" t="s">
        <v>296</v>
      </c>
    </row>
    <row r="580" spans="1:21" x14ac:dyDescent="0.25">
      <c r="A580" s="1">
        <v>1082592</v>
      </c>
      <c r="B580" s="1">
        <v>2017</v>
      </c>
      <c r="C580" s="1" t="s">
        <v>258</v>
      </c>
      <c r="D580" s="1" t="s">
        <v>367</v>
      </c>
      <c r="E580" s="2">
        <v>42831</v>
      </c>
      <c r="F580" s="1" t="s">
        <v>24</v>
      </c>
      <c r="G580" s="1" t="s">
        <v>251</v>
      </c>
      <c r="H580" s="1" t="s">
        <v>289</v>
      </c>
      <c r="I580" s="1" t="s">
        <v>342</v>
      </c>
      <c r="J580" s="1" t="s">
        <v>54</v>
      </c>
      <c r="K580" s="1" t="s">
        <v>342</v>
      </c>
      <c r="L580" s="1" t="s">
        <v>29</v>
      </c>
      <c r="M580" s="1" t="s">
        <v>342</v>
      </c>
      <c r="N580" s="1" t="s">
        <v>48</v>
      </c>
      <c r="O580" s="1">
        <v>7</v>
      </c>
      <c r="P580" s="1">
        <v>185</v>
      </c>
      <c r="Q580" s="1">
        <v>20</v>
      </c>
      <c r="R580" s="1" t="s">
        <v>31</v>
      </c>
      <c r="S580" s="1" t="s">
        <v>32</v>
      </c>
      <c r="T580" s="1" t="s">
        <v>350</v>
      </c>
      <c r="U580" s="1" t="s">
        <v>150</v>
      </c>
    </row>
    <row r="581" spans="1:21" x14ac:dyDescent="0.25">
      <c r="A581" s="1">
        <v>1082593</v>
      </c>
      <c r="B581" s="1">
        <v>2017</v>
      </c>
      <c r="C581" s="1" t="s">
        <v>347</v>
      </c>
      <c r="D581" s="1" t="s">
        <v>367</v>
      </c>
      <c r="E581" s="2">
        <v>42832</v>
      </c>
      <c r="F581" s="1" t="s">
        <v>24</v>
      </c>
      <c r="G581" s="1" t="s">
        <v>312</v>
      </c>
      <c r="H581" s="1" t="s">
        <v>348</v>
      </c>
      <c r="I581" s="1" t="s">
        <v>344</v>
      </c>
      <c r="J581" s="1" t="s">
        <v>28</v>
      </c>
      <c r="K581" s="1" t="s">
        <v>28</v>
      </c>
      <c r="L581" s="1" t="s">
        <v>29</v>
      </c>
      <c r="M581" s="1" t="s">
        <v>28</v>
      </c>
      <c r="N581" s="1" t="s">
        <v>48</v>
      </c>
      <c r="O581" s="1">
        <v>10</v>
      </c>
      <c r="P581" s="1">
        <v>184</v>
      </c>
      <c r="Q581" s="1">
        <v>20</v>
      </c>
      <c r="R581" s="1" t="s">
        <v>31</v>
      </c>
      <c r="S581" s="1" t="s">
        <v>32</v>
      </c>
      <c r="T581" s="1" t="s">
        <v>346</v>
      </c>
      <c r="U581" s="1" t="s">
        <v>288</v>
      </c>
    </row>
    <row r="582" spans="1:21" x14ac:dyDescent="0.25">
      <c r="A582" s="1">
        <v>1082594</v>
      </c>
      <c r="B582" s="1">
        <v>2017</v>
      </c>
      <c r="C582" s="1" t="s">
        <v>239</v>
      </c>
      <c r="D582" s="1" t="s">
        <v>367</v>
      </c>
      <c r="E582" s="2">
        <v>42833</v>
      </c>
      <c r="F582" s="1" t="s">
        <v>24</v>
      </c>
      <c r="G582" s="1" t="s">
        <v>310</v>
      </c>
      <c r="H582" s="1" t="s">
        <v>240</v>
      </c>
      <c r="I582" s="1" t="s">
        <v>38</v>
      </c>
      <c r="J582" s="1" t="s">
        <v>342</v>
      </c>
      <c r="K582" s="1" t="s">
        <v>38</v>
      </c>
      <c r="L582" s="1" t="s">
        <v>29</v>
      </c>
      <c r="M582" s="1" t="s">
        <v>38</v>
      </c>
      <c r="N582" s="1" t="s">
        <v>48</v>
      </c>
      <c r="O582" s="1">
        <v>6</v>
      </c>
      <c r="P582" s="1">
        <v>164</v>
      </c>
      <c r="Q582" s="1">
        <v>20</v>
      </c>
      <c r="R582" s="1" t="s">
        <v>31</v>
      </c>
      <c r="S582" s="1" t="s">
        <v>32</v>
      </c>
      <c r="T582" s="1" t="s">
        <v>252</v>
      </c>
      <c r="U582" s="1" t="s">
        <v>272</v>
      </c>
    </row>
    <row r="583" spans="1:21" x14ac:dyDescent="0.25">
      <c r="A583" s="1">
        <v>1082595</v>
      </c>
      <c r="B583" s="1">
        <v>2017</v>
      </c>
      <c r="C583" s="1" t="s">
        <v>22</v>
      </c>
      <c r="D583" s="1" t="s">
        <v>367</v>
      </c>
      <c r="E583" s="2">
        <v>42833</v>
      </c>
      <c r="F583" s="1" t="s">
        <v>24</v>
      </c>
      <c r="G583" s="1" t="s">
        <v>190</v>
      </c>
      <c r="H583" s="1" t="s">
        <v>368</v>
      </c>
      <c r="I583" s="1" t="s">
        <v>27</v>
      </c>
      <c r="J583" s="1" t="s">
        <v>46</v>
      </c>
      <c r="K583" s="1" t="s">
        <v>27</v>
      </c>
      <c r="L583" s="1" t="s">
        <v>40</v>
      </c>
      <c r="M583" s="1" t="s">
        <v>27</v>
      </c>
      <c r="N583" s="1" t="s">
        <v>30</v>
      </c>
      <c r="O583" s="1">
        <v>15</v>
      </c>
      <c r="P583" s="1">
        <v>158</v>
      </c>
      <c r="Q583" s="1">
        <v>20</v>
      </c>
      <c r="R583" s="1" t="s">
        <v>31</v>
      </c>
      <c r="S583" s="1" t="s">
        <v>32</v>
      </c>
      <c r="T583" s="1" t="s">
        <v>150</v>
      </c>
      <c r="U583" s="1" t="s">
        <v>345</v>
      </c>
    </row>
    <row r="584" spans="1:21" x14ac:dyDescent="0.25">
      <c r="A584" s="1">
        <v>1082596</v>
      </c>
      <c r="B584" s="1">
        <v>2017</v>
      </c>
      <c r="C584" s="1" t="s">
        <v>67</v>
      </c>
      <c r="D584" s="1" t="s">
        <v>367</v>
      </c>
      <c r="E584" s="2">
        <v>42834</v>
      </c>
      <c r="F584" s="1" t="s">
        <v>24</v>
      </c>
      <c r="G584" s="1" t="s">
        <v>369</v>
      </c>
      <c r="H584" s="1" t="s">
        <v>69</v>
      </c>
      <c r="I584" s="1" t="s">
        <v>280</v>
      </c>
      <c r="J584" s="1" t="s">
        <v>344</v>
      </c>
      <c r="K584" s="1" t="s">
        <v>280</v>
      </c>
      <c r="L584" s="1" t="s">
        <v>29</v>
      </c>
      <c r="M584" s="1" t="s">
        <v>280</v>
      </c>
      <c r="N584" s="1" t="s">
        <v>48</v>
      </c>
      <c r="O584" s="1">
        <v>9</v>
      </c>
      <c r="P584" s="1">
        <v>136</v>
      </c>
      <c r="Q584" s="1">
        <v>20</v>
      </c>
      <c r="R584" s="1" t="s">
        <v>31</v>
      </c>
      <c r="S584" s="1" t="s">
        <v>32</v>
      </c>
      <c r="T584" s="1" t="s">
        <v>370</v>
      </c>
      <c r="U584" s="1" t="s">
        <v>296</v>
      </c>
    </row>
    <row r="585" spans="1:21" x14ac:dyDescent="0.25">
      <c r="A585" s="1">
        <v>1082597</v>
      </c>
      <c r="B585" s="1">
        <v>2017</v>
      </c>
      <c r="C585" s="1" t="s">
        <v>51</v>
      </c>
      <c r="D585" s="1" t="s">
        <v>367</v>
      </c>
      <c r="E585" s="2">
        <v>42834</v>
      </c>
      <c r="F585" s="1" t="s">
        <v>24</v>
      </c>
      <c r="G585" s="1" t="s">
        <v>371</v>
      </c>
      <c r="H585" s="1" t="s">
        <v>53</v>
      </c>
      <c r="I585" s="1" t="s">
        <v>54</v>
      </c>
      <c r="J585" s="1" t="s">
        <v>28</v>
      </c>
      <c r="K585" s="1" t="s">
        <v>54</v>
      </c>
      <c r="L585" s="1" t="s">
        <v>29</v>
      </c>
      <c r="M585" s="1" t="s">
        <v>54</v>
      </c>
      <c r="N585" s="1" t="s">
        <v>48</v>
      </c>
      <c r="O585" s="1">
        <v>4</v>
      </c>
      <c r="P585" s="1">
        <v>179</v>
      </c>
      <c r="Q585" s="1">
        <v>20</v>
      </c>
      <c r="R585" s="1" t="s">
        <v>31</v>
      </c>
      <c r="S585" s="1" t="s">
        <v>32</v>
      </c>
      <c r="T585" s="1" t="s">
        <v>346</v>
      </c>
      <c r="U585" s="1" t="s">
        <v>288</v>
      </c>
    </row>
    <row r="586" spans="1:21" x14ac:dyDescent="0.25">
      <c r="A586" s="1">
        <v>1082598</v>
      </c>
      <c r="B586" s="1">
        <v>2017</v>
      </c>
      <c r="C586" s="1" t="s">
        <v>239</v>
      </c>
      <c r="D586" s="1" t="s">
        <v>367</v>
      </c>
      <c r="E586" s="2">
        <v>42835</v>
      </c>
      <c r="F586" s="1" t="s">
        <v>24</v>
      </c>
      <c r="G586" s="1" t="s">
        <v>321</v>
      </c>
      <c r="H586" s="1" t="s">
        <v>240</v>
      </c>
      <c r="I586" s="1" t="s">
        <v>38</v>
      </c>
      <c r="J586" s="1" t="s">
        <v>27</v>
      </c>
      <c r="K586" s="1" t="s">
        <v>27</v>
      </c>
      <c r="L586" s="1" t="s">
        <v>40</v>
      </c>
      <c r="M586" s="1" t="s">
        <v>38</v>
      </c>
      <c r="N586" s="1" t="s">
        <v>48</v>
      </c>
      <c r="O586" s="1">
        <v>8</v>
      </c>
      <c r="P586" s="1">
        <v>149</v>
      </c>
      <c r="Q586" s="1">
        <v>20</v>
      </c>
      <c r="R586" s="1" t="s">
        <v>31</v>
      </c>
      <c r="S586" s="1" t="s">
        <v>32</v>
      </c>
      <c r="T586" s="1" t="s">
        <v>252</v>
      </c>
      <c r="U586" s="1" t="s">
        <v>272</v>
      </c>
    </row>
    <row r="587" spans="1:21" x14ac:dyDescent="0.25">
      <c r="A587" s="1">
        <v>1082599</v>
      </c>
      <c r="B587" s="1">
        <v>2017</v>
      </c>
      <c r="C587" s="1" t="s">
        <v>258</v>
      </c>
      <c r="D587" s="1" t="s">
        <v>367</v>
      </c>
      <c r="E587" s="2">
        <v>42836</v>
      </c>
      <c r="F587" s="1" t="s">
        <v>24</v>
      </c>
      <c r="G587" s="1" t="s">
        <v>293</v>
      </c>
      <c r="H587" s="1" t="s">
        <v>289</v>
      </c>
      <c r="I587" s="1" t="s">
        <v>342</v>
      </c>
      <c r="J587" s="1" t="s">
        <v>46</v>
      </c>
      <c r="K587" s="1" t="s">
        <v>342</v>
      </c>
      <c r="L587" s="1" t="s">
        <v>29</v>
      </c>
      <c r="M587" s="1" t="s">
        <v>46</v>
      </c>
      <c r="N587" s="1" t="s">
        <v>30</v>
      </c>
      <c r="O587" s="1">
        <v>97</v>
      </c>
      <c r="P587" s="1">
        <v>206</v>
      </c>
      <c r="Q587" s="1">
        <v>20</v>
      </c>
      <c r="R587" s="1" t="s">
        <v>31</v>
      </c>
      <c r="S587" s="1" t="s">
        <v>32</v>
      </c>
      <c r="T587" s="1" t="s">
        <v>355</v>
      </c>
      <c r="U587" s="1" t="s">
        <v>150</v>
      </c>
    </row>
    <row r="588" spans="1:21" x14ac:dyDescent="0.25">
      <c r="A588" s="1">
        <v>1082600</v>
      </c>
      <c r="B588" s="1">
        <v>2017</v>
      </c>
      <c r="C588" s="1" t="s">
        <v>51</v>
      </c>
      <c r="D588" s="1" t="s">
        <v>367</v>
      </c>
      <c r="E588" s="2">
        <v>42837</v>
      </c>
      <c r="F588" s="1" t="s">
        <v>24</v>
      </c>
      <c r="G588" s="1" t="s">
        <v>372</v>
      </c>
      <c r="H588" s="1" t="s">
        <v>53</v>
      </c>
      <c r="I588" s="1" t="s">
        <v>54</v>
      </c>
      <c r="J588" s="1" t="s">
        <v>280</v>
      </c>
      <c r="K588" s="1" t="s">
        <v>54</v>
      </c>
      <c r="L588" s="1" t="s">
        <v>29</v>
      </c>
      <c r="M588" s="1" t="s">
        <v>54</v>
      </c>
      <c r="N588" s="1" t="s">
        <v>48</v>
      </c>
      <c r="O588" s="1">
        <v>4</v>
      </c>
      <c r="P588" s="1">
        <v>159</v>
      </c>
      <c r="Q588" s="1">
        <v>20</v>
      </c>
      <c r="R588" s="1" t="s">
        <v>31</v>
      </c>
      <c r="S588" s="1" t="s">
        <v>32</v>
      </c>
      <c r="T588" s="1" t="s">
        <v>346</v>
      </c>
      <c r="U588" s="1" t="s">
        <v>288</v>
      </c>
    </row>
    <row r="589" spans="1:21" x14ac:dyDescent="0.25">
      <c r="A589" s="1">
        <v>1082601</v>
      </c>
      <c r="B589" s="1">
        <v>2017</v>
      </c>
      <c r="C589" s="1" t="s">
        <v>57</v>
      </c>
      <c r="D589" s="1" t="s">
        <v>367</v>
      </c>
      <c r="E589" s="2">
        <v>42838</v>
      </c>
      <c r="F589" s="1" t="s">
        <v>24</v>
      </c>
      <c r="G589" s="1" t="s">
        <v>267</v>
      </c>
      <c r="H589" s="1" t="s">
        <v>59</v>
      </c>
      <c r="I589" s="1" t="s">
        <v>28</v>
      </c>
      <c r="J589" s="1" t="s">
        <v>38</v>
      </c>
      <c r="K589" s="1" t="s">
        <v>28</v>
      </c>
      <c r="L589" s="1" t="s">
        <v>29</v>
      </c>
      <c r="M589" s="1" t="s">
        <v>28</v>
      </c>
      <c r="N589" s="1" t="s">
        <v>48</v>
      </c>
      <c r="O589" s="1">
        <v>8</v>
      </c>
      <c r="P589" s="1">
        <v>171</v>
      </c>
      <c r="Q589" s="1">
        <v>20</v>
      </c>
      <c r="R589" s="1" t="s">
        <v>31</v>
      </c>
      <c r="S589" s="1" t="s">
        <v>32</v>
      </c>
      <c r="T589" s="1" t="s">
        <v>370</v>
      </c>
      <c r="U589" s="1" t="s">
        <v>296</v>
      </c>
    </row>
    <row r="590" spans="1:21" x14ac:dyDescent="0.25">
      <c r="A590" s="1">
        <v>1082602</v>
      </c>
      <c r="B590" s="1">
        <v>2017</v>
      </c>
      <c r="C590" s="1" t="s">
        <v>22</v>
      </c>
      <c r="D590" s="1" t="s">
        <v>367</v>
      </c>
      <c r="E590" s="2">
        <v>42839</v>
      </c>
      <c r="F590" s="1" t="s">
        <v>24</v>
      </c>
      <c r="G590" s="1" t="s">
        <v>205</v>
      </c>
      <c r="H590" s="1" t="s">
        <v>26</v>
      </c>
      <c r="I590" s="1" t="s">
        <v>27</v>
      </c>
      <c r="J590" s="1" t="s">
        <v>54</v>
      </c>
      <c r="K590" s="1" t="s">
        <v>54</v>
      </c>
      <c r="L590" s="1" t="s">
        <v>29</v>
      </c>
      <c r="M590" s="1" t="s">
        <v>54</v>
      </c>
      <c r="N590" s="1" t="s">
        <v>48</v>
      </c>
      <c r="O590" s="1">
        <v>4</v>
      </c>
      <c r="P590" s="1">
        <v>143</v>
      </c>
      <c r="Q590" s="1">
        <v>20</v>
      </c>
      <c r="R590" s="1" t="s">
        <v>31</v>
      </c>
      <c r="S590" s="1" t="s">
        <v>32</v>
      </c>
      <c r="T590" s="1" t="s">
        <v>358</v>
      </c>
      <c r="U590" s="1" t="s">
        <v>252</v>
      </c>
    </row>
    <row r="591" spans="1:21" x14ac:dyDescent="0.25">
      <c r="A591" s="1">
        <v>1082603</v>
      </c>
      <c r="B591" s="1">
        <v>2017</v>
      </c>
      <c r="C591" s="1" t="s">
        <v>347</v>
      </c>
      <c r="D591" s="1" t="s">
        <v>367</v>
      </c>
      <c r="E591" s="2">
        <v>42839</v>
      </c>
      <c r="F591" s="1" t="s">
        <v>24</v>
      </c>
      <c r="G591" s="1" t="s">
        <v>373</v>
      </c>
      <c r="H591" s="1" t="s">
        <v>348</v>
      </c>
      <c r="I591" s="1" t="s">
        <v>344</v>
      </c>
      <c r="J591" s="1" t="s">
        <v>342</v>
      </c>
      <c r="K591" s="1" t="s">
        <v>344</v>
      </c>
      <c r="L591" s="1" t="s">
        <v>29</v>
      </c>
      <c r="M591" s="1" t="s">
        <v>344</v>
      </c>
      <c r="N591" s="1" t="s">
        <v>48</v>
      </c>
      <c r="O591" s="1">
        <v>7</v>
      </c>
      <c r="P591" s="1">
        <v>172</v>
      </c>
      <c r="Q591" s="1">
        <v>20</v>
      </c>
      <c r="R591" s="1" t="s">
        <v>31</v>
      </c>
      <c r="S591" s="1" t="s">
        <v>32</v>
      </c>
      <c r="T591" s="1" t="s">
        <v>350</v>
      </c>
      <c r="U591" s="1" t="s">
        <v>150</v>
      </c>
    </row>
    <row r="592" spans="1:21" x14ac:dyDescent="0.25">
      <c r="A592" s="1">
        <v>1082604</v>
      </c>
      <c r="B592" s="1">
        <v>2017</v>
      </c>
      <c r="C592" s="1" t="s">
        <v>57</v>
      </c>
      <c r="D592" s="1" t="s">
        <v>367</v>
      </c>
      <c r="E592" s="2">
        <v>42840</v>
      </c>
      <c r="F592" s="1" t="s">
        <v>24</v>
      </c>
      <c r="G592" s="1" t="s">
        <v>187</v>
      </c>
      <c r="H592" s="1" t="s">
        <v>59</v>
      </c>
      <c r="I592" s="1" t="s">
        <v>28</v>
      </c>
      <c r="J592" s="1" t="s">
        <v>280</v>
      </c>
      <c r="K592" s="1" t="s">
        <v>280</v>
      </c>
      <c r="L592" s="1" t="s">
        <v>29</v>
      </c>
      <c r="M592" s="1" t="s">
        <v>28</v>
      </c>
      <c r="N592" s="1" t="s">
        <v>30</v>
      </c>
      <c r="O592" s="1">
        <v>17</v>
      </c>
      <c r="P592" s="1">
        <v>173</v>
      </c>
      <c r="Q592" s="1">
        <v>20</v>
      </c>
      <c r="R592" s="1" t="s">
        <v>31</v>
      </c>
      <c r="S592" s="1" t="s">
        <v>32</v>
      </c>
      <c r="T592" s="1" t="s">
        <v>355</v>
      </c>
      <c r="U592" s="1" t="s">
        <v>296</v>
      </c>
    </row>
    <row r="593" spans="1:21" x14ac:dyDescent="0.25">
      <c r="A593" s="1">
        <v>1082605</v>
      </c>
      <c r="B593" s="1">
        <v>2017</v>
      </c>
      <c r="C593" s="1" t="s">
        <v>43</v>
      </c>
      <c r="D593" s="1" t="s">
        <v>367</v>
      </c>
      <c r="E593" s="2">
        <v>42840</v>
      </c>
      <c r="F593" s="1" t="s">
        <v>24</v>
      </c>
      <c r="G593" s="1" t="s">
        <v>317</v>
      </c>
      <c r="H593" s="1" t="s">
        <v>45</v>
      </c>
      <c r="I593" s="1" t="s">
        <v>46</v>
      </c>
      <c r="J593" s="1" t="s">
        <v>38</v>
      </c>
      <c r="K593" s="1" t="s">
        <v>46</v>
      </c>
      <c r="L593" s="1" t="s">
        <v>40</v>
      </c>
      <c r="M593" s="1" t="s">
        <v>46</v>
      </c>
      <c r="N593" s="1" t="s">
        <v>30</v>
      </c>
      <c r="O593" s="1">
        <v>51</v>
      </c>
      <c r="P593" s="1">
        <v>189</v>
      </c>
      <c r="Q593" s="1">
        <v>20</v>
      </c>
      <c r="R593" s="1" t="s">
        <v>31</v>
      </c>
      <c r="S593" s="1" t="s">
        <v>32</v>
      </c>
      <c r="T593" s="1" t="s">
        <v>374</v>
      </c>
      <c r="U593" s="1" t="s">
        <v>346</v>
      </c>
    </row>
    <row r="594" spans="1:21" x14ac:dyDescent="0.25">
      <c r="A594" s="1">
        <v>1082606</v>
      </c>
      <c r="B594" s="1">
        <v>2017</v>
      </c>
      <c r="C594" s="1" t="s">
        <v>51</v>
      </c>
      <c r="D594" s="1" t="s">
        <v>367</v>
      </c>
      <c r="E594" s="2">
        <v>42841</v>
      </c>
      <c r="F594" s="1" t="s">
        <v>24</v>
      </c>
      <c r="G594" s="1" t="s">
        <v>371</v>
      </c>
      <c r="H594" s="1" t="s">
        <v>53</v>
      </c>
      <c r="I594" s="1" t="s">
        <v>54</v>
      </c>
      <c r="J594" s="1" t="s">
        <v>344</v>
      </c>
      <c r="K594" s="1" t="s">
        <v>54</v>
      </c>
      <c r="L594" s="1" t="s">
        <v>29</v>
      </c>
      <c r="M594" s="1" t="s">
        <v>54</v>
      </c>
      <c r="N594" s="1" t="s">
        <v>48</v>
      </c>
      <c r="O594" s="1">
        <v>6</v>
      </c>
      <c r="P594" s="1">
        <v>177</v>
      </c>
      <c r="Q594" s="1">
        <v>20</v>
      </c>
      <c r="R594" s="1" t="s">
        <v>31</v>
      </c>
      <c r="S594" s="1" t="s">
        <v>32</v>
      </c>
      <c r="T594" s="1" t="s">
        <v>350</v>
      </c>
      <c r="U594" s="1" t="s">
        <v>150</v>
      </c>
    </row>
    <row r="595" spans="1:21" x14ac:dyDescent="0.25">
      <c r="A595" s="1">
        <v>1082607</v>
      </c>
      <c r="B595" s="1">
        <v>2017</v>
      </c>
      <c r="C595" s="1" t="s">
        <v>22</v>
      </c>
      <c r="D595" s="1" t="s">
        <v>367</v>
      </c>
      <c r="E595" s="2">
        <v>42841</v>
      </c>
      <c r="F595" s="1" t="s">
        <v>24</v>
      </c>
      <c r="G595" s="1" t="s">
        <v>375</v>
      </c>
      <c r="H595" s="1" t="s">
        <v>26</v>
      </c>
      <c r="I595" s="1" t="s">
        <v>27</v>
      </c>
      <c r="J595" s="1" t="s">
        <v>342</v>
      </c>
      <c r="K595" s="1" t="s">
        <v>27</v>
      </c>
      <c r="L595" s="1" t="s">
        <v>29</v>
      </c>
      <c r="M595" s="1" t="s">
        <v>342</v>
      </c>
      <c r="N595" s="1" t="s">
        <v>30</v>
      </c>
      <c r="O595" s="1">
        <v>27</v>
      </c>
      <c r="P595" s="1">
        <v>162</v>
      </c>
      <c r="Q595" s="1">
        <v>20</v>
      </c>
      <c r="R595" s="1" t="s">
        <v>31</v>
      </c>
      <c r="S595" s="1" t="s">
        <v>32</v>
      </c>
      <c r="T595" s="1" t="s">
        <v>358</v>
      </c>
      <c r="U595" s="1" t="s">
        <v>272</v>
      </c>
    </row>
    <row r="596" spans="1:21" x14ac:dyDescent="0.25">
      <c r="A596" s="1">
        <v>1082608</v>
      </c>
      <c r="B596" s="1">
        <v>2017</v>
      </c>
      <c r="C596" s="1" t="s">
        <v>43</v>
      </c>
      <c r="D596" s="1" t="s">
        <v>367</v>
      </c>
      <c r="E596" s="2">
        <v>42842</v>
      </c>
      <c r="F596" s="1" t="s">
        <v>24</v>
      </c>
      <c r="G596" s="1" t="s">
        <v>335</v>
      </c>
      <c r="H596" s="1" t="s">
        <v>45</v>
      </c>
      <c r="I596" s="1" t="s">
        <v>46</v>
      </c>
      <c r="J596" s="1" t="s">
        <v>28</v>
      </c>
      <c r="K596" s="1" t="s">
        <v>46</v>
      </c>
      <c r="L596" s="1" t="s">
        <v>40</v>
      </c>
      <c r="M596" s="1" t="s">
        <v>28</v>
      </c>
      <c r="N596" s="1" t="s">
        <v>48</v>
      </c>
      <c r="O596" s="1">
        <v>4</v>
      </c>
      <c r="P596" s="1">
        <v>169</v>
      </c>
      <c r="Q596" s="1">
        <v>20</v>
      </c>
      <c r="R596" s="1" t="s">
        <v>31</v>
      </c>
      <c r="S596" s="1" t="s">
        <v>32</v>
      </c>
      <c r="T596" s="1" t="s">
        <v>346</v>
      </c>
      <c r="U596" s="1" t="s">
        <v>288</v>
      </c>
    </row>
    <row r="597" spans="1:21" x14ac:dyDescent="0.25">
      <c r="A597" s="1">
        <v>1082609</v>
      </c>
      <c r="B597" s="1">
        <v>2017</v>
      </c>
      <c r="C597" s="1" t="s">
        <v>67</v>
      </c>
      <c r="D597" s="1" t="s">
        <v>367</v>
      </c>
      <c r="E597" s="2">
        <v>42842</v>
      </c>
      <c r="F597" s="1" t="s">
        <v>24</v>
      </c>
      <c r="G597" s="1" t="s">
        <v>316</v>
      </c>
      <c r="H597" s="1" t="s">
        <v>69</v>
      </c>
      <c r="I597" s="1" t="s">
        <v>280</v>
      </c>
      <c r="J597" s="1" t="s">
        <v>38</v>
      </c>
      <c r="K597" s="1" t="s">
        <v>38</v>
      </c>
      <c r="L597" s="1" t="s">
        <v>29</v>
      </c>
      <c r="M597" s="1" t="s">
        <v>280</v>
      </c>
      <c r="N597" s="1" t="s">
        <v>30</v>
      </c>
      <c r="O597" s="1">
        <v>5</v>
      </c>
      <c r="P597" s="1">
        <v>160</v>
      </c>
      <c r="Q597" s="1">
        <v>20</v>
      </c>
      <c r="R597" s="1" t="s">
        <v>31</v>
      </c>
      <c r="S597" s="1" t="s">
        <v>32</v>
      </c>
      <c r="T597" s="1" t="s">
        <v>355</v>
      </c>
      <c r="U597" s="1" t="s">
        <v>370</v>
      </c>
    </row>
    <row r="598" spans="1:21" x14ac:dyDescent="0.25">
      <c r="A598" s="1">
        <v>1082610</v>
      </c>
      <c r="B598" s="1">
        <v>2017</v>
      </c>
      <c r="C598" s="1" t="s">
        <v>347</v>
      </c>
      <c r="D598" s="1" t="s">
        <v>367</v>
      </c>
      <c r="E598" s="2">
        <v>42843</v>
      </c>
      <c r="F598" s="1" t="s">
        <v>24</v>
      </c>
      <c r="G598" s="1" t="s">
        <v>128</v>
      </c>
      <c r="H598" s="1" t="s">
        <v>348</v>
      </c>
      <c r="I598" s="1" t="s">
        <v>344</v>
      </c>
      <c r="J598" s="1" t="s">
        <v>27</v>
      </c>
      <c r="K598" s="1" t="s">
        <v>344</v>
      </c>
      <c r="L598" s="1" t="s">
        <v>29</v>
      </c>
      <c r="M598" s="1" t="s">
        <v>27</v>
      </c>
      <c r="N598" s="1" t="s">
        <v>30</v>
      </c>
      <c r="O598" s="1">
        <v>21</v>
      </c>
      <c r="P598" s="1">
        <v>214</v>
      </c>
      <c r="Q598" s="1">
        <v>20</v>
      </c>
      <c r="R598" s="1" t="s">
        <v>31</v>
      </c>
      <c r="S598" s="1" t="s">
        <v>32</v>
      </c>
      <c r="T598" s="1" t="s">
        <v>150</v>
      </c>
      <c r="U598" s="1" t="s">
        <v>345</v>
      </c>
    </row>
    <row r="599" spans="1:21" x14ac:dyDescent="0.25">
      <c r="A599" s="1">
        <v>1082611</v>
      </c>
      <c r="B599" s="1">
        <v>2017</v>
      </c>
      <c r="C599" s="1" t="s">
        <v>67</v>
      </c>
      <c r="D599" s="1" t="s">
        <v>367</v>
      </c>
      <c r="E599" s="2">
        <v>42844</v>
      </c>
      <c r="F599" s="1" t="s">
        <v>24</v>
      </c>
      <c r="G599" s="1" t="s">
        <v>376</v>
      </c>
      <c r="H599" s="1" t="s">
        <v>69</v>
      </c>
      <c r="I599" s="1" t="s">
        <v>280</v>
      </c>
      <c r="J599" s="1" t="s">
        <v>46</v>
      </c>
      <c r="K599" s="1" t="s">
        <v>280</v>
      </c>
      <c r="L599" s="1" t="s">
        <v>40</v>
      </c>
      <c r="M599" s="1" t="s">
        <v>280</v>
      </c>
      <c r="N599" s="1" t="s">
        <v>30</v>
      </c>
      <c r="O599" s="1">
        <v>15</v>
      </c>
      <c r="P599" s="1">
        <v>192</v>
      </c>
      <c r="Q599" s="1">
        <v>20</v>
      </c>
      <c r="R599" s="1" t="s">
        <v>31</v>
      </c>
      <c r="S599" s="1" t="s">
        <v>32</v>
      </c>
      <c r="T599" s="1" t="s">
        <v>325</v>
      </c>
      <c r="U599" s="1" t="s">
        <v>296</v>
      </c>
    </row>
    <row r="600" spans="1:21" x14ac:dyDescent="0.25">
      <c r="A600" s="1">
        <v>1082612</v>
      </c>
      <c r="B600" s="1">
        <v>2017</v>
      </c>
      <c r="C600" s="1" t="s">
        <v>239</v>
      </c>
      <c r="D600" s="1" t="s">
        <v>367</v>
      </c>
      <c r="E600" s="2">
        <v>42845</v>
      </c>
      <c r="F600" s="1" t="s">
        <v>24</v>
      </c>
      <c r="G600" s="1" t="s">
        <v>377</v>
      </c>
      <c r="H600" s="1" t="s">
        <v>240</v>
      </c>
      <c r="I600" s="1" t="s">
        <v>38</v>
      </c>
      <c r="J600" s="1" t="s">
        <v>54</v>
      </c>
      <c r="K600" s="1" t="s">
        <v>54</v>
      </c>
      <c r="L600" s="1" t="s">
        <v>29</v>
      </c>
      <c r="M600" s="1" t="s">
        <v>54</v>
      </c>
      <c r="N600" s="1" t="s">
        <v>48</v>
      </c>
      <c r="O600" s="1">
        <v>8</v>
      </c>
      <c r="P600" s="1">
        <v>199</v>
      </c>
      <c r="Q600" s="1">
        <v>20</v>
      </c>
      <c r="R600" s="1" t="s">
        <v>31</v>
      </c>
      <c r="S600" s="1" t="s">
        <v>32</v>
      </c>
      <c r="T600" s="1" t="s">
        <v>130</v>
      </c>
      <c r="U600" s="1" t="s">
        <v>272</v>
      </c>
    </row>
    <row r="601" spans="1:21" x14ac:dyDescent="0.25">
      <c r="A601" s="1">
        <v>1082613</v>
      </c>
      <c r="B601" s="1">
        <v>2017</v>
      </c>
      <c r="C601" s="1" t="s">
        <v>57</v>
      </c>
      <c r="D601" s="1" t="s">
        <v>367</v>
      </c>
      <c r="E601" s="2">
        <v>42846</v>
      </c>
      <c r="F601" s="1" t="s">
        <v>24</v>
      </c>
      <c r="G601" s="1" t="s">
        <v>111</v>
      </c>
      <c r="H601" s="1" t="s">
        <v>59</v>
      </c>
      <c r="I601" s="1" t="s">
        <v>28</v>
      </c>
      <c r="J601" s="1" t="s">
        <v>344</v>
      </c>
      <c r="K601" s="1" t="s">
        <v>344</v>
      </c>
      <c r="L601" s="1" t="s">
        <v>29</v>
      </c>
      <c r="M601" s="1" t="s">
        <v>344</v>
      </c>
      <c r="N601" s="1" t="s">
        <v>48</v>
      </c>
      <c r="O601" s="1">
        <v>4</v>
      </c>
      <c r="P601" s="1">
        <v>188</v>
      </c>
      <c r="Q601" s="1">
        <v>20</v>
      </c>
      <c r="R601" s="1" t="s">
        <v>31</v>
      </c>
      <c r="S601" s="1" t="s">
        <v>32</v>
      </c>
      <c r="T601" s="1" t="s">
        <v>325</v>
      </c>
      <c r="U601" s="1" t="s">
        <v>346</v>
      </c>
    </row>
    <row r="602" spans="1:21" x14ac:dyDescent="0.25">
      <c r="A602" s="1">
        <v>1082614</v>
      </c>
      <c r="B602" s="1">
        <v>2017</v>
      </c>
      <c r="C602" s="1" t="s">
        <v>51</v>
      </c>
      <c r="D602" s="1" t="s">
        <v>367</v>
      </c>
      <c r="E602" s="2">
        <v>42847</v>
      </c>
      <c r="F602" s="1" t="s">
        <v>24</v>
      </c>
      <c r="G602" s="1" t="s">
        <v>340</v>
      </c>
      <c r="H602" s="1" t="s">
        <v>53</v>
      </c>
      <c r="I602" s="1" t="s">
        <v>54</v>
      </c>
      <c r="J602" s="1" t="s">
        <v>46</v>
      </c>
      <c r="K602" s="1" t="s">
        <v>46</v>
      </c>
      <c r="L602" s="1" t="s">
        <v>29</v>
      </c>
      <c r="M602" s="1" t="s">
        <v>54</v>
      </c>
      <c r="N602" s="1" t="s">
        <v>30</v>
      </c>
      <c r="O602" s="1">
        <v>14</v>
      </c>
      <c r="P602" s="1">
        <v>143</v>
      </c>
      <c r="Q602" s="1">
        <v>20</v>
      </c>
      <c r="R602" s="1" t="s">
        <v>31</v>
      </c>
      <c r="S602" s="1" t="s">
        <v>32</v>
      </c>
      <c r="T602" s="1" t="s">
        <v>350</v>
      </c>
      <c r="U602" s="1" t="s">
        <v>150</v>
      </c>
    </row>
    <row r="603" spans="1:21" x14ac:dyDescent="0.25">
      <c r="A603" s="1">
        <v>1082615</v>
      </c>
      <c r="B603" s="1">
        <v>2017</v>
      </c>
      <c r="C603" s="1" t="s">
        <v>258</v>
      </c>
      <c r="D603" s="1" t="s">
        <v>367</v>
      </c>
      <c r="E603" s="2">
        <v>42847</v>
      </c>
      <c r="F603" s="1" t="s">
        <v>24</v>
      </c>
      <c r="G603" s="1" t="s">
        <v>83</v>
      </c>
      <c r="H603" s="1" t="s">
        <v>289</v>
      </c>
      <c r="I603" s="1" t="s">
        <v>342</v>
      </c>
      <c r="J603" s="1" t="s">
        <v>280</v>
      </c>
      <c r="K603" s="1" t="s">
        <v>342</v>
      </c>
      <c r="L603" s="1" t="s">
        <v>29</v>
      </c>
      <c r="M603" s="1" t="s">
        <v>342</v>
      </c>
      <c r="N603" s="1" t="s">
        <v>48</v>
      </c>
      <c r="O603" s="1">
        <v>6</v>
      </c>
      <c r="P603" s="1">
        <v>177</v>
      </c>
      <c r="Q603" s="1">
        <v>20</v>
      </c>
      <c r="R603" s="1" t="s">
        <v>31</v>
      </c>
      <c r="S603" s="1" t="s">
        <v>32</v>
      </c>
      <c r="T603" s="1" t="s">
        <v>355</v>
      </c>
      <c r="U603" s="1" t="s">
        <v>370</v>
      </c>
    </row>
    <row r="604" spans="1:21" x14ac:dyDescent="0.25">
      <c r="A604" s="1">
        <v>1082616</v>
      </c>
      <c r="B604" s="1">
        <v>2017</v>
      </c>
      <c r="C604" s="1" t="s">
        <v>347</v>
      </c>
      <c r="D604" s="1" t="s">
        <v>367</v>
      </c>
      <c r="E604" s="2">
        <v>42848</v>
      </c>
      <c r="F604" s="1" t="s">
        <v>24</v>
      </c>
      <c r="G604" s="1" t="s">
        <v>363</v>
      </c>
      <c r="H604" s="1" t="s">
        <v>348</v>
      </c>
      <c r="I604" s="1" t="s">
        <v>344</v>
      </c>
      <c r="J604" s="1" t="s">
        <v>38</v>
      </c>
      <c r="K604" s="1" t="s">
        <v>344</v>
      </c>
      <c r="L604" s="1" t="s">
        <v>29</v>
      </c>
      <c r="M604" s="1" t="s">
        <v>38</v>
      </c>
      <c r="N604" s="1" t="s">
        <v>30</v>
      </c>
      <c r="O604" s="1">
        <v>26</v>
      </c>
      <c r="P604" s="1">
        <v>189</v>
      </c>
      <c r="Q604" s="1">
        <v>20</v>
      </c>
      <c r="R604" s="1" t="s">
        <v>31</v>
      </c>
      <c r="S604" s="1" t="s">
        <v>32</v>
      </c>
      <c r="T604" s="1" t="s">
        <v>252</v>
      </c>
      <c r="U604" s="1" t="s">
        <v>130</v>
      </c>
    </row>
    <row r="605" spans="1:21" x14ac:dyDescent="0.25">
      <c r="A605" s="1">
        <v>1082617</v>
      </c>
      <c r="B605" s="1">
        <v>2017</v>
      </c>
      <c r="C605" s="1" t="s">
        <v>57</v>
      </c>
      <c r="D605" s="1" t="s">
        <v>367</v>
      </c>
      <c r="E605" s="2">
        <v>42848</v>
      </c>
      <c r="F605" s="1" t="s">
        <v>24</v>
      </c>
      <c r="G605" s="1" t="s">
        <v>335</v>
      </c>
      <c r="H605" s="1" t="s">
        <v>59</v>
      </c>
      <c r="I605" s="1" t="s">
        <v>28</v>
      </c>
      <c r="J605" s="1" t="s">
        <v>27</v>
      </c>
      <c r="K605" s="1" t="s">
        <v>27</v>
      </c>
      <c r="L605" s="1" t="s">
        <v>29</v>
      </c>
      <c r="M605" s="1" t="s">
        <v>28</v>
      </c>
      <c r="N605" s="1" t="s">
        <v>30</v>
      </c>
      <c r="O605" s="1">
        <v>82</v>
      </c>
      <c r="P605" s="1">
        <v>132</v>
      </c>
      <c r="Q605" s="1">
        <v>20</v>
      </c>
      <c r="R605" s="1" t="s">
        <v>31</v>
      </c>
      <c r="S605" s="1" t="s">
        <v>32</v>
      </c>
      <c r="T605" s="1" t="s">
        <v>325</v>
      </c>
      <c r="U605" s="1" t="s">
        <v>288</v>
      </c>
    </row>
    <row r="606" spans="1:21" x14ac:dyDescent="0.25">
      <c r="A606" s="1">
        <v>1082618</v>
      </c>
      <c r="B606" s="1">
        <v>2017</v>
      </c>
      <c r="C606" s="1" t="s">
        <v>51</v>
      </c>
      <c r="D606" s="1" t="s">
        <v>367</v>
      </c>
      <c r="E606" s="2">
        <v>42849</v>
      </c>
      <c r="F606" s="1" t="s">
        <v>24</v>
      </c>
      <c r="G606" s="1" t="s">
        <v>375</v>
      </c>
      <c r="H606" s="1" t="s">
        <v>53</v>
      </c>
      <c r="I606" s="1" t="s">
        <v>54</v>
      </c>
      <c r="J606" s="1" t="s">
        <v>342</v>
      </c>
      <c r="K606" s="1" t="s">
        <v>54</v>
      </c>
      <c r="L606" s="1" t="s">
        <v>29</v>
      </c>
      <c r="M606" s="1" t="s">
        <v>342</v>
      </c>
      <c r="N606" s="1" t="s">
        <v>30</v>
      </c>
      <c r="O606" s="1">
        <v>3</v>
      </c>
      <c r="P606" s="1">
        <v>161</v>
      </c>
      <c r="Q606" s="1">
        <v>20</v>
      </c>
      <c r="R606" s="1" t="s">
        <v>31</v>
      </c>
      <c r="S606" s="1" t="s">
        <v>32</v>
      </c>
      <c r="T606" s="1" t="s">
        <v>350</v>
      </c>
      <c r="U606" s="1" t="s">
        <v>150</v>
      </c>
    </row>
    <row r="607" spans="1:21" x14ac:dyDescent="0.25">
      <c r="A607" s="1">
        <v>1082620</v>
      </c>
      <c r="B607" s="1">
        <v>2017</v>
      </c>
      <c r="C607" s="1" t="s">
        <v>258</v>
      </c>
      <c r="D607" s="1" t="s">
        <v>367</v>
      </c>
      <c r="E607" s="2">
        <v>42851</v>
      </c>
      <c r="F607" s="1" t="s">
        <v>24</v>
      </c>
      <c r="G607" s="1" t="s">
        <v>187</v>
      </c>
      <c r="H607" s="1" t="s">
        <v>289</v>
      </c>
      <c r="I607" s="1" t="s">
        <v>342</v>
      </c>
      <c r="J607" s="1" t="s">
        <v>28</v>
      </c>
      <c r="K607" s="1" t="s">
        <v>28</v>
      </c>
      <c r="L607" s="1" t="s">
        <v>29</v>
      </c>
      <c r="M607" s="1" t="s">
        <v>28</v>
      </c>
      <c r="N607" s="1" t="s">
        <v>48</v>
      </c>
      <c r="O607" s="1">
        <v>7</v>
      </c>
      <c r="P607" s="1">
        <v>183</v>
      </c>
      <c r="Q607" s="1">
        <v>20</v>
      </c>
      <c r="R607" s="1" t="s">
        <v>31</v>
      </c>
      <c r="S607" s="1" t="s">
        <v>32</v>
      </c>
      <c r="T607" s="1" t="s">
        <v>355</v>
      </c>
      <c r="U607" s="1" t="s">
        <v>296</v>
      </c>
    </row>
    <row r="608" spans="1:21" x14ac:dyDescent="0.25">
      <c r="A608" s="1">
        <v>1082621</v>
      </c>
      <c r="B608" s="1">
        <v>2017</v>
      </c>
      <c r="C608" s="1" t="s">
        <v>22</v>
      </c>
      <c r="D608" s="1" t="s">
        <v>367</v>
      </c>
      <c r="E608" s="2">
        <v>42852</v>
      </c>
      <c r="F608" s="1" t="s">
        <v>24</v>
      </c>
      <c r="G608" s="1" t="s">
        <v>373</v>
      </c>
      <c r="H608" s="1" t="s">
        <v>26</v>
      </c>
      <c r="I608" s="1" t="s">
        <v>27</v>
      </c>
      <c r="J608" s="1" t="s">
        <v>344</v>
      </c>
      <c r="K608" s="1" t="s">
        <v>344</v>
      </c>
      <c r="L608" s="1" t="s">
        <v>29</v>
      </c>
      <c r="M608" s="1" t="s">
        <v>344</v>
      </c>
      <c r="N608" s="1" t="s">
        <v>48</v>
      </c>
      <c r="O608" s="1">
        <v>7</v>
      </c>
      <c r="P608" s="1">
        <v>135</v>
      </c>
      <c r="Q608" s="1">
        <v>20</v>
      </c>
      <c r="R608" s="1" t="s">
        <v>31</v>
      </c>
      <c r="S608" s="1" t="s">
        <v>32</v>
      </c>
      <c r="T608" s="1" t="s">
        <v>252</v>
      </c>
      <c r="U608" s="1" t="s">
        <v>272</v>
      </c>
    </row>
    <row r="609" spans="1:21" x14ac:dyDescent="0.25">
      <c r="A609" s="1">
        <v>1082622</v>
      </c>
      <c r="B609" s="1">
        <v>2017</v>
      </c>
      <c r="C609" s="1" t="s">
        <v>57</v>
      </c>
      <c r="D609" s="1" t="s">
        <v>367</v>
      </c>
      <c r="E609" s="2">
        <v>42853</v>
      </c>
      <c r="F609" s="1" t="s">
        <v>24</v>
      </c>
      <c r="G609" s="1" t="s">
        <v>156</v>
      </c>
      <c r="H609" s="1" t="s">
        <v>59</v>
      </c>
      <c r="I609" s="1" t="s">
        <v>28</v>
      </c>
      <c r="J609" s="1" t="s">
        <v>46</v>
      </c>
      <c r="K609" s="1" t="s">
        <v>28</v>
      </c>
      <c r="L609" s="1" t="s">
        <v>29</v>
      </c>
      <c r="M609" s="1" t="s">
        <v>28</v>
      </c>
      <c r="N609" s="1" t="s">
        <v>48</v>
      </c>
      <c r="O609" s="1">
        <v>7</v>
      </c>
      <c r="P609" s="1">
        <v>161</v>
      </c>
      <c r="Q609" s="1">
        <v>20</v>
      </c>
      <c r="R609" s="1" t="s">
        <v>31</v>
      </c>
      <c r="S609" s="1" t="s">
        <v>32</v>
      </c>
      <c r="T609" s="1" t="s">
        <v>296</v>
      </c>
      <c r="U609" s="1" t="s">
        <v>150</v>
      </c>
    </row>
    <row r="610" spans="1:21" x14ac:dyDescent="0.25">
      <c r="A610" s="1">
        <v>1082623</v>
      </c>
      <c r="B610" s="1">
        <v>2017</v>
      </c>
      <c r="C610" s="1" t="s">
        <v>35</v>
      </c>
      <c r="D610" s="1" t="s">
        <v>367</v>
      </c>
      <c r="E610" s="2">
        <v>42853</v>
      </c>
      <c r="F610" s="1" t="s">
        <v>24</v>
      </c>
      <c r="G610" s="1" t="s">
        <v>369</v>
      </c>
      <c r="H610" s="1" t="s">
        <v>343</v>
      </c>
      <c r="I610" s="1" t="s">
        <v>38</v>
      </c>
      <c r="J610" s="1" t="s">
        <v>280</v>
      </c>
      <c r="K610" s="1" t="s">
        <v>38</v>
      </c>
      <c r="L610" s="1" t="s">
        <v>29</v>
      </c>
      <c r="M610" s="1" t="s">
        <v>280</v>
      </c>
      <c r="N610" s="1" t="s">
        <v>30</v>
      </c>
      <c r="O610" s="1">
        <v>26</v>
      </c>
      <c r="P610" s="1">
        <v>208</v>
      </c>
      <c r="Q610" s="1">
        <v>20</v>
      </c>
      <c r="R610" s="1" t="s">
        <v>31</v>
      </c>
      <c r="S610" s="1" t="s">
        <v>32</v>
      </c>
      <c r="T610" s="1" t="s">
        <v>346</v>
      </c>
      <c r="U610" s="1" t="s">
        <v>288</v>
      </c>
    </row>
    <row r="611" spans="1:21" x14ac:dyDescent="0.25">
      <c r="A611" s="1">
        <v>1082624</v>
      </c>
      <c r="B611" s="1">
        <v>2017</v>
      </c>
      <c r="C611" s="1" t="s">
        <v>258</v>
      </c>
      <c r="D611" s="1" t="s">
        <v>367</v>
      </c>
      <c r="E611" s="2">
        <v>42854</v>
      </c>
      <c r="F611" s="1" t="s">
        <v>24</v>
      </c>
      <c r="G611" s="1" t="s">
        <v>378</v>
      </c>
      <c r="H611" s="1" t="s">
        <v>289</v>
      </c>
      <c r="I611" s="1" t="s">
        <v>342</v>
      </c>
      <c r="J611" s="1" t="s">
        <v>27</v>
      </c>
      <c r="K611" s="1" t="s">
        <v>27</v>
      </c>
      <c r="L611" s="1" t="s">
        <v>29</v>
      </c>
      <c r="M611" s="1" t="s">
        <v>342</v>
      </c>
      <c r="N611" s="1" t="s">
        <v>30</v>
      </c>
      <c r="O611" s="1">
        <v>61</v>
      </c>
      <c r="P611" s="1">
        <v>158</v>
      </c>
      <c r="Q611" s="1">
        <v>20</v>
      </c>
      <c r="R611" s="1" t="s">
        <v>31</v>
      </c>
      <c r="S611" s="1" t="s">
        <v>32</v>
      </c>
      <c r="T611" s="1" t="s">
        <v>358</v>
      </c>
      <c r="U611" s="1" t="s">
        <v>130</v>
      </c>
    </row>
    <row r="612" spans="1:21" x14ac:dyDescent="0.25">
      <c r="A612" s="1">
        <v>1082625</v>
      </c>
      <c r="B612" s="1">
        <v>2017</v>
      </c>
      <c r="C612" s="1" t="s">
        <v>347</v>
      </c>
      <c r="D612" s="1" t="s">
        <v>367</v>
      </c>
      <c r="E612" s="2">
        <v>42854</v>
      </c>
      <c r="F612" s="1" t="s">
        <v>24</v>
      </c>
      <c r="G612" s="1" t="s">
        <v>362</v>
      </c>
      <c r="H612" s="1" t="s">
        <v>348</v>
      </c>
      <c r="I612" s="1" t="s">
        <v>344</v>
      </c>
      <c r="J612" s="1" t="s">
        <v>54</v>
      </c>
      <c r="K612" s="1" t="s">
        <v>344</v>
      </c>
      <c r="L612" s="1" t="s">
        <v>40</v>
      </c>
      <c r="M612" s="1" t="s">
        <v>54</v>
      </c>
      <c r="N612" s="1" t="s">
        <v>132</v>
      </c>
      <c r="O612" s="1" t="s">
        <v>32</v>
      </c>
      <c r="P612" s="1">
        <v>154</v>
      </c>
      <c r="Q612" s="1">
        <v>20</v>
      </c>
      <c r="R612" s="1" t="s">
        <v>133</v>
      </c>
      <c r="S612" s="1" t="s">
        <v>32</v>
      </c>
      <c r="T612" s="1" t="s">
        <v>252</v>
      </c>
      <c r="U612" s="1" t="s">
        <v>325</v>
      </c>
    </row>
    <row r="613" spans="1:21" x14ac:dyDescent="0.25">
      <c r="A613" s="1">
        <v>1082626</v>
      </c>
      <c r="B613" s="1">
        <v>2017</v>
      </c>
      <c r="C613" s="1" t="s">
        <v>35</v>
      </c>
      <c r="D613" s="1" t="s">
        <v>367</v>
      </c>
      <c r="E613" s="2">
        <v>42855</v>
      </c>
      <c r="F613" s="1" t="s">
        <v>24</v>
      </c>
      <c r="G613" s="1" t="s">
        <v>315</v>
      </c>
      <c r="H613" s="1" t="s">
        <v>343</v>
      </c>
      <c r="I613" s="1" t="s">
        <v>38</v>
      </c>
      <c r="J613" s="1" t="s">
        <v>46</v>
      </c>
      <c r="K613" s="1" t="s">
        <v>38</v>
      </c>
      <c r="L613" s="1" t="s">
        <v>29</v>
      </c>
      <c r="M613" s="1" t="s">
        <v>38</v>
      </c>
      <c r="N613" s="1" t="s">
        <v>48</v>
      </c>
      <c r="O613" s="1">
        <v>10</v>
      </c>
      <c r="P613" s="1">
        <v>68</v>
      </c>
      <c r="Q613" s="1">
        <v>20</v>
      </c>
      <c r="R613" s="1" t="s">
        <v>31</v>
      </c>
      <c r="S613" s="1" t="s">
        <v>32</v>
      </c>
      <c r="T613" s="1" t="s">
        <v>374</v>
      </c>
      <c r="U613" s="1" t="s">
        <v>288</v>
      </c>
    </row>
    <row r="614" spans="1:21" x14ac:dyDescent="0.25">
      <c r="A614" s="1">
        <v>1082627</v>
      </c>
      <c r="B614" s="1">
        <v>2017</v>
      </c>
      <c r="C614" s="1" t="s">
        <v>67</v>
      </c>
      <c r="D614" s="1" t="s">
        <v>367</v>
      </c>
      <c r="E614" s="2">
        <v>42855</v>
      </c>
      <c r="F614" s="1" t="s">
        <v>24</v>
      </c>
      <c r="G614" s="1" t="s">
        <v>192</v>
      </c>
      <c r="H614" s="1" t="s">
        <v>69</v>
      </c>
      <c r="I614" s="1" t="s">
        <v>280</v>
      </c>
      <c r="J614" s="1" t="s">
        <v>28</v>
      </c>
      <c r="K614" s="1" t="s">
        <v>28</v>
      </c>
      <c r="L614" s="1" t="s">
        <v>29</v>
      </c>
      <c r="M614" s="1" t="s">
        <v>280</v>
      </c>
      <c r="N614" s="1" t="s">
        <v>30</v>
      </c>
      <c r="O614" s="1">
        <v>48</v>
      </c>
      <c r="P614" s="1">
        <v>210</v>
      </c>
      <c r="Q614" s="1">
        <v>20</v>
      </c>
      <c r="R614" s="1" t="s">
        <v>31</v>
      </c>
      <c r="S614" s="1" t="s">
        <v>32</v>
      </c>
      <c r="T614" s="1" t="s">
        <v>355</v>
      </c>
      <c r="U614" s="1" t="s">
        <v>150</v>
      </c>
    </row>
    <row r="615" spans="1:21" x14ac:dyDescent="0.25">
      <c r="A615" s="1">
        <v>1082628</v>
      </c>
      <c r="B615" s="1">
        <v>2017</v>
      </c>
      <c r="C615" s="1" t="s">
        <v>51</v>
      </c>
      <c r="D615" s="1" t="s">
        <v>367</v>
      </c>
      <c r="E615" s="2">
        <v>42856</v>
      </c>
      <c r="F615" s="1" t="s">
        <v>24</v>
      </c>
      <c r="G615" s="1" t="s">
        <v>157</v>
      </c>
      <c r="H615" s="1" t="s">
        <v>53</v>
      </c>
      <c r="I615" s="1" t="s">
        <v>54</v>
      </c>
      <c r="J615" s="1" t="s">
        <v>27</v>
      </c>
      <c r="K615" s="1" t="s">
        <v>27</v>
      </c>
      <c r="L615" s="1" t="s">
        <v>40</v>
      </c>
      <c r="M615" s="1" t="s">
        <v>54</v>
      </c>
      <c r="N615" s="1" t="s">
        <v>48</v>
      </c>
      <c r="O615" s="1">
        <v>5</v>
      </c>
      <c r="P615" s="1">
        <v>163</v>
      </c>
      <c r="Q615" s="1">
        <v>20</v>
      </c>
      <c r="R615" s="1" t="s">
        <v>31</v>
      </c>
      <c r="S615" s="1" t="s">
        <v>32</v>
      </c>
      <c r="T615" s="1" t="s">
        <v>252</v>
      </c>
      <c r="U615" s="1" t="s">
        <v>325</v>
      </c>
    </row>
    <row r="616" spans="1:21" x14ac:dyDescent="0.25">
      <c r="A616" s="1">
        <v>1082629</v>
      </c>
      <c r="B616" s="1">
        <v>2017</v>
      </c>
      <c r="C616" s="1" t="s">
        <v>258</v>
      </c>
      <c r="D616" s="1" t="s">
        <v>367</v>
      </c>
      <c r="E616" s="2">
        <v>42856</v>
      </c>
      <c r="F616" s="1" t="s">
        <v>24</v>
      </c>
      <c r="G616" s="1" t="s">
        <v>375</v>
      </c>
      <c r="H616" s="1" t="s">
        <v>289</v>
      </c>
      <c r="I616" s="1" t="s">
        <v>342</v>
      </c>
      <c r="J616" s="1" t="s">
        <v>344</v>
      </c>
      <c r="K616" s="1" t="s">
        <v>342</v>
      </c>
      <c r="L616" s="1" t="s">
        <v>29</v>
      </c>
      <c r="M616" s="1" t="s">
        <v>342</v>
      </c>
      <c r="N616" s="1" t="s">
        <v>48</v>
      </c>
      <c r="O616" s="1">
        <v>5</v>
      </c>
      <c r="P616" s="1">
        <v>162</v>
      </c>
      <c r="Q616" s="1">
        <v>20</v>
      </c>
      <c r="R616" s="1" t="s">
        <v>31</v>
      </c>
      <c r="S616" s="1" t="s">
        <v>32</v>
      </c>
      <c r="T616" s="1" t="s">
        <v>130</v>
      </c>
      <c r="U616" s="1" t="s">
        <v>272</v>
      </c>
    </row>
    <row r="617" spans="1:21" x14ac:dyDescent="0.25">
      <c r="A617" s="1">
        <v>1082630</v>
      </c>
      <c r="B617" s="1">
        <v>2017</v>
      </c>
      <c r="C617" s="1" t="s">
        <v>43</v>
      </c>
      <c r="D617" s="1" t="s">
        <v>367</v>
      </c>
      <c r="E617" s="2">
        <v>42857</v>
      </c>
      <c r="F617" s="1" t="s">
        <v>24</v>
      </c>
      <c r="G617" s="1" t="s">
        <v>379</v>
      </c>
      <c r="H617" s="1" t="s">
        <v>45</v>
      </c>
      <c r="I617" s="1" t="s">
        <v>46</v>
      </c>
      <c r="J617" s="1" t="s">
        <v>280</v>
      </c>
      <c r="K617" s="1" t="s">
        <v>46</v>
      </c>
      <c r="L617" s="1" t="s">
        <v>29</v>
      </c>
      <c r="M617" s="1" t="s">
        <v>46</v>
      </c>
      <c r="N617" s="1" t="s">
        <v>48</v>
      </c>
      <c r="O617" s="1">
        <v>6</v>
      </c>
      <c r="P617" s="1">
        <v>186</v>
      </c>
      <c r="Q617" s="1">
        <v>20</v>
      </c>
      <c r="R617" s="1" t="s">
        <v>31</v>
      </c>
      <c r="S617" s="1" t="s">
        <v>32</v>
      </c>
      <c r="T617" s="1" t="s">
        <v>374</v>
      </c>
      <c r="U617" s="1" t="s">
        <v>346</v>
      </c>
    </row>
    <row r="618" spans="1:21" x14ac:dyDescent="0.25">
      <c r="A618" s="1">
        <v>1082631</v>
      </c>
      <c r="B618" s="1">
        <v>2017</v>
      </c>
      <c r="C618" s="1" t="s">
        <v>57</v>
      </c>
      <c r="D618" s="1" t="s">
        <v>367</v>
      </c>
      <c r="E618" s="2">
        <v>42858</v>
      </c>
      <c r="F618" s="1" t="s">
        <v>24</v>
      </c>
      <c r="G618" s="1" t="s">
        <v>380</v>
      </c>
      <c r="H618" s="1" t="s">
        <v>59</v>
      </c>
      <c r="I618" s="1" t="s">
        <v>28</v>
      </c>
      <c r="J618" s="1" t="s">
        <v>342</v>
      </c>
      <c r="K618" s="1" t="s">
        <v>342</v>
      </c>
      <c r="L618" s="1" t="s">
        <v>29</v>
      </c>
      <c r="M618" s="1" t="s">
        <v>342</v>
      </c>
      <c r="N618" s="1" t="s">
        <v>48</v>
      </c>
      <c r="O618" s="1">
        <v>4</v>
      </c>
      <c r="P618" s="1">
        <v>156</v>
      </c>
      <c r="Q618" s="1">
        <v>20</v>
      </c>
      <c r="R618" s="1" t="s">
        <v>31</v>
      </c>
      <c r="S618" s="1" t="s">
        <v>32</v>
      </c>
      <c r="T618" s="1" t="s">
        <v>358</v>
      </c>
      <c r="U618" s="1" t="s">
        <v>350</v>
      </c>
    </row>
    <row r="619" spans="1:21" x14ac:dyDescent="0.25">
      <c r="A619" s="1">
        <v>1082632</v>
      </c>
      <c r="B619" s="1">
        <v>2017</v>
      </c>
      <c r="C619" s="1" t="s">
        <v>43</v>
      </c>
      <c r="D619" s="1" t="s">
        <v>367</v>
      </c>
      <c r="E619" s="2">
        <v>42859</v>
      </c>
      <c r="F619" s="1" t="s">
        <v>24</v>
      </c>
      <c r="G619" s="1" t="s">
        <v>359</v>
      </c>
      <c r="H619" s="1" t="s">
        <v>45</v>
      </c>
      <c r="I619" s="1" t="s">
        <v>46</v>
      </c>
      <c r="J619" s="1" t="s">
        <v>344</v>
      </c>
      <c r="K619" s="1" t="s">
        <v>46</v>
      </c>
      <c r="L619" s="1" t="s">
        <v>29</v>
      </c>
      <c r="M619" s="1" t="s">
        <v>46</v>
      </c>
      <c r="N619" s="1" t="s">
        <v>48</v>
      </c>
      <c r="O619" s="1">
        <v>7</v>
      </c>
      <c r="P619" s="1">
        <v>209</v>
      </c>
      <c r="Q619" s="1">
        <v>20</v>
      </c>
      <c r="R619" s="1" t="s">
        <v>31</v>
      </c>
      <c r="S619" s="1" t="s">
        <v>32</v>
      </c>
      <c r="T619" s="1" t="s">
        <v>130</v>
      </c>
      <c r="U619" s="1" t="s">
        <v>346</v>
      </c>
    </row>
    <row r="620" spans="1:21" x14ac:dyDescent="0.25">
      <c r="A620" s="1">
        <v>1082633</v>
      </c>
      <c r="B620" s="1">
        <v>2017</v>
      </c>
      <c r="C620" s="1" t="s">
        <v>22</v>
      </c>
      <c r="D620" s="1" t="s">
        <v>367</v>
      </c>
      <c r="E620" s="2">
        <v>42860</v>
      </c>
      <c r="F620" s="1" t="s">
        <v>24</v>
      </c>
      <c r="G620" s="1" t="s">
        <v>315</v>
      </c>
      <c r="H620" s="1" t="s">
        <v>26</v>
      </c>
      <c r="I620" s="1" t="s">
        <v>27</v>
      </c>
      <c r="J620" s="1" t="s">
        <v>38</v>
      </c>
      <c r="K620" s="1" t="s">
        <v>27</v>
      </c>
      <c r="L620" s="1" t="s">
        <v>29</v>
      </c>
      <c r="M620" s="1" t="s">
        <v>38</v>
      </c>
      <c r="N620" s="1" t="s">
        <v>30</v>
      </c>
      <c r="O620" s="1">
        <v>19</v>
      </c>
      <c r="P620" s="1">
        <v>139</v>
      </c>
      <c r="Q620" s="1">
        <v>20</v>
      </c>
      <c r="R620" s="1" t="s">
        <v>31</v>
      </c>
      <c r="S620" s="1" t="s">
        <v>32</v>
      </c>
      <c r="T620" s="1" t="s">
        <v>325</v>
      </c>
      <c r="U620" s="1" t="s">
        <v>272</v>
      </c>
    </row>
    <row r="621" spans="1:21" x14ac:dyDescent="0.25">
      <c r="A621" s="1">
        <v>1082634</v>
      </c>
      <c r="B621" s="1">
        <v>2017</v>
      </c>
      <c r="C621" s="1" t="s">
        <v>67</v>
      </c>
      <c r="D621" s="1" t="s">
        <v>367</v>
      </c>
      <c r="E621" s="2">
        <v>42861</v>
      </c>
      <c r="F621" s="1" t="s">
        <v>24</v>
      </c>
      <c r="G621" s="1" t="s">
        <v>210</v>
      </c>
      <c r="H621" s="1" t="s">
        <v>69</v>
      </c>
      <c r="I621" s="1" t="s">
        <v>280</v>
      </c>
      <c r="J621" s="1" t="s">
        <v>342</v>
      </c>
      <c r="K621" s="1" t="s">
        <v>280</v>
      </c>
      <c r="L621" s="1" t="s">
        <v>29</v>
      </c>
      <c r="M621" s="1" t="s">
        <v>342</v>
      </c>
      <c r="N621" s="1" t="s">
        <v>30</v>
      </c>
      <c r="O621" s="1">
        <v>12</v>
      </c>
      <c r="P621" s="1">
        <v>149</v>
      </c>
      <c r="Q621" s="1">
        <v>20</v>
      </c>
      <c r="R621" s="1" t="s">
        <v>31</v>
      </c>
      <c r="S621" s="1" t="s">
        <v>32</v>
      </c>
      <c r="T621" s="1" t="s">
        <v>358</v>
      </c>
      <c r="U621" s="1" t="s">
        <v>252</v>
      </c>
    </row>
    <row r="622" spans="1:21" x14ac:dyDescent="0.25">
      <c r="A622" s="1">
        <v>1082635</v>
      </c>
      <c r="B622" s="1">
        <v>2017</v>
      </c>
      <c r="C622" s="1" t="s">
        <v>43</v>
      </c>
      <c r="D622" s="1" t="s">
        <v>367</v>
      </c>
      <c r="E622" s="2">
        <v>42861</v>
      </c>
      <c r="F622" s="1" t="s">
        <v>24</v>
      </c>
      <c r="G622" s="1" t="s">
        <v>322</v>
      </c>
      <c r="H622" s="1" t="s">
        <v>45</v>
      </c>
      <c r="I622" s="1" t="s">
        <v>46</v>
      </c>
      <c r="J622" s="1" t="s">
        <v>54</v>
      </c>
      <c r="K622" s="1" t="s">
        <v>46</v>
      </c>
      <c r="L622" s="1" t="s">
        <v>29</v>
      </c>
      <c r="M622" s="1" t="s">
        <v>54</v>
      </c>
      <c r="N622" s="1" t="s">
        <v>30</v>
      </c>
      <c r="O622" s="1">
        <v>146</v>
      </c>
      <c r="P622" s="1">
        <v>213</v>
      </c>
      <c r="Q622" s="1">
        <v>20</v>
      </c>
      <c r="R622" s="1" t="s">
        <v>31</v>
      </c>
      <c r="S622" s="1" t="s">
        <v>32</v>
      </c>
      <c r="T622" s="1" t="s">
        <v>346</v>
      </c>
      <c r="U622" s="1" t="s">
        <v>288</v>
      </c>
    </row>
    <row r="623" spans="1:21" x14ac:dyDescent="0.25">
      <c r="A623" s="1">
        <v>1082636</v>
      </c>
      <c r="B623" s="1">
        <v>2017</v>
      </c>
      <c r="C623" s="1" t="s">
        <v>22</v>
      </c>
      <c r="D623" s="1" t="s">
        <v>367</v>
      </c>
      <c r="E623" s="2">
        <v>42862</v>
      </c>
      <c r="F623" s="1" t="s">
        <v>24</v>
      </c>
      <c r="G623" s="1" t="s">
        <v>267</v>
      </c>
      <c r="H623" s="1" t="s">
        <v>26</v>
      </c>
      <c r="I623" s="1" t="s">
        <v>27</v>
      </c>
      <c r="J623" s="1" t="s">
        <v>28</v>
      </c>
      <c r="K623" s="1" t="s">
        <v>28</v>
      </c>
      <c r="L623" s="1" t="s">
        <v>29</v>
      </c>
      <c r="M623" s="1" t="s">
        <v>28</v>
      </c>
      <c r="N623" s="1" t="s">
        <v>48</v>
      </c>
      <c r="O623" s="1">
        <v>6</v>
      </c>
      <c r="P623" s="1">
        <v>159</v>
      </c>
      <c r="Q623" s="1">
        <v>20</v>
      </c>
      <c r="R623" s="1" t="s">
        <v>31</v>
      </c>
      <c r="S623" s="1" t="s">
        <v>32</v>
      </c>
      <c r="T623" s="1" t="s">
        <v>355</v>
      </c>
      <c r="U623" s="1" t="s">
        <v>272</v>
      </c>
    </row>
    <row r="624" spans="1:21" x14ac:dyDescent="0.25">
      <c r="A624" s="1">
        <v>1082637</v>
      </c>
      <c r="B624" s="1">
        <v>2017</v>
      </c>
      <c r="C624" s="1" t="s">
        <v>35</v>
      </c>
      <c r="D624" s="1" t="s">
        <v>367</v>
      </c>
      <c r="E624" s="2">
        <v>42862</v>
      </c>
      <c r="F624" s="1" t="s">
        <v>24</v>
      </c>
      <c r="G624" s="1" t="s">
        <v>162</v>
      </c>
      <c r="H624" s="1" t="s">
        <v>343</v>
      </c>
      <c r="I624" s="1" t="s">
        <v>38</v>
      </c>
      <c r="J624" s="1" t="s">
        <v>344</v>
      </c>
      <c r="K624" s="1" t="s">
        <v>344</v>
      </c>
      <c r="L624" s="1" t="s">
        <v>29</v>
      </c>
      <c r="M624" s="1" t="s">
        <v>344</v>
      </c>
      <c r="N624" s="1" t="s">
        <v>48</v>
      </c>
      <c r="O624" s="1">
        <v>6</v>
      </c>
      <c r="P624" s="1">
        <v>190</v>
      </c>
      <c r="Q624" s="1">
        <v>20</v>
      </c>
      <c r="R624" s="1" t="s">
        <v>31</v>
      </c>
      <c r="S624" s="1" t="s">
        <v>32</v>
      </c>
      <c r="T624" s="1" t="s">
        <v>350</v>
      </c>
      <c r="U624" s="1" t="s">
        <v>345</v>
      </c>
    </row>
    <row r="625" spans="1:21" x14ac:dyDescent="0.25">
      <c r="A625" s="1">
        <v>1082638</v>
      </c>
      <c r="B625" s="1">
        <v>2017</v>
      </c>
      <c r="C625" s="1" t="s">
        <v>67</v>
      </c>
      <c r="D625" s="1" t="s">
        <v>367</v>
      </c>
      <c r="E625" s="2">
        <v>42863</v>
      </c>
      <c r="F625" s="1" t="s">
        <v>24</v>
      </c>
      <c r="G625" s="1" t="s">
        <v>242</v>
      </c>
      <c r="H625" s="1" t="s">
        <v>69</v>
      </c>
      <c r="I625" s="1" t="s">
        <v>280</v>
      </c>
      <c r="J625" s="1" t="s">
        <v>54</v>
      </c>
      <c r="K625" s="1" t="s">
        <v>54</v>
      </c>
      <c r="L625" s="1" t="s">
        <v>40</v>
      </c>
      <c r="M625" s="1" t="s">
        <v>280</v>
      </c>
      <c r="N625" s="1" t="s">
        <v>48</v>
      </c>
      <c r="O625" s="1">
        <v>7</v>
      </c>
      <c r="P625" s="1">
        <v>139</v>
      </c>
      <c r="Q625" s="1">
        <v>20</v>
      </c>
      <c r="R625" s="1" t="s">
        <v>31</v>
      </c>
      <c r="S625" s="1" t="s">
        <v>32</v>
      </c>
      <c r="T625" s="1" t="s">
        <v>358</v>
      </c>
      <c r="U625" s="1" t="s">
        <v>130</v>
      </c>
    </row>
    <row r="626" spans="1:21" x14ac:dyDescent="0.25">
      <c r="A626" s="1">
        <v>1082639</v>
      </c>
      <c r="B626" s="1">
        <v>2017</v>
      </c>
      <c r="C626" s="1" t="s">
        <v>35</v>
      </c>
      <c r="D626" s="1" t="s">
        <v>367</v>
      </c>
      <c r="E626" s="2">
        <v>42864</v>
      </c>
      <c r="F626" s="1" t="s">
        <v>24</v>
      </c>
      <c r="G626" s="1" t="s">
        <v>313</v>
      </c>
      <c r="H626" s="1" t="s">
        <v>343</v>
      </c>
      <c r="I626" s="1" t="s">
        <v>38</v>
      </c>
      <c r="J626" s="1" t="s">
        <v>28</v>
      </c>
      <c r="K626" s="1" t="s">
        <v>28</v>
      </c>
      <c r="L626" s="1" t="s">
        <v>29</v>
      </c>
      <c r="M626" s="1" t="s">
        <v>38</v>
      </c>
      <c r="N626" s="1" t="s">
        <v>30</v>
      </c>
      <c r="O626" s="1">
        <v>14</v>
      </c>
      <c r="P626" s="1">
        <v>168</v>
      </c>
      <c r="Q626" s="1">
        <v>20</v>
      </c>
      <c r="R626" s="1" t="s">
        <v>31</v>
      </c>
      <c r="S626" s="1" t="s">
        <v>32</v>
      </c>
      <c r="T626" s="1" t="s">
        <v>350</v>
      </c>
      <c r="U626" s="1" t="s">
        <v>150</v>
      </c>
    </row>
    <row r="627" spans="1:21" x14ac:dyDescent="0.25">
      <c r="A627" s="1">
        <v>1082640</v>
      </c>
      <c r="B627" s="1">
        <v>2017</v>
      </c>
      <c r="C627" s="1" t="s">
        <v>364</v>
      </c>
      <c r="D627" s="1" t="s">
        <v>367</v>
      </c>
      <c r="E627" s="2">
        <v>42865</v>
      </c>
      <c r="F627" s="1" t="s">
        <v>24</v>
      </c>
      <c r="G627" s="1" t="s">
        <v>331</v>
      </c>
      <c r="H627" s="1" t="s">
        <v>365</v>
      </c>
      <c r="I627" s="1" t="s">
        <v>344</v>
      </c>
      <c r="J627" s="1" t="s">
        <v>46</v>
      </c>
      <c r="K627" s="1" t="s">
        <v>46</v>
      </c>
      <c r="L627" s="1" t="s">
        <v>29</v>
      </c>
      <c r="M627" s="1" t="s">
        <v>46</v>
      </c>
      <c r="N627" s="1" t="s">
        <v>48</v>
      </c>
      <c r="O627" s="1">
        <v>2</v>
      </c>
      <c r="P627" s="1">
        <v>196</v>
      </c>
      <c r="Q627" s="1">
        <v>20</v>
      </c>
      <c r="R627" s="1" t="s">
        <v>31</v>
      </c>
      <c r="S627" s="1" t="s">
        <v>32</v>
      </c>
      <c r="T627" s="1" t="s">
        <v>374</v>
      </c>
      <c r="U627" s="1" t="s">
        <v>252</v>
      </c>
    </row>
    <row r="628" spans="1:21" x14ac:dyDescent="0.25">
      <c r="A628" s="1">
        <v>1082641</v>
      </c>
      <c r="B628" s="1">
        <v>2017</v>
      </c>
      <c r="C628" s="1" t="s">
        <v>51</v>
      </c>
      <c r="D628" s="1" t="s">
        <v>367</v>
      </c>
      <c r="E628" s="2">
        <v>42866</v>
      </c>
      <c r="F628" s="1" t="s">
        <v>24</v>
      </c>
      <c r="G628" s="1" t="s">
        <v>241</v>
      </c>
      <c r="H628" s="1" t="s">
        <v>53</v>
      </c>
      <c r="I628" s="1" t="s">
        <v>54</v>
      </c>
      <c r="J628" s="1" t="s">
        <v>38</v>
      </c>
      <c r="K628" s="1" t="s">
        <v>54</v>
      </c>
      <c r="L628" s="1" t="s">
        <v>29</v>
      </c>
      <c r="M628" s="1" t="s">
        <v>38</v>
      </c>
      <c r="N628" s="1" t="s">
        <v>30</v>
      </c>
      <c r="O628" s="1">
        <v>7</v>
      </c>
      <c r="P628" s="1">
        <v>231</v>
      </c>
      <c r="Q628" s="1">
        <v>20</v>
      </c>
      <c r="R628" s="1" t="s">
        <v>31</v>
      </c>
      <c r="S628" s="1" t="s">
        <v>32</v>
      </c>
      <c r="T628" s="1" t="s">
        <v>370</v>
      </c>
      <c r="U628" s="1" t="s">
        <v>350</v>
      </c>
    </row>
    <row r="629" spans="1:21" x14ac:dyDescent="0.25">
      <c r="A629" s="1">
        <v>1082642</v>
      </c>
      <c r="B629" s="1">
        <v>2017</v>
      </c>
      <c r="C629" s="1" t="s">
        <v>43</v>
      </c>
      <c r="D629" s="1" t="s">
        <v>367</v>
      </c>
      <c r="E629" s="2">
        <v>42867</v>
      </c>
      <c r="F629" s="1" t="s">
        <v>24</v>
      </c>
      <c r="G629" s="1" t="s">
        <v>318</v>
      </c>
      <c r="H629" s="1" t="s">
        <v>45</v>
      </c>
      <c r="I629" s="1" t="s">
        <v>46</v>
      </c>
      <c r="J629" s="1" t="s">
        <v>342</v>
      </c>
      <c r="K629" s="1" t="s">
        <v>46</v>
      </c>
      <c r="L629" s="1" t="s">
        <v>40</v>
      </c>
      <c r="M629" s="1" t="s">
        <v>46</v>
      </c>
      <c r="N629" s="1" t="s">
        <v>30</v>
      </c>
      <c r="O629" s="1">
        <v>7</v>
      </c>
      <c r="P629" s="1">
        <v>169</v>
      </c>
      <c r="Q629" s="1">
        <v>20</v>
      </c>
      <c r="R629" s="1" t="s">
        <v>31</v>
      </c>
      <c r="S629" s="1" t="s">
        <v>32</v>
      </c>
      <c r="T629" s="1" t="s">
        <v>358</v>
      </c>
      <c r="U629" s="1" t="s">
        <v>288</v>
      </c>
    </row>
    <row r="630" spans="1:21" x14ac:dyDescent="0.25">
      <c r="A630" s="1">
        <v>1082643</v>
      </c>
      <c r="B630" s="1">
        <v>2017</v>
      </c>
      <c r="C630" s="1" t="s">
        <v>364</v>
      </c>
      <c r="D630" s="1" t="s">
        <v>367</v>
      </c>
      <c r="E630" s="2">
        <v>42868</v>
      </c>
      <c r="F630" s="1" t="s">
        <v>24</v>
      </c>
      <c r="G630" s="1" t="s">
        <v>381</v>
      </c>
      <c r="H630" s="1" t="s">
        <v>365</v>
      </c>
      <c r="I630" s="1" t="s">
        <v>344</v>
      </c>
      <c r="J630" s="1" t="s">
        <v>280</v>
      </c>
      <c r="K630" s="1" t="s">
        <v>280</v>
      </c>
      <c r="L630" s="1" t="s">
        <v>29</v>
      </c>
      <c r="M630" s="1" t="s">
        <v>280</v>
      </c>
      <c r="N630" s="1" t="s">
        <v>48</v>
      </c>
      <c r="O630" s="1">
        <v>8</v>
      </c>
      <c r="P630" s="1">
        <v>155</v>
      </c>
      <c r="Q630" s="1">
        <v>20</v>
      </c>
      <c r="R630" s="1" t="s">
        <v>31</v>
      </c>
      <c r="S630" s="1" t="s">
        <v>32</v>
      </c>
      <c r="T630" s="1" t="s">
        <v>252</v>
      </c>
      <c r="U630" s="1" t="s">
        <v>346</v>
      </c>
    </row>
    <row r="631" spans="1:21" x14ac:dyDescent="0.25">
      <c r="A631" s="1">
        <v>1082644</v>
      </c>
      <c r="B631" s="1">
        <v>2017</v>
      </c>
      <c r="C631" s="1" t="s">
        <v>57</v>
      </c>
      <c r="D631" s="1" t="s">
        <v>367</v>
      </c>
      <c r="E631" s="2">
        <v>42868</v>
      </c>
      <c r="F631" s="1" t="s">
        <v>24</v>
      </c>
      <c r="G631" s="1" t="s">
        <v>196</v>
      </c>
      <c r="H631" s="1" t="s">
        <v>59</v>
      </c>
      <c r="I631" s="1" t="s">
        <v>28</v>
      </c>
      <c r="J631" s="1" t="s">
        <v>54</v>
      </c>
      <c r="K631" s="1" t="s">
        <v>28</v>
      </c>
      <c r="L631" s="1" t="s">
        <v>29</v>
      </c>
      <c r="M631" s="1" t="s">
        <v>54</v>
      </c>
      <c r="N631" s="1" t="s">
        <v>30</v>
      </c>
      <c r="O631" s="1">
        <v>9</v>
      </c>
      <c r="P631" s="1">
        <v>174</v>
      </c>
      <c r="Q631" s="1">
        <v>20</v>
      </c>
      <c r="R631" s="1" t="s">
        <v>31</v>
      </c>
      <c r="S631" s="1" t="s">
        <v>32</v>
      </c>
      <c r="T631" s="1" t="s">
        <v>350</v>
      </c>
      <c r="U631" s="1" t="s">
        <v>150</v>
      </c>
    </row>
    <row r="632" spans="1:21" x14ac:dyDescent="0.25">
      <c r="A632" s="1">
        <v>1082645</v>
      </c>
      <c r="B632" s="1">
        <v>2017</v>
      </c>
      <c r="C632" s="1" t="s">
        <v>258</v>
      </c>
      <c r="D632" s="1" t="s">
        <v>367</v>
      </c>
      <c r="E632" s="2">
        <v>42869</v>
      </c>
      <c r="F632" s="1" t="s">
        <v>24</v>
      </c>
      <c r="G632" s="1" t="s">
        <v>210</v>
      </c>
      <c r="H632" s="1" t="s">
        <v>289</v>
      </c>
      <c r="I632" s="1" t="s">
        <v>342</v>
      </c>
      <c r="J632" s="1" t="s">
        <v>38</v>
      </c>
      <c r="K632" s="1" t="s">
        <v>342</v>
      </c>
      <c r="L632" s="1" t="s">
        <v>29</v>
      </c>
      <c r="M632" s="1" t="s">
        <v>342</v>
      </c>
      <c r="N632" s="1" t="s">
        <v>48</v>
      </c>
      <c r="O632" s="1">
        <v>9</v>
      </c>
      <c r="P632" s="1">
        <v>74</v>
      </c>
      <c r="Q632" s="1">
        <v>20</v>
      </c>
      <c r="R632" s="1" t="s">
        <v>31</v>
      </c>
      <c r="S632" s="1" t="s">
        <v>32</v>
      </c>
      <c r="T632" s="1" t="s">
        <v>355</v>
      </c>
      <c r="U632" s="1" t="s">
        <v>370</v>
      </c>
    </row>
    <row r="633" spans="1:21" x14ac:dyDescent="0.25">
      <c r="A633" s="1">
        <v>1082646</v>
      </c>
      <c r="B633" s="1">
        <v>2017</v>
      </c>
      <c r="C633" s="1" t="s">
        <v>43</v>
      </c>
      <c r="D633" s="1" t="s">
        <v>367</v>
      </c>
      <c r="E633" s="2">
        <v>42869</v>
      </c>
      <c r="F633" s="1" t="s">
        <v>24</v>
      </c>
      <c r="G633" s="1" t="s">
        <v>382</v>
      </c>
      <c r="H633" s="1" t="s">
        <v>45</v>
      </c>
      <c r="I633" s="1" t="s">
        <v>46</v>
      </c>
      <c r="J633" s="1" t="s">
        <v>27</v>
      </c>
      <c r="K633" s="1" t="s">
        <v>27</v>
      </c>
      <c r="L633" s="1" t="s">
        <v>40</v>
      </c>
      <c r="M633" s="1" t="s">
        <v>27</v>
      </c>
      <c r="N633" s="1" t="s">
        <v>30</v>
      </c>
      <c r="O633" s="1">
        <v>10</v>
      </c>
      <c r="P633" s="1">
        <v>162</v>
      </c>
      <c r="Q633" s="1">
        <v>20</v>
      </c>
      <c r="R633" s="1" t="s">
        <v>31</v>
      </c>
      <c r="S633" s="1" t="s">
        <v>32</v>
      </c>
      <c r="T633" s="1" t="s">
        <v>288</v>
      </c>
      <c r="U633" s="1" t="s">
        <v>272</v>
      </c>
    </row>
    <row r="634" spans="1:21" x14ac:dyDescent="0.25">
      <c r="A634" s="1">
        <v>1082647</v>
      </c>
      <c r="B634" s="1">
        <v>2017</v>
      </c>
      <c r="C634" s="1" t="s">
        <v>51</v>
      </c>
      <c r="D634" s="1" t="s">
        <v>367</v>
      </c>
      <c r="E634" s="2">
        <v>42871</v>
      </c>
      <c r="F634" s="1" t="s">
        <v>245</v>
      </c>
      <c r="G634" s="1" t="s">
        <v>383</v>
      </c>
      <c r="H634" s="1" t="s">
        <v>53</v>
      </c>
      <c r="I634" s="1" t="s">
        <v>54</v>
      </c>
      <c r="J634" s="1" t="s">
        <v>342</v>
      </c>
      <c r="K634" s="1" t="s">
        <v>54</v>
      </c>
      <c r="L634" s="1" t="s">
        <v>29</v>
      </c>
      <c r="M634" s="1" t="s">
        <v>342</v>
      </c>
      <c r="N634" s="1" t="s">
        <v>30</v>
      </c>
      <c r="O634" s="1">
        <v>20</v>
      </c>
      <c r="P634" s="1">
        <v>163</v>
      </c>
      <c r="Q634" s="1">
        <v>20</v>
      </c>
      <c r="R634" s="1" t="s">
        <v>31</v>
      </c>
      <c r="S634" s="1" t="s">
        <v>32</v>
      </c>
      <c r="T634" s="1" t="s">
        <v>150</v>
      </c>
      <c r="U634" s="1" t="s">
        <v>272</v>
      </c>
    </row>
    <row r="635" spans="1:21" x14ac:dyDescent="0.25">
      <c r="A635" s="1">
        <v>1082648</v>
      </c>
      <c r="B635" s="1">
        <v>2017</v>
      </c>
      <c r="C635" s="1" t="s">
        <v>22</v>
      </c>
      <c r="D635" s="1" t="s">
        <v>367</v>
      </c>
      <c r="E635" s="2">
        <v>42872</v>
      </c>
      <c r="F635" s="1" t="s">
        <v>303</v>
      </c>
      <c r="G635" s="1" t="s">
        <v>335</v>
      </c>
      <c r="H635" s="1" t="s">
        <v>26</v>
      </c>
      <c r="I635" s="1" t="s">
        <v>280</v>
      </c>
      <c r="J635" s="1" t="s">
        <v>28</v>
      </c>
      <c r="K635" s="1" t="s">
        <v>28</v>
      </c>
      <c r="L635" s="1" t="s">
        <v>29</v>
      </c>
      <c r="M635" s="1" t="s">
        <v>28</v>
      </c>
      <c r="N635" s="1" t="s">
        <v>48</v>
      </c>
      <c r="O635" s="1">
        <v>7</v>
      </c>
      <c r="P635" s="1">
        <v>48</v>
      </c>
      <c r="Q635" s="1">
        <v>6</v>
      </c>
      <c r="R635" s="1" t="s">
        <v>31</v>
      </c>
      <c r="S635" s="1" t="s">
        <v>101</v>
      </c>
      <c r="T635" s="1" t="s">
        <v>252</v>
      </c>
      <c r="U635" s="1" t="s">
        <v>346</v>
      </c>
    </row>
    <row r="636" spans="1:21" x14ac:dyDescent="0.25">
      <c r="A636" s="1">
        <v>1082649</v>
      </c>
      <c r="B636" s="1">
        <v>2017</v>
      </c>
      <c r="C636" s="1" t="s">
        <v>22</v>
      </c>
      <c r="D636" s="1" t="s">
        <v>367</v>
      </c>
      <c r="E636" s="2">
        <v>42874</v>
      </c>
      <c r="F636" s="1" t="s">
        <v>247</v>
      </c>
      <c r="G636" s="1" t="s">
        <v>384</v>
      </c>
      <c r="H636" s="1" t="s">
        <v>26</v>
      </c>
      <c r="I636" s="1" t="s">
        <v>54</v>
      </c>
      <c r="J636" s="1" t="s">
        <v>28</v>
      </c>
      <c r="K636" s="1" t="s">
        <v>54</v>
      </c>
      <c r="L636" s="1" t="s">
        <v>29</v>
      </c>
      <c r="M636" s="1" t="s">
        <v>54</v>
      </c>
      <c r="N636" s="1" t="s">
        <v>48</v>
      </c>
      <c r="O636" s="1">
        <v>6</v>
      </c>
      <c r="P636" s="1">
        <v>108</v>
      </c>
      <c r="Q636" s="1">
        <v>20</v>
      </c>
      <c r="R636" s="1" t="s">
        <v>31</v>
      </c>
      <c r="S636" s="1" t="s">
        <v>32</v>
      </c>
      <c r="T636" s="1" t="s">
        <v>296</v>
      </c>
      <c r="U636" s="1" t="s">
        <v>346</v>
      </c>
    </row>
    <row r="637" spans="1:21" x14ac:dyDescent="0.25">
      <c r="A637" s="1">
        <v>1082650</v>
      </c>
      <c r="B637" s="1">
        <v>2017</v>
      </c>
      <c r="C637" s="1" t="s">
        <v>67</v>
      </c>
      <c r="D637" s="1" t="s">
        <v>367</v>
      </c>
      <c r="E637" s="2">
        <v>42876</v>
      </c>
      <c r="F637" s="1" t="s">
        <v>114</v>
      </c>
      <c r="G637" s="1" t="s">
        <v>362</v>
      </c>
      <c r="H637" s="1" t="s">
        <v>69</v>
      </c>
      <c r="I637" s="1" t="s">
        <v>54</v>
      </c>
      <c r="J637" s="1" t="s">
        <v>342</v>
      </c>
      <c r="K637" s="1" t="s">
        <v>54</v>
      </c>
      <c r="L637" s="1" t="s">
        <v>40</v>
      </c>
      <c r="M637" s="1" t="s">
        <v>54</v>
      </c>
      <c r="N637" s="1" t="s">
        <v>30</v>
      </c>
      <c r="O637" s="1">
        <v>1</v>
      </c>
      <c r="P637" s="1">
        <v>130</v>
      </c>
      <c r="Q637" s="1">
        <v>20</v>
      </c>
      <c r="R637" s="1" t="s">
        <v>31</v>
      </c>
      <c r="S637" s="1" t="s">
        <v>32</v>
      </c>
      <c r="T637" s="1" t="s">
        <v>296</v>
      </c>
      <c r="U637" s="1" t="s">
        <v>150</v>
      </c>
    </row>
    <row r="638" spans="1:21" x14ac:dyDescent="0.25">
      <c r="A638" s="1">
        <v>1136561</v>
      </c>
      <c r="B638" s="1">
        <v>2018</v>
      </c>
      <c r="C638" s="1" t="s">
        <v>51</v>
      </c>
      <c r="D638" s="1" t="s">
        <v>385</v>
      </c>
      <c r="E638" s="2">
        <v>43197</v>
      </c>
      <c r="F638" s="1" t="s">
        <v>24</v>
      </c>
      <c r="G638" s="1" t="s">
        <v>103</v>
      </c>
      <c r="H638" s="1" t="s">
        <v>53</v>
      </c>
      <c r="I638" s="1" t="s">
        <v>54</v>
      </c>
      <c r="J638" s="1" t="s">
        <v>39</v>
      </c>
      <c r="K638" s="1" t="s">
        <v>39</v>
      </c>
      <c r="L638" s="1" t="s">
        <v>29</v>
      </c>
      <c r="M638" s="1" t="s">
        <v>39</v>
      </c>
      <c r="N638" s="1" t="s">
        <v>48</v>
      </c>
      <c r="O638" s="1">
        <v>1</v>
      </c>
      <c r="P638" s="1">
        <v>166</v>
      </c>
      <c r="Q638" s="1">
        <v>20</v>
      </c>
      <c r="R638" s="1" t="s">
        <v>31</v>
      </c>
      <c r="S638" s="1" t="s">
        <v>32</v>
      </c>
      <c r="T638" s="1" t="s">
        <v>325</v>
      </c>
      <c r="U638" s="1" t="s">
        <v>350</v>
      </c>
    </row>
    <row r="639" spans="1:21" x14ac:dyDescent="0.25">
      <c r="A639" s="1">
        <v>1136562</v>
      </c>
      <c r="B639" s="1">
        <v>2018</v>
      </c>
      <c r="C639" s="1" t="s">
        <v>35</v>
      </c>
      <c r="D639" s="1" t="s">
        <v>385</v>
      </c>
      <c r="E639" s="2">
        <v>43198</v>
      </c>
      <c r="F639" s="1" t="s">
        <v>24</v>
      </c>
      <c r="G639" s="1" t="s">
        <v>386</v>
      </c>
      <c r="H639" s="1" t="s">
        <v>387</v>
      </c>
      <c r="I639" s="1" t="s">
        <v>46</v>
      </c>
      <c r="J639" s="1" t="s">
        <v>38</v>
      </c>
      <c r="K639" s="1" t="s">
        <v>38</v>
      </c>
      <c r="L639" s="1" t="s">
        <v>29</v>
      </c>
      <c r="M639" s="1" t="s">
        <v>38</v>
      </c>
      <c r="N639" s="1" t="s">
        <v>48</v>
      </c>
      <c r="O639" s="1">
        <v>6</v>
      </c>
      <c r="P639" s="1">
        <v>167</v>
      </c>
      <c r="Q639" s="1">
        <v>20</v>
      </c>
      <c r="R639" s="1" t="s">
        <v>31</v>
      </c>
      <c r="S639" s="1" t="s">
        <v>32</v>
      </c>
      <c r="T639" s="1" t="s">
        <v>358</v>
      </c>
      <c r="U639" s="1" t="s">
        <v>228</v>
      </c>
    </row>
    <row r="640" spans="1:21" x14ac:dyDescent="0.25">
      <c r="A640" s="1">
        <v>1136563</v>
      </c>
      <c r="B640" s="1">
        <v>2018</v>
      </c>
      <c r="C640" s="1" t="s">
        <v>57</v>
      </c>
      <c r="D640" s="1" t="s">
        <v>385</v>
      </c>
      <c r="E640" s="2">
        <v>43198</v>
      </c>
      <c r="F640" s="1" t="s">
        <v>24</v>
      </c>
      <c r="G640" s="1" t="s">
        <v>267</v>
      </c>
      <c r="H640" s="1" t="s">
        <v>59</v>
      </c>
      <c r="I640" s="1" t="s">
        <v>27</v>
      </c>
      <c r="J640" s="1" t="s">
        <v>28</v>
      </c>
      <c r="K640" s="1" t="s">
        <v>28</v>
      </c>
      <c r="L640" s="1" t="s">
        <v>29</v>
      </c>
      <c r="M640" s="1" t="s">
        <v>28</v>
      </c>
      <c r="N640" s="1" t="s">
        <v>48</v>
      </c>
      <c r="O640" s="1">
        <v>4</v>
      </c>
      <c r="P640" s="1">
        <v>177</v>
      </c>
      <c r="Q640" s="1">
        <v>20</v>
      </c>
      <c r="R640" s="1" t="s">
        <v>31</v>
      </c>
      <c r="S640" s="1" t="s">
        <v>32</v>
      </c>
      <c r="T640" s="1" t="s">
        <v>370</v>
      </c>
      <c r="U640" s="1" t="s">
        <v>272</v>
      </c>
    </row>
    <row r="641" spans="1:21" x14ac:dyDescent="0.25">
      <c r="A641" s="1">
        <v>1136564</v>
      </c>
      <c r="B641" s="1">
        <v>2018</v>
      </c>
      <c r="C641" s="1" t="s">
        <v>67</v>
      </c>
      <c r="D641" s="1" t="s">
        <v>385</v>
      </c>
      <c r="E641" s="2">
        <v>43199</v>
      </c>
      <c r="F641" s="1" t="s">
        <v>24</v>
      </c>
      <c r="G641" s="1" t="s">
        <v>242</v>
      </c>
      <c r="H641" s="1" t="s">
        <v>388</v>
      </c>
      <c r="I641" s="1" t="s">
        <v>47</v>
      </c>
      <c r="J641" s="1" t="s">
        <v>280</v>
      </c>
      <c r="K641" s="1" t="s">
        <v>280</v>
      </c>
      <c r="L641" s="1" t="s">
        <v>29</v>
      </c>
      <c r="M641" s="1" t="s">
        <v>280</v>
      </c>
      <c r="N641" s="1" t="s">
        <v>48</v>
      </c>
      <c r="O641" s="1">
        <v>9</v>
      </c>
      <c r="P641" s="1">
        <v>126</v>
      </c>
      <c r="Q641" s="1">
        <v>20</v>
      </c>
      <c r="R641" s="1" t="s">
        <v>31</v>
      </c>
      <c r="S641" s="1" t="s">
        <v>32</v>
      </c>
      <c r="T641" s="1" t="s">
        <v>296</v>
      </c>
      <c r="U641" s="1" t="s">
        <v>257</v>
      </c>
    </row>
    <row r="642" spans="1:21" x14ac:dyDescent="0.25">
      <c r="A642" s="1">
        <v>1136565</v>
      </c>
      <c r="B642" s="1">
        <v>2018</v>
      </c>
      <c r="C642" s="1" t="s">
        <v>72</v>
      </c>
      <c r="D642" s="1" t="s">
        <v>385</v>
      </c>
      <c r="E642" s="2">
        <v>43200</v>
      </c>
      <c r="F642" s="1" t="s">
        <v>24</v>
      </c>
      <c r="G642" s="1" t="s">
        <v>389</v>
      </c>
      <c r="H642" s="1" t="s">
        <v>390</v>
      </c>
      <c r="I642" s="1" t="s">
        <v>28</v>
      </c>
      <c r="J642" s="1" t="s">
        <v>39</v>
      </c>
      <c r="K642" s="1" t="s">
        <v>39</v>
      </c>
      <c r="L642" s="1" t="s">
        <v>29</v>
      </c>
      <c r="M642" s="1" t="s">
        <v>39</v>
      </c>
      <c r="N642" s="1" t="s">
        <v>48</v>
      </c>
      <c r="O642" s="1">
        <v>5</v>
      </c>
      <c r="P642" s="1">
        <v>203</v>
      </c>
      <c r="Q642" s="1">
        <v>20</v>
      </c>
      <c r="R642" s="1" t="s">
        <v>31</v>
      </c>
      <c r="S642" s="1" t="s">
        <v>32</v>
      </c>
      <c r="T642" s="1" t="s">
        <v>252</v>
      </c>
      <c r="U642" s="1" t="s">
        <v>325</v>
      </c>
    </row>
    <row r="643" spans="1:21" x14ac:dyDescent="0.25">
      <c r="A643" s="1">
        <v>1136566</v>
      </c>
      <c r="B643" s="1">
        <v>2018</v>
      </c>
      <c r="C643" s="1" t="s">
        <v>63</v>
      </c>
      <c r="D643" s="1" t="s">
        <v>385</v>
      </c>
      <c r="E643" s="2">
        <v>43201</v>
      </c>
      <c r="F643" s="1" t="s">
        <v>24</v>
      </c>
      <c r="G643" s="1" t="s">
        <v>293</v>
      </c>
      <c r="H643" s="1" t="s">
        <v>65</v>
      </c>
      <c r="I643" s="1" t="s">
        <v>47</v>
      </c>
      <c r="J643" s="1" t="s">
        <v>46</v>
      </c>
      <c r="K643" s="1" t="s">
        <v>46</v>
      </c>
      <c r="L643" s="1" t="s">
        <v>29</v>
      </c>
      <c r="M643" s="1" t="s">
        <v>47</v>
      </c>
      <c r="N643" s="1" t="s">
        <v>30</v>
      </c>
      <c r="O643" s="1">
        <v>10</v>
      </c>
      <c r="P643" s="1">
        <v>71</v>
      </c>
      <c r="Q643" s="1">
        <v>6</v>
      </c>
      <c r="R643" s="1" t="s">
        <v>31</v>
      </c>
      <c r="S643" s="1" t="s">
        <v>101</v>
      </c>
      <c r="T643" s="1" t="s">
        <v>358</v>
      </c>
      <c r="U643" s="1" t="s">
        <v>346</v>
      </c>
    </row>
    <row r="644" spans="1:21" x14ac:dyDescent="0.25">
      <c r="A644" s="1">
        <v>1136567</v>
      </c>
      <c r="B644" s="1">
        <v>2018</v>
      </c>
      <c r="C644" s="1" t="s">
        <v>67</v>
      </c>
      <c r="D644" s="1" t="s">
        <v>385</v>
      </c>
      <c r="E644" s="2">
        <v>43202</v>
      </c>
      <c r="F644" s="1" t="s">
        <v>24</v>
      </c>
      <c r="G644" s="1" t="s">
        <v>369</v>
      </c>
      <c r="H644" s="1" t="s">
        <v>388</v>
      </c>
      <c r="I644" s="1" t="s">
        <v>54</v>
      </c>
      <c r="J644" s="1" t="s">
        <v>280</v>
      </c>
      <c r="K644" s="1" t="s">
        <v>280</v>
      </c>
      <c r="L644" s="1" t="s">
        <v>29</v>
      </c>
      <c r="M644" s="1" t="s">
        <v>280</v>
      </c>
      <c r="N644" s="1" t="s">
        <v>48</v>
      </c>
      <c r="O644" s="1">
        <v>1</v>
      </c>
      <c r="P644" s="1">
        <v>148</v>
      </c>
      <c r="Q644" s="1">
        <v>20</v>
      </c>
      <c r="R644" s="1" t="s">
        <v>31</v>
      </c>
      <c r="S644" s="1" t="s">
        <v>32</v>
      </c>
      <c r="T644" s="1" t="s">
        <v>288</v>
      </c>
      <c r="U644" s="1" t="s">
        <v>296</v>
      </c>
    </row>
    <row r="645" spans="1:21" x14ac:dyDescent="0.25">
      <c r="A645" s="1">
        <v>1136568</v>
      </c>
      <c r="B645" s="1">
        <v>2018</v>
      </c>
      <c r="C645" s="1" t="s">
        <v>22</v>
      </c>
      <c r="D645" s="1" t="s">
        <v>385</v>
      </c>
      <c r="E645" s="2">
        <v>43203</v>
      </c>
      <c r="F645" s="1" t="s">
        <v>24</v>
      </c>
      <c r="G645" s="1" t="s">
        <v>277</v>
      </c>
      <c r="H645" s="1" t="s">
        <v>368</v>
      </c>
      <c r="I645" s="1" t="s">
        <v>38</v>
      </c>
      <c r="J645" s="1" t="s">
        <v>27</v>
      </c>
      <c r="K645" s="1" t="s">
        <v>27</v>
      </c>
      <c r="L645" s="1" t="s">
        <v>29</v>
      </c>
      <c r="M645" s="1" t="s">
        <v>27</v>
      </c>
      <c r="N645" s="1" t="s">
        <v>48</v>
      </c>
      <c r="O645" s="1">
        <v>4</v>
      </c>
      <c r="P645" s="1">
        <v>156</v>
      </c>
      <c r="Q645" s="1">
        <v>20</v>
      </c>
      <c r="R645" s="1" t="s">
        <v>31</v>
      </c>
      <c r="S645" s="1" t="s">
        <v>32</v>
      </c>
      <c r="T645" s="1" t="s">
        <v>370</v>
      </c>
      <c r="U645" s="1" t="s">
        <v>150</v>
      </c>
    </row>
    <row r="646" spans="1:21" x14ac:dyDescent="0.25">
      <c r="A646" s="1">
        <v>1136569</v>
      </c>
      <c r="B646" s="1">
        <v>2018</v>
      </c>
      <c r="C646" s="1" t="s">
        <v>51</v>
      </c>
      <c r="D646" s="1" t="s">
        <v>385</v>
      </c>
      <c r="E646" s="2">
        <v>43204</v>
      </c>
      <c r="F646" s="1" t="s">
        <v>24</v>
      </c>
      <c r="G646" s="1" t="s">
        <v>391</v>
      </c>
      <c r="H646" s="1" t="s">
        <v>53</v>
      </c>
      <c r="I646" s="1" t="s">
        <v>54</v>
      </c>
      <c r="J646" s="1" t="s">
        <v>46</v>
      </c>
      <c r="K646" s="1" t="s">
        <v>46</v>
      </c>
      <c r="L646" s="1" t="s">
        <v>29</v>
      </c>
      <c r="M646" s="1" t="s">
        <v>46</v>
      </c>
      <c r="N646" s="1" t="s">
        <v>48</v>
      </c>
      <c r="O646" s="1">
        <v>7</v>
      </c>
      <c r="P646" s="1">
        <v>195</v>
      </c>
      <c r="Q646" s="1">
        <v>20</v>
      </c>
      <c r="R646" s="1" t="s">
        <v>31</v>
      </c>
      <c r="S646" s="1" t="s">
        <v>32</v>
      </c>
      <c r="T646" s="1" t="s">
        <v>358</v>
      </c>
      <c r="U646" s="1" t="s">
        <v>346</v>
      </c>
    </row>
    <row r="647" spans="1:21" x14ac:dyDescent="0.25">
      <c r="A647" s="1">
        <v>1136570</v>
      </c>
      <c r="B647" s="1">
        <v>2018</v>
      </c>
      <c r="C647" s="1" t="s">
        <v>57</v>
      </c>
      <c r="D647" s="1" t="s">
        <v>385</v>
      </c>
      <c r="E647" s="2">
        <v>43204</v>
      </c>
      <c r="F647" s="1" t="s">
        <v>24</v>
      </c>
      <c r="G647" s="1" t="s">
        <v>392</v>
      </c>
      <c r="H647" s="1" t="s">
        <v>59</v>
      </c>
      <c r="I647" s="1" t="s">
        <v>28</v>
      </c>
      <c r="J647" s="1" t="s">
        <v>280</v>
      </c>
      <c r="K647" s="1" t="s">
        <v>280</v>
      </c>
      <c r="L647" s="1" t="s">
        <v>29</v>
      </c>
      <c r="M647" s="1" t="s">
        <v>280</v>
      </c>
      <c r="N647" s="1" t="s">
        <v>48</v>
      </c>
      <c r="O647" s="1">
        <v>5</v>
      </c>
      <c r="P647" s="1">
        <v>139</v>
      </c>
      <c r="Q647" s="1">
        <v>20</v>
      </c>
      <c r="R647" s="1" t="s">
        <v>31</v>
      </c>
      <c r="S647" s="1" t="s">
        <v>32</v>
      </c>
      <c r="T647" s="1" t="s">
        <v>252</v>
      </c>
      <c r="U647" s="1" t="s">
        <v>350</v>
      </c>
    </row>
    <row r="648" spans="1:21" x14ac:dyDescent="0.25">
      <c r="A648" s="1">
        <v>1136571</v>
      </c>
      <c r="B648" s="1">
        <v>2018</v>
      </c>
      <c r="C648" s="1" t="s">
        <v>22</v>
      </c>
      <c r="D648" s="1" t="s">
        <v>385</v>
      </c>
      <c r="E648" s="2">
        <v>43205</v>
      </c>
      <c r="F648" s="1" t="s">
        <v>24</v>
      </c>
      <c r="G648" s="1" t="s">
        <v>293</v>
      </c>
      <c r="H648" s="1" t="s">
        <v>368</v>
      </c>
      <c r="I648" s="1" t="s">
        <v>47</v>
      </c>
      <c r="J648" s="1" t="s">
        <v>27</v>
      </c>
      <c r="K648" s="1" t="s">
        <v>27</v>
      </c>
      <c r="L648" s="1" t="s">
        <v>29</v>
      </c>
      <c r="M648" s="1" t="s">
        <v>47</v>
      </c>
      <c r="N648" s="1" t="s">
        <v>30</v>
      </c>
      <c r="O648" s="1">
        <v>19</v>
      </c>
      <c r="P648" s="1">
        <v>218</v>
      </c>
      <c r="Q648" s="1">
        <v>20</v>
      </c>
      <c r="R648" s="1" t="s">
        <v>31</v>
      </c>
      <c r="S648" s="1" t="s">
        <v>32</v>
      </c>
      <c r="T648" s="1" t="s">
        <v>272</v>
      </c>
      <c r="U648" s="1" t="s">
        <v>150</v>
      </c>
    </row>
    <row r="649" spans="1:21" x14ac:dyDescent="0.25">
      <c r="A649" s="1">
        <v>1136572</v>
      </c>
      <c r="B649" s="1">
        <v>2018</v>
      </c>
      <c r="C649" s="1" t="s">
        <v>35</v>
      </c>
      <c r="D649" s="1" t="s">
        <v>385</v>
      </c>
      <c r="E649" s="2">
        <v>43205</v>
      </c>
      <c r="F649" s="1" t="s">
        <v>24</v>
      </c>
      <c r="G649" s="1" t="s">
        <v>128</v>
      </c>
      <c r="H649" s="1" t="s">
        <v>387</v>
      </c>
      <c r="I649" s="1" t="s">
        <v>38</v>
      </c>
      <c r="J649" s="1" t="s">
        <v>39</v>
      </c>
      <c r="K649" s="1" t="s">
        <v>39</v>
      </c>
      <c r="L649" s="1" t="s">
        <v>29</v>
      </c>
      <c r="M649" s="1" t="s">
        <v>38</v>
      </c>
      <c r="N649" s="1" t="s">
        <v>30</v>
      </c>
      <c r="O649" s="1">
        <v>4</v>
      </c>
      <c r="P649" s="1">
        <v>198</v>
      </c>
      <c r="Q649" s="1">
        <v>20</v>
      </c>
      <c r="R649" s="1" t="s">
        <v>31</v>
      </c>
      <c r="S649" s="1" t="s">
        <v>32</v>
      </c>
      <c r="T649" s="1" t="s">
        <v>288</v>
      </c>
      <c r="U649" s="1" t="s">
        <v>257</v>
      </c>
    </row>
    <row r="650" spans="1:21" x14ac:dyDescent="0.25">
      <c r="A650" s="1">
        <v>1136573</v>
      </c>
      <c r="B650" s="1">
        <v>2018</v>
      </c>
      <c r="C650" s="1" t="s">
        <v>57</v>
      </c>
      <c r="D650" s="1" t="s">
        <v>385</v>
      </c>
      <c r="E650" s="2">
        <v>43206</v>
      </c>
      <c r="F650" s="1" t="s">
        <v>24</v>
      </c>
      <c r="G650" s="1" t="s">
        <v>371</v>
      </c>
      <c r="H650" s="1" t="s">
        <v>59</v>
      </c>
      <c r="I650" s="1" t="s">
        <v>28</v>
      </c>
      <c r="J650" s="1" t="s">
        <v>46</v>
      </c>
      <c r="K650" s="1" t="s">
        <v>46</v>
      </c>
      <c r="L650" s="1" t="s">
        <v>29</v>
      </c>
      <c r="M650" s="1" t="s">
        <v>28</v>
      </c>
      <c r="N650" s="1" t="s">
        <v>30</v>
      </c>
      <c r="O650" s="1">
        <v>71</v>
      </c>
      <c r="P650" s="1">
        <v>201</v>
      </c>
      <c r="Q650" s="1">
        <v>20</v>
      </c>
      <c r="R650" s="1" t="s">
        <v>31</v>
      </c>
      <c r="S650" s="1" t="s">
        <v>32</v>
      </c>
      <c r="T650" s="1" t="s">
        <v>252</v>
      </c>
      <c r="U650" s="1" t="s">
        <v>350</v>
      </c>
    </row>
    <row r="651" spans="1:21" x14ac:dyDescent="0.25">
      <c r="A651" s="1">
        <v>1136574</v>
      </c>
      <c r="B651" s="1">
        <v>2018</v>
      </c>
      <c r="C651" s="1" t="s">
        <v>51</v>
      </c>
      <c r="D651" s="1" t="s">
        <v>385</v>
      </c>
      <c r="E651" s="2">
        <v>43207</v>
      </c>
      <c r="F651" s="1" t="s">
        <v>24</v>
      </c>
      <c r="G651" s="1" t="s">
        <v>157</v>
      </c>
      <c r="H651" s="1" t="s">
        <v>53</v>
      </c>
      <c r="I651" s="1" t="s">
        <v>54</v>
      </c>
      <c r="J651" s="1" t="s">
        <v>27</v>
      </c>
      <c r="K651" s="1" t="s">
        <v>27</v>
      </c>
      <c r="L651" s="1" t="s">
        <v>29</v>
      </c>
      <c r="M651" s="1" t="s">
        <v>54</v>
      </c>
      <c r="N651" s="1" t="s">
        <v>30</v>
      </c>
      <c r="O651" s="1">
        <v>46</v>
      </c>
      <c r="P651" s="1">
        <v>214</v>
      </c>
      <c r="Q651" s="1">
        <v>20</v>
      </c>
      <c r="R651" s="1" t="s">
        <v>31</v>
      </c>
      <c r="S651" s="1" t="s">
        <v>32</v>
      </c>
      <c r="T651" s="1" t="s">
        <v>346</v>
      </c>
      <c r="U651" s="1" t="s">
        <v>228</v>
      </c>
    </row>
    <row r="652" spans="1:21" x14ac:dyDescent="0.25">
      <c r="A652" s="1">
        <v>1136575</v>
      </c>
      <c r="B652" s="1">
        <v>2018</v>
      </c>
      <c r="C652" s="1" t="s">
        <v>63</v>
      </c>
      <c r="D652" s="1" t="s">
        <v>385</v>
      </c>
      <c r="E652" s="2">
        <v>43208</v>
      </c>
      <c r="F652" s="1" t="s">
        <v>24</v>
      </c>
      <c r="G652" s="1" t="s">
        <v>371</v>
      </c>
      <c r="H652" s="1" t="s">
        <v>65</v>
      </c>
      <c r="I652" s="1" t="s">
        <v>47</v>
      </c>
      <c r="J652" s="1" t="s">
        <v>28</v>
      </c>
      <c r="K652" s="1" t="s">
        <v>28</v>
      </c>
      <c r="L652" s="1" t="s">
        <v>29</v>
      </c>
      <c r="M652" s="1" t="s">
        <v>28</v>
      </c>
      <c r="N652" s="1" t="s">
        <v>48</v>
      </c>
      <c r="O652" s="1">
        <v>7</v>
      </c>
      <c r="P652" s="1">
        <v>161</v>
      </c>
      <c r="Q652" s="1">
        <v>20</v>
      </c>
      <c r="R652" s="1" t="s">
        <v>31</v>
      </c>
      <c r="S652" s="1" t="s">
        <v>32</v>
      </c>
      <c r="T652" s="1" t="s">
        <v>370</v>
      </c>
      <c r="U652" s="1" t="s">
        <v>150</v>
      </c>
    </row>
    <row r="653" spans="1:21" x14ac:dyDescent="0.25">
      <c r="A653" s="1">
        <v>1136576</v>
      </c>
      <c r="B653" s="1">
        <v>2018</v>
      </c>
      <c r="C653" s="1" t="s">
        <v>35</v>
      </c>
      <c r="D653" s="1" t="s">
        <v>385</v>
      </c>
      <c r="E653" s="2">
        <v>43209</v>
      </c>
      <c r="F653" s="1" t="s">
        <v>24</v>
      </c>
      <c r="G653" s="1" t="s">
        <v>128</v>
      </c>
      <c r="H653" s="1" t="s">
        <v>387</v>
      </c>
      <c r="I653" s="1" t="s">
        <v>38</v>
      </c>
      <c r="J653" s="1" t="s">
        <v>280</v>
      </c>
      <c r="K653" s="1" t="s">
        <v>38</v>
      </c>
      <c r="L653" s="1" t="s">
        <v>40</v>
      </c>
      <c r="M653" s="1" t="s">
        <v>38</v>
      </c>
      <c r="N653" s="1" t="s">
        <v>30</v>
      </c>
      <c r="O653" s="1">
        <v>15</v>
      </c>
      <c r="P653" s="1">
        <v>194</v>
      </c>
      <c r="Q653" s="1">
        <v>20</v>
      </c>
      <c r="R653" s="1" t="s">
        <v>31</v>
      </c>
      <c r="S653" s="1" t="s">
        <v>32</v>
      </c>
      <c r="T653" s="1" t="s">
        <v>252</v>
      </c>
      <c r="U653" s="1" t="s">
        <v>296</v>
      </c>
    </row>
    <row r="654" spans="1:21" x14ac:dyDescent="0.25">
      <c r="A654" s="1">
        <v>1136577</v>
      </c>
      <c r="B654" s="1">
        <v>2018</v>
      </c>
      <c r="C654" s="1" t="s">
        <v>258</v>
      </c>
      <c r="D654" s="1" t="s">
        <v>385</v>
      </c>
      <c r="E654" s="2">
        <v>43210</v>
      </c>
      <c r="F654" s="1" t="s">
        <v>24</v>
      </c>
      <c r="G654" s="1" t="s">
        <v>64</v>
      </c>
      <c r="H654" s="1" t="s">
        <v>289</v>
      </c>
      <c r="I654" s="1" t="s">
        <v>39</v>
      </c>
      <c r="J654" s="1" t="s">
        <v>47</v>
      </c>
      <c r="K654" s="1" t="s">
        <v>47</v>
      </c>
      <c r="L654" s="1" t="s">
        <v>29</v>
      </c>
      <c r="M654" s="1" t="s">
        <v>39</v>
      </c>
      <c r="N654" s="1" t="s">
        <v>30</v>
      </c>
      <c r="O654" s="1">
        <v>64</v>
      </c>
      <c r="P654" s="1">
        <v>205</v>
      </c>
      <c r="Q654" s="1">
        <v>20</v>
      </c>
      <c r="R654" s="1" t="s">
        <v>31</v>
      </c>
      <c r="S654" s="1" t="s">
        <v>32</v>
      </c>
      <c r="T654" s="1" t="s">
        <v>358</v>
      </c>
      <c r="U654" s="1" t="s">
        <v>346</v>
      </c>
    </row>
    <row r="655" spans="1:21" x14ac:dyDescent="0.25">
      <c r="A655" s="1">
        <v>1136578</v>
      </c>
      <c r="B655" s="1">
        <v>2018</v>
      </c>
      <c r="C655" s="1" t="s">
        <v>57</v>
      </c>
      <c r="D655" s="1" t="s">
        <v>385</v>
      </c>
      <c r="E655" s="2">
        <v>43211</v>
      </c>
      <c r="F655" s="1" t="s">
        <v>24</v>
      </c>
      <c r="G655" s="1" t="s">
        <v>386</v>
      </c>
      <c r="H655" s="1" t="s">
        <v>59</v>
      </c>
      <c r="I655" s="1" t="s">
        <v>28</v>
      </c>
      <c r="J655" s="1" t="s">
        <v>38</v>
      </c>
      <c r="K655" s="1" t="s">
        <v>38</v>
      </c>
      <c r="L655" s="1" t="s">
        <v>29</v>
      </c>
      <c r="M655" s="1" t="s">
        <v>38</v>
      </c>
      <c r="N655" s="1" t="s">
        <v>48</v>
      </c>
      <c r="O655" s="1">
        <v>9</v>
      </c>
      <c r="P655" s="1">
        <v>125</v>
      </c>
      <c r="Q655" s="1">
        <v>13</v>
      </c>
      <c r="R655" s="1" t="s">
        <v>31</v>
      </c>
      <c r="S655" s="1" t="s">
        <v>101</v>
      </c>
      <c r="T655" s="1" t="s">
        <v>370</v>
      </c>
      <c r="U655" s="1" t="s">
        <v>272</v>
      </c>
    </row>
    <row r="656" spans="1:21" x14ac:dyDescent="0.25">
      <c r="A656" s="1">
        <v>1136579</v>
      </c>
      <c r="B656" s="1">
        <v>2018</v>
      </c>
      <c r="C656" s="1" t="s">
        <v>22</v>
      </c>
      <c r="D656" s="1" t="s">
        <v>385</v>
      </c>
      <c r="E656" s="2">
        <v>43211</v>
      </c>
      <c r="F656" s="1" t="s">
        <v>24</v>
      </c>
      <c r="G656" s="1" t="s">
        <v>131</v>
      </c>
      <c r="H656" s="1" t="s">
        <v>368</v>
      </c>
      <c r="I656" s="1" t="s">
        <v>46</v>
      </c>
      <c r="J656" s="1" t="s">
        <v>27</v>
      </c>
      <c r="K656" s="1" t="s">
        <v>27</v>
      </c>
      <c r="L656" s="1" t="s">
        <v>29</v>
      </c>
      <c r="M656" s="1" t="s">
        <v>27</v>
      </c>
      <c r="N656" s="1" t="s">
        <v>48</v>
      </c>
      <c r="O656" s="1">
        <v>6</v>
      </c>
      <c r="P656" s="1">
        <v>175</v>
      </c>
      <c r="Q656" s="1">
        <v>20</v>
      </c>
      <c r="R656" s="1" t="s">
        <v>31</v>
      </c>
      <c r="S656" s="1" t="s">
        <v>32</v>
      </c>
      <c r="T656" s="1" t="s">
        <v>325</v>
      </c>
      <c r="U656" s="1" t="s">
        <v>288</v>
      </c>
    </row>
    <row r="657" spans="1:21" x14ac:dyDescent="0.25">
      <c r="A657" s="1">
        <v>1136580</v>
      </c>
      <c r="B657" s="1">
        <v>2018</v>
      </c>
      <c r="C657" s="1" t="s">
        <v>67</v>
      </c>
      <c r="D657" s="1" t="s">
        <v>385</v>
      </c>
      <c r="E657" s="2">
        <v>43212</v>
      </c>
      <c r="F657" s="1" t="s">
        <v>24</v>
      </c>
      <c r="G657" s="1" t="s">
        <v>196</v>
      </c>
      <c r="H657" s="1" t="s">
        <v>388</v>
      </c>
      <c r="I657" s="1" t="s">
        <v>39</v>
      </c>
      <c r="J657" s="1" t="s">
        <v>280</v>
      </c>
      <c r="K657" s="1" t="s">
        <v>280</v>
      </c>
      <c r="L657" s="1" t="s">
        <v>29</v>
      </c>
      <c r="M657" s="1" t="s">
        <v>39</v>
      </c>
      <c r="N657" s="1" t="s">
        <v>30</v>
      </c>
      <c r="O657" s="1">
        <v>4</v>
      </c>
      <c r="P657" s="1">
        <v>183</v>
      </c>
      <c r="Q657" s="1">
        <v>20</v>
      </c>
      <c r="R657" s="1" t="s">
        <v>31</v>
      </c>
      <c r="S657" s="1" t="s">
        <v>32</v>
      </c>
      <c r="T657" s="1" t="s">
        <v>252</v>
      </c>
      <c r="U657" s="1" t="s">
        <v>257</v>
      </c>
    </row>
    <row r="658" spans="1:21" x14ac:dyDescent="0.25">
      <c r="A658" s="1">
        <v>1136581</v>
      </c>
      <c r="B658" s="1">
        <v>2018</v>
      </c>
      <c r="C658" s="1" t="s">
        <v>63</v>
      </c>
      <c r="D658" s="1" t="s">
        <v>385</v>
      </c>
      <c r="E658" s="2">
        <v>43212</v>
      </c>
      <c r="F658" s="1" t="s">
        <v>24</v>
      </c>
      <c r="G658" s="1" t="s">
        <v>393</v>
      </c>
      <c r="H658" s="1" t="s">
        <v>65</v>
      </c>
      <c r="I658" s="1" t="s">
        <v>54</v>
      </c>
      <c r="J658" s="1" t="s">
        <v>47</v>
      </c>
      <c r="K658" s="1" t="s">
        <v>54</v>
      </c>
      <c r="L658" s="1" t="s">
        <v>40</v>
      </c>
      <c r="M658" s="1" t="s">
        <v>47</v>
      </c>
      <c r="N658" s="1" t="s">
        <v>48</v>
      </c>
      <c r="O658" s="1">
        <v>3</v>
      </c>
      <c r="P658" s="1">
        <v>168</v>
      </c>
      <c r="Q658" s="1">
        <v>20</v>
      </c>
      <c r="R658" s="1" t="s">
        <v>31</v>
      </c>
      <c r="S658" s="1" t="s">
        <v>32</v>
      </c>
      <c r="T658" s="1" t="s">
        <v>358</v>
      </c>
      <c r="U658" s="1" t="s">
        <v>228</v>
      </c>
    </row>
    <row r="659" spans="1:21" x14ac:dyDescent="0.25">
      <c r="A659" s="1">
        <v>1136582</v>
      </c>
      <c r="B659" s="1">
        <v>2018</v>
      </c>
      <c r="C659" s="1" t="s">
        <v>43</v>
      </c>
      <c r="D659" s="1" t="s">
        <v>385</v>
      </c>
      <c r="E659" s="2">
        <v>43213</v>
      </c>
      <c r="F659" s="1" t="s">
        <v>24</v>
      </c>
      <c r="G659" s="1" t="s">
        <v>394</v>
      </c>
      <c r="H659" s="1" t="s">
        <v>395</v>
      </c>
      <c r="I659" s="1" t="s">
        <v>38</v>
      </c>
      <c r="J659" s="1" t="s">
        <v>46</v>
      </c>
      <c r="K659" s="1" t="s">
        <v>46</v>
      </c>
      <c r="L659" s="1" t="s">
        <v>29</v>
      </c>
      <c r="M659" s="1" t="s">
        <v>38</v>
      </c>
      <c r="N659" s="1" t="s">
        <v>30</v>
      </c>
      <c r="O659" s="1">
        <v>4</v>
      </c>
      <c r="P659" s="1">
        <v>144</v>
      </c>
      <c r="Q659" s="1">
        <v>20</v>
      </c>
      <c r="R659" s="1" t="s">
        <v>31</v>
      </c>
      <c r="S659" s="1" t="s">
        <v>32</v>
      </c>
      <c r="T659" s="1" t="s">
        <v>350</v>
      </c>
      <c r="U659" s="1" t="s">
        <v>288</v>
      </c>
    </row>
    <row r="660" spans="1:21" x14ac:dyDescent="0.25">
      <c r="A660" s="1">
        <v>1136583</v>
      </c>
      <c r="B660" s="1">
        <v>2018</v>
      </c>
      <c r="C660" s="1" t="s">
        <v>51</v>
      </c>
      <c r="D660" s="1" t="s">
        <v>385</v>
      </c>
      <c r="E660" s="2">
        <v>43214</v>
      </c>
      <c r="F660" s="1" t="s">
        <v>24</v>
      </c>
      <c r="G660" s="1" t="s">
        <v>369</v>
      </c>
      <c r="H660" s="1" t="s">
        <v>53</v>
      </c>
      <c r="I660" s="1" t="s">
        <v>280</v>
      </c>
      <c r="J660" s="1" t="s">
        <v>54</v>
      </c>
      <c r="K660" s="1" t="s">
        <v>54</v>
      </c>
      <c r="L660" s="1" t="s">
        <v>29</v>
      </c>
      <c r="M660" s="1" t="s">
        <v>280</v>
      </c>
      <c r="N660" s="1" t="s">
        <v>30</v>
      </c>
      <c r="O660" s="1">
        <v>31</v>
      </c>
      <c r="P660" s="1">
        <v>119</v>
      </c>
      <c r="Q660" s="1">
        <v>20</v>
      </c>
      <c r="R660" s="1" t="s">
        <v>31</v>
      </c>
      <c r="S660" s="1" t="s">
        <v>32</v>
      </c>
      <c r="T660" s="1" t="s">
        <v>272</v>
      </c>
      <c r="U660" s="1" t="s">
        <v>150</v>
      </c>
    </row>
    <row r="661" spans="1:21" x14ac:dyDescent="0.25">
      <c r="A661" s="1">
        <v>1136584</v>
      </c>
      <c r="B661" s="1">
        <v>2018</v>
      </c>
      <c r="C661" s="1" t="s">
        <v>22</v>
      </c>
      <c r="D661" s="1" t="s">
        <v>385</v>
      </c>
      <c r="E661" s="2">
        <v>43215</v>
      </c>
      <c r="F661" s="1" t="s">
        <v>24</v>
      </c>
      <c r="G661" s="1" t="s">
        <v>83</v>
      </c>
      <c r="H661" s="1" t="s">
        <v>368</v>
      </c>
      <c r="I661" s="1" t="s">
        <v>27</v>
      </c>
      <c r="J661" s="1" t="s">
        <v>39</v>
      </c>
      <c r="K661" s="1" t="s">
        <v>39</v>
      </c>
      <c r="L661" s="1" t="s">
        <v>29</v>
      </c>
      <c r="M661" s="1" t="s">
        <v>39</v>
      </c>
      <c r="N661" s="1" t="s">
        <v>48</v>
      </c>
      <c r="O661" s="1">
        <v>5</v>
      </c>
      <c r="P661" s="1">
        <v>206</v>
      </c>
      <c r="Q661" s="1">
        <v>20</v>
      </c>
      <c r="R661" s="1" t="s">
        <v>31</v>
      </c>
      <c r="S661" s="1" t="s">
        <v>32</v>
      </c>
      <c r="T661" s="1" t="s">
        <v>296</v>
      </c>
      <c r="U661" s="1" t="s">
        <v>345</v>
      </c>
    </row>
    <row r="662" spans="1:21" x14ac:dyDescent="0.25">
      <c r="A662" s="1">
        <v>1136585</v>
      </c>
      <c r="B662" s="1">
        <v>2018</v>
      </c>
      <c r="C662" s="1" t="s">
        <v>67</v>
      </c>
      <c r="D662" s="1" t="s">
        <v>385</v>
      </c>
      <c r="E662" s="2">
        <v>43216</v>
      </c>
      <c r="F662" s="1" t="s">
        <v>24</v>
      </c>
      <c r="G662" s="1" t="s">
        <v>394</v>
      </c>
      <c r="H662" s="1" t="s">
        <v>388</v>
      </c>
      <c r="I662" s="1" t="s">
        <v>280</v>
      </c>
      <c r="J662" s="1" t="s">
        <v>38</v>
      </c>
      <c r="K662" s="1" t="s">
        <v>38</v>
      </c>
      <c r="L662" s="1" t="s">
        <v>29</v>
      </c>
      <c r="M662" s="1" t="s">
        <v>280</v>
      </c>
      <c r="N662" s="1" t="s">
        <v>30</v>
      </c>
      <c r="O662" s="1">
        <v>13</v>
      </c>
      <c r="P662" s="1">
        <v>133</v>
      </c>
      <c r="Q662" s="1">
        <v>20</v>
      </c>
      <c r="R662" s="1" t="s">
        <v>31</v>
      </c>
      <c r="S662" s="1" t="s">
        <v>32</v>
      </c>
      <c r="T662" s="1" t="s">
        <v>288</v>
      </c>
      <c r="U662" s="1" t="s">
        <v>374</v>
      </c>
    </row>
    <row r="663" spans="1:21" x14ac:dyDescent="0.25">
      <c r="A663" s="1">
        <v>1136586</v>
      </c>
      <c r="B663" s="1">
        <v>2018</v>
      </c>
      <c r="C663" s="1" t="s">
        <v>43</v>
      </c>
      <c r="D663" s="1" t="s">
        <v>385</v>
      </c>
      <c r="E663" s="2">
        <v>43217</v>
      </c>
      <c r="F663" s="1" t="s">
        <v>24</v>
      </c>
      <c r="G663" s="1" t="s">
        <v>331</v>
      </c>
      <c r="H663" s="1" t="s">
        <v>395</v>
      </c>
      <c r="I663" s="1" t="s">
        <v>46</v>
      </c>
      <c r="J663" s="1" t="s">
        <v>28</v>
      </c>
      <c r="K663" s="1" t="s">
        <v>28</v>
      </c>
      <c r="L663" s="1" t="s">
        <v>29</v>
      </c>
      <c r="M663" s="1" t="s">
        <v>46</v>
      </c>
      <c r="N663" s="1" t="s">
        <v>30</v>
      </c>
      <c r="O663" s="1">
        <v>55</v>
      </c>
      <c r="P663" s="1">
        <v>220</v>
      </c>
      <c r="Q663" s="1">
        <v>20</v>
      </c>
      <c r="R663" s="1" t="s">
        <v>31</v>
      </c>
      <c r="S663" s="1" t="s">
        <v>32</v>
      </c>
      <c r="T663" s="1" t="s">
        <v>272</v>
      </c>
      <c r="U663" s="1" t="s">
        <v>150</v>
      </c>
    </row>
    <row r="664" spans="1:21" x14ac:dyDescent="0.25">
      <c r="A664" s="1">
        <v>1136587</v>
      </c>
      <c r="B664" s="1">
        <v>2018</v>
      </c>
      <c r="C664" s="1" t="s">
        <v>258</v>
      </c>
      <c r="D664" s="1" t="s">
        <v>385</v>
      </c>
      <c r="E664" s="2">
        <v>43218</v>
      </c>
      <c r="F664" s="1" t="s">
        <v>24</v>
      </c>
      <c r="G664" s="1" t="s">
        <v>157</v>
      </c>
      <c r="H664" s="1" t="s">
        <v>289</v>
      </c>
      <c r="I664" s="1" t="s">
        <v>39</v>
      </c>
      <c r="J664" s="1" t="s">
        <v>54</v>
      </c>
      <c r="K664" s="1" t="s">
        <v>54</v>
      </c>
      <c r="L664" s="1" t="s">
        <v>29</v>
      </c>
      <c r="M664" s="1" t="s">
        <v>54</v>
      </c>
      <c r="N664" s="1" t="s">
        <v>48</v>
      </c>
      <c r="O664" s="1">
        <v>8</v>
      </c>
      <c r="P664" s="1">
        <v>170</v>
      </c>
      <c r="Q664" s="1">
        <v>20</v>
      </c>
      <c r="R664" s="1" t="s">
        <v>31</v>
      </c>
      <c r="S664" s="1" t="s">
        <v>32</v>
      </c>
      <c r="T664" s="1" t="s">
        <v>325</v>
      </c>
      <c r="U664" s="1" t="s">
        <v>346</v>
      </c>
    </row>
    <row r="665" spans="1:21" x14ac:dyDescent="0.25">
      <c r="A665" s="1">
        <v>1136588</v>
      </c>
      <c r="B665" s="1">
        <v>2018</v>
      </c>
      <c r="C665" s="1" t="s">
        <v>63</v>
      </c>
      <c r="D665" s="1" t="s">
        <v>385</v>
      </c>
      <c r="E665" s="2">
        <v>43219</v>
      </c>
      <c r="F665" s="1" t="s">
        <v>24</v>
      </c>
      <c r="G665" s="1" t="s">
        <v>376</v>
      </c>
      <c r="H665" s="1" t="s">
        <v>65</v>
      </c>
      <c r="I665" s="1" t="s">
        <v>280</v>
      </c>
      <c r="J665" s="1" t="s">
        <v>47</v>
      </c>
      <c r="K665" s="1" t="s">
        <v>280</v>
      </c>
      <c r="L665" s="1" t="s">
        <v>40</v>
      </c>
      <c r="M665" s="1" t="s">
        <v>280</v>
      </c>
      <c r="N665" s="1" t="s">
        <v>30</v>
      </c>
      <c r="O665" s="1">
        <v>11</v>
      </c>
      <c r="P665" s="1">
        <v>152</v>
      </c>
      <c r="Q665" s="1">
        <v>20</v>
      </c>
      <c r="R665" s="1" t="s">
        <v>31</v>
      </c>
      <c r="S665" s="1" t="s">
        <v>32</v>
      </c>
      <c r="T665" s="1" t="s">
        <v>262</v>
      </c>
      <c r="U665" s="1" t="s">
        <v>350</v>
      </c>
    </row>
    <row r="666" spans="1:21" x14ac:dyDescent="0.25">
      <c r="A666" s="1">
        <v>1136589</v>
      </c>
      <c r="B666" s="1">
        <v>2018</v>
      </c>
      <c r="C666" s="1" t="s">
        <v>22</v>
      </c>
      <c r="D666" s="1" t="s">
        <v>385</v>
      </c>
      <c r="E666" s="2">
        <v>43219</v>
      </c>
      <c r="F666" s="1" t="s">
        <v>24</v>
      </c>
      <c r="G666" s="1" t="s">
        <v>312</v>
      </c>
      <c r="H666" s="1" t="s">
        <v>368</v>
      </c>
      <c r="I666" s="1" t="s">
        <v>27</v>
      </c>
      <c r="J666" s="1" t="s">
        <v>28</v>
      </c>
      <c r="K666" s="1" t="s">
        <v>28</v>
      </c>
      <c r="L666" s="1" t="s">
        <v>29</v>
      </c>
      <c r="M666" s="1" t="s">
        <v>28</v>
      </c>
      <c r="N666" s="1" t="s">
        <v>48</v>
      </c>
      <c r="O666" s="1">
        <v>6</v>
      </c>
      <c r="P666" s="1">
        <v>176</v>
      </c>
      <c r="Q666" s="1">
        <v>20</v>
      </c>
      <c r="R666" s="1" t="s">
        <v>31</v>
      </c>
      <c r="S666" s="1" t="s">
        <v>32</v>
      </c>
      <c r="T666" s="1" t="s">
        <v>252</v>
      </c>
      <c r="U666" s="1" t="s">
        <v>296</v>
      </c>
    </row>
    <row r="667" spans="1:21" x14ac:dyDescent="0.25">
      <c r="A667" s="1">
        <v>1136590</v>
      </c>
      <c r="B667" s="1">
        <v>2018</v>
      </c>
      <c r="C667" s="1" t="s">
        <v>258</v>
      </c>
      <c r="D667" s="1" t="s">
        <v>385</v>
      </c>
      <c r="E667" s="2">
        <v>43220</v>
      </c>
      <c r="F667" s="1" t="s">
        <v>24</v>
      </c>
      <c r="G667" s="1" t="s">
        <v>64</v>
      </c>
      <c r="H667" s="1" t="s">
        <v>289</v>
      </c>
      <c r="I667" s="1" t="s">
        <v>39</v>
      </c>
      <c r="J667" s="1" t="s">
        <v>46</v>
      </c>
      <c r="K667" s="1" t="s">
        <v>46</v>
      </c>
      <c r="L667" s="1" t="s">
        <v>29</v>
      </c>
      <c r="M667" s="1" t="s">
        <v>39</v>
      </c>
      <c r="N667" s="1" t="s">
        <v>30</v>
      </c>
      <c r="O667" s="1">
        <v>13</v>
      </c>
      <c r="P667" s="1">
        <v>212</v>
      </c>
      <c r="Q667" s="1">
        <v>20</v>
      </c>
      <c r="R667" s="1" t="s">
        <v>31</v>
      </c>
      <c r="S667" s="1" t="s">
        <v>32</v>
      </c>
      <c r="T667" s="1" t="s">
        <v>355</v>
      </c>
      <c r="U667" s="1" t="s">
        <v>272</v>
      </c>
    </row>
    <row r="668" spans="1:21" x14ac:dyDescent="0.25">
      <c r="A668" s="1">
        <v>1136591</v>
      </c>
      <c r="B668" s="1">
        <v>2018</v>
      </c>
      <c r="C668" s="1" t="s">
        <v>22</v>
      </c>
      <c r="D668" s="1" t="s">
        <v>385</v>
      </c>
      <c r="E668" s="2">
        <v>43221</v>
      </c>
      <c r="F668" s="1" t="s">
        <v>24</v>
      </c>
      <c r="G668" s="1" t="s">
        <v>396</v>
      </c>
      <c r="H668" s="1" t="s">
        <v>368</v>
      </c>
      <c r="I668" s="1" t="s">
        <v>27</v>
      </c>
      <c r="J668" s="1" t="s">
        <v>54</v>
      </c>
      <c r="K668" s="1" t="s">
        <v>54</v>
      </c>
      <c r="L668" s="1" t="s">
        <v>29</v>
      </c>
      <c r="M668" s="1" t="s">
        <v>27</v>
      </c>
      <c r="N668" s="1" t="s">
        <v>30</v>
      </c>
      <c r="O668" s="1">
        <v>14</v>
      </c>
      <c r="P668" s="1">
        <v>168</v>
      </c>
      <c r="Q668" s="1">
        <v>20</v>
      </c>
      <c r="R668" s="1" t="s">
        <v>31</v>
      </c>
      <c r="S668" s="1" t="s">
        <v>32</v>
      </c>
      <c r="T668" s="1" t="s">
        <v>130</v>
      </c>
      <c r="U668" s="1" t="s">
        <v>346</v>
      </c>
    </row>
    <row r="669" spans="1:21" x14ac:dyDescent="0.25">
      <c r="A669" s="1">
        <v>1136592</v>
      </c>
      <c r="B669" s="1">
        <v>2018</v>
      </c>
      <c r="C669" s="1" t="s">
        <v>43</v>
      </c>
      <c r="D669" s="1" t="s">
        <v>385</v>
      </c>
      <c r="E669" s="2">
        <v>43222</v>
      </c>
      <c r="F669" s="1" t="s">
        <v>24</v>
      </c>
      <c r="G669" s="1" t="s">
        <v>359</v>
      </c>
      <c r="H669" s="1" t="s">
        <v>395</v>
      </c>
      <c r="I669" s="1" t="s">
        <v>46</v>
      </c>
      <c r="J669" s="1" t="s">
        <v>47</v>
      </c>
      <c r="K669" s="1" t="s">
        <v>47</v>
      </c>
      <c r="L669" s="1" t="s">
        <v>29</v>
      </c>
      <c r="M669" s="1" t="s">
        <v>46</v>
      </c>
      <c r="N669" s="1" t="s">
        <v>30</v>
      </c>
      <c r="O669" s="1">
        <v>4</v>
      </c>
      <c r="P669" s="1">
        <v>151</v>
      </c>
      <c r="Q669" s="1">
        <v>12</v>
      </c>
      <c r="R669" s="1" t="s">
        <v>31</v>
      </c>
      <c r="S669" s="1" t="s">
        <v>101</v>
      </c>
      <c r="T669" s="1" t="s">
        <v>288</v>
      </c>
      <c r="U669" s="1" t="s">
        <v>345</v>
      </c>
    </row>
    <row r="670" spans="1:21" x14ac:dyDescent="0.25">
      <c r="A670" s="1">
        <v>1136593</v>
      </c>
      <c r="B670" s="1">
        <v>2018</v>
      </c>
      <c r="C670" s="1" t="s">
        <v>57</v>
      </c>
      <c r="D670" s="1" t="s">
        <v>385</v>
      </c>
      <c r="E670" s="2">
        <v>43223</v>
      </c>
      <c r="F670" s="1" t="s">
        <v>24</v>
      </c>
      <c r="G670" s="1" t="s">
        <v>267</v>
      </c>
      <c r="H670" s="1" t="s">
        <v>59</v>
      </c>
      <c r="I670" s="1" t="s">
        <v>39</v>
      </c>
      <c r="J670" s="1" t="s">
        <v>28</v>
      </c>
      <c r="K670" s="1" t="s">
        <v>28</v>
      </c>
      <c r="L670" s="1" t="s">
        <v>29</v>
      </c>
      <c r="M670" s="1" t="s">
        <v>28</v>
      </c>
      <c r="N670" s="1" t="s">
        <v>48</v>
      </c>
      <c r="O670" s="1">
        <v>6</v>
      </c>
      <c r="P670" s="1">
        <v>178</v>
      </c>
      <c r="Q670" s="1">
        <v>20</v>
      </c>
      <c r="R670" s="1" t="s">
        <v>31</v>
      </c>
      <c r="S670" s="1" t="s">
        <v>32</v>
      </c>
      <c r="T670" s="1" t="s">
        <v>370</v>
      </c>
      <c r="U670" s="1" t="s">
        <v>137</v>
      </c>
    </row>
    <row r="671" spans="1:21" x14ac:dyDescent="0.25">
      <c r="A671" s="1">
        <v>1136594</v>
      </c>
      <c r="B671" s="1">
        <v>2018</v>
      </c>
      <c r="C671" s="1" t="s">
        <v>239</v>
      </c>
      <c r="D671" s="1" t="s">
        <v>385</v>
      </c>
      <c r="E671" s="2">
        <v>43224</v>
      </c>
      <c r="F671" s="1" t="s">
        <v>24</v>
      </c>
      <c r="G671" s="1" t="s">
        <v>353</v>
      </c>
      <c r="H671" s="1" t="s">
        <v>240</v>
      </c>
      <c r="I671" s="1" t="s">
        <v>38</v>
      </c>
      <c r="J671" s="1" t="s">
        <v>54</v>
      </c>
      <c r="K671" s="1" t="s">
        <v>54</v>
      </c>
      <c r="L671" s="1" t="s">
        <v>29</v>
      </c>
      <c r="M671" s="1" t="s">
        <v>54</v>
      </c>
      <c r="N671" s="1" t="s">
        <v>48</v>
      </c>
      <c r="O671" s="1">
        <v>6</v>
      </c>
      <c r="P671" s="1">
        <v>175</v>
      </c>
      <c r="Q671" s="1">
        <v>20</v>
      </c>
      <c r="R671" s="1" t="s">
        <v>31</v>
      </c>
      <c r="S671" s="1" t="s">
        <v>32</v>
      </c>
      <c r="T671" s="1" t="s">
        <v>355</v>
      </c>
      <c r="U671" s="1" t="s">
        <v>150</v>
      </c>
    </row>
    <row r="672" spans="1:21" x14ac:dyDescent="0.25">
      <c r="A672" s="1">
        <v>1136595</v>
      </c>
      <c r="B672" s="1">
        <v>2018</v>
      </c>
      <c r="C672" s="1" t="s">
        <v>258</v>
      </c>
      <c r="D672" s="1" t="s">
        <v>385</v>
      </c>
      <c r="E672" s="2">
        <v>43225</v>
      </c>
      <c r="F672" s="1" t="s">
        <v>24</v>
      </c>
      <c r="G672" s="1" t="s">
        <v>255</v>
      </c>
      <c r="H672" s="1" t="s">
        <v>289</v>
      </c>
      <c r="I672" s="1" t="s">
        <v>27</v>
      </c>
      <c r="J672" s="1" t="s">
        <v>39</v>
      </c>
      <c r="K672" s="1" t="s">
        <v>39</v>
      </c>
      <c r="L672" s="1" t="s">
        <v>29</v>
      </c>
      <c r="M672" s="1" t="s">
        <v>39</v>
      </c>
      <c r="N672" s="1" t="s">
        <v>48</v>
      </c>
      <c r="O672" s="1">
        <v>6</v>
      </c>
      <c r="P672" s="1">
        <v>128</v>
      </c>
      <c r="Q672" s="1">
        <v>20</v>
      </c>
      <c r="R672" s="1" t="s">
        <v>31</v>
      </c>
      <c r="S672" s="1" t="s">
        <v>32</v>
      </c>
      <c r="T672" s="1" t="s">
        <v>346</v>
      </c>
      <c r="U672" s="1" t="s">
        <v>374</v>
      </c>
    </row>
    <row r="673" spans="1:21" x14ac:dyDescent="0.25">
      <c r="A673" s="1">
        <v>1136596</v>
      </c>
      <c r="B673" s="1">
        <v>2018</v>
      </c>
      <c r="C673" s="1" t="s">
        <v>67</v>
      </c>
      <c r="D673" s="1" t="s">
        <v>385</v>
      </c>
      <c r="E673" s="2">
        <v>43225</v>
      </c>
      <c r="F673" s="1" t="s">
        <v>24</v>
      </c>
      <c r="G673" s="1" t="s">
        <v>369</v>
      </c>
      <c r="H673" s="1" t="s">
        <v>388</v>
      </c>
      <c r="I673" s="1" t="s">
        <v>46</v>
      </c>
      <c r="J673" s="1" t="s">
        <v>280</v>
      </c>
      <c r="K673" s="1" t="s">
        <v>46</v>
      </c>
      <c r="L673" s="1" t="s">
        <v>40</v>
      </c>
      <c r="M673" s="1" t="s">
        <v>280</v>
      </c>
      <c r="N673" s="1" t="s">
        <v>48</v>
      </c>
      <c r="O673" s="1">
        <v>7</v>
      </c>
      <c r="P673" s="1">
        <v>164</v>
      </c>
      <c r="Q673" s="1">
        <v>20</v>
      </c>
      <c r="R673" s="1" t="s">
        <v>31</v>
      </c>
      <c r="S673" s="1" t="s">
        <v>32</v>
      </c>
      <c r="T673" s="1" t="s">
        <v>262</v>
      </c>
      <c r="U673" s="1" t="s">
        <v>288</v>
      </c>
    </row>
    <row r="674" spans="1:21" x14ac:dyDescent="0.25">
      <c r="A674" s="1">
        <v>1136597</v>
      </c>
      <c r="B674" s="1">
        <v>2018</v>
      </c>
      <c r="C674" s="1" t="s">
        <v>51</v>
      </c>
      <c r="D674" s="1" t="s">
        <v>385</v>
      </c>
      <c r="E674" s="2">
        <v>43226</v>
      </c>
      <c r="F674" s="1" t="s">
        <v>24</v>
      </c>
      <c r="G674" s="1" t="s">
        <v>337</v>
      </c>
      <c r="H674" s="1" t="s">
        <v>53</v>
      </c>
      <c r="I674" s="1" t="s">
        <v>54</v>
      </c>
      <c r="J674" s="1" t="s">
        <v>28</v>
      </c>
      <c r="K674" s="1" t="s">
        <v>28</v>
      </c>
      <c r="L674" s="1" t="s">
        <v>29</v>
      </c>
      <c r="M674" s="1" t="s">
        <v>54</v>
      </c>
      <c r="N674" s="1" t="s">
        <v>30</v>
      </c>
      <c r="O674" s="1">
        <v>13</v>
      </c>
      <c r="P674" s="1">
        <v>182</v>
      </c>
      <c r="Q674" s="1">
        <v>20</v>
      </c>
      <c r="R674" s="1" t="s">
        <v>31</v>
      </c>
      <c r="S674" s="1" t="s">
        <v>32</v>
      </c>
      <c r="T674" s="1" t="s">
        <v>370</v>
      </c>
      <c r="U674" s="1" t="s">
        <v>137</v>
      </c>
    </row>
    <row r="675" spans="1:21" x14ac:dyDescent="0.25">
      <c r="A675" s="1">
        <v>1136598</v>
      </c>
      <c r="B675" s="1">
        <v>2018</v>
      </c>
      <c r="C675" s="1" t="s">
        <v>239</v>
      </c>
      <c r="D675" s="1" t="s">
        <v>385</v>
      </c>
      <c r="E675" s="2">
        <v>43226</v>
      </c>
      <c r="F675" s="1" t="s">
        <v>24</v>
      </c>
      <c r="G675" s="1" t="s">
        <v>397</v>
      </c>
      <c r="H675" s="1" t="s">
        <v>240</v>
      </c>
      <c r="I675" s="1" t="s">
        <v>47</v>
      </c>
      <c r="J675" s="1" t="s">
        <v>38</v>
      </c>
      <c r="K675" s="1" t="s">
        <v>38</v>
      </c>
      <c r="L675" s="1" t="s">
        <v>29</v>
      </c>
      <c r="M675" s="1" t="s">
        <v>38</v>
      </c>
      <c r="N675" s="1" t="s">
        <v>48</v>
      </c>
      <c r="O675" s="1">
        <v>6</v>
      </c>
      <c r="P675" s="1">
        <v>153</v>
      </c>
      <c r="Q675" s="1">
        <v>20</v>
      </c>
      <c r="R675" s="1" t="s">
        <v>31</v>
      </c>
      <c r="S675" s="1" t="s">
        <v>32</v>
      </c>
      <c r="T675" s="1" t="s">
        <v>272</v>
      </c>
      <c r="U675" s="1" t="s">
        <v>150</v>
      </c>
    </row>
    <row r="676" spans="1:21" x14ac:dyDescent="0.25">
      <c r="A676" s="1">
        <v>1136599</v>
      </c>
      <c r="B676" s="1">
        <v>2018</v>
      </c>
      <c r="C676" s="1" t="s">
        <v>67</v>
      </c>
      <c r="D676" s="1" t="s">
        <v>385</v>
      </c>
      <c r="E676" s="2">
        <v>43227</v>
      </c>
      <c r="F676" s="1" t="s">
        <v>24</v>
      </c>
      <c r="G676" s="1" t="s">
        <v>376</v>
      </c>
      <c r="H676" s="1" t="s">
        <v>388</v>
      </c>
      <c r="I676" s="1" t="s">
        <v>280</v>
      </c>
      <c r="J676" s="1" t="s">
        <v>27</v>
      </c>
      <c r="K676" s="1" t="s">
        <v>27</v>
      </c>
      <c r="L676" s="1" t="s">
        <v>29</v>
      </c>
      <c r="M676" s="1" t="s">
        <v>280</v>
      </c>
      <c r="N676" s="1" t="s">
        <v>30</v>
      </c>
      <c r="O676" s="1">
        <v>5</v>
      </c>
      <c r="P676" s="1">
        <v>147</v>
      </c>
      <c r="Q676" s="1">
        <v>20</v>
      </c>
      <c r="R676" s="1" t="s">
        <v>31</v>
      </c>
      <c r="S676" s="1" t="s">
        <v>32</v>
      </c>
      <c r="T676" s="1" t="s">
        <v>262</v>
      </c>
      <c r="U676" s="1" t="s">
        <v>345</v>
      </c>
    </row>
    <row r="677" spans="1:21" x14ac:dyDescent="0.25">
      <c r="A677" s="1">
        <v>1136600</v>
      </c>
      <c r="B677" s="1">
        <v>2018</v>
      </c>
      <c r="C677" s="1" t="s">
        <v>63</v>
      </c>
      <c r="D677" s="1" t="s">
        <v>385</v>
      </c>
      <c r="E677" s="2">
        <v>43228</v>
      </c>
      <c r="F677" s="1" t="s">
        <v>24</v>
      </c>
      <c r="G677" s="1" t="s">
        <v>377</v>
      </c>
      <c r="H677" s="1" t="s">
        <v>65</v>
      </c>
      <c r="I677" s="1" t="s">
        <v>47</v>
      </c>
      <c r="J677" s="1" t="s">
        <v>38</v>
      </c>
      <c r="K677" s="1" t="s">
        <v>47</v>
      </c>
      <c r="L677" s="1" t="s">
        <v>40</v>
      </c>
      <c r="M677" s="1" t="s">
        <v>47</v>
      </c>
      <c r="N677" s="1" t="s">
        <v>30</v>
      </c>
      <c r="O677" s="1">
        <v>15</v>
      </c>
      <c r="P677" s="1">
        <v>159</v>
      </c>
      <c r="Q677" s="1">
        <v>20</v>
      </c>
      <c r="R677" s="1" t="s">
        <v>31</v>
      </c>
      <c r="S677" s="1" t="s">
        <v>32</v>
      </c>
      <c r="T677" s="1" t="s">
        <v>130</v>
      </c>
      <c r="U677" s="1" t="s">
        <v>346</v>
      </c>
    </row>
    <row r="678" spans="1:21" x14ac:dyDescent="0.25">
      <c r="A678" s="1">
        <v>1136601</v>
      </c>
      <c r="B678" s="1">
        <v>2018</v>
      </c>
      <c r="C678" s="1" t="s">
        <v>57</v>
      </c>
      <c r="D678" s="1" t="s">
        <v>385</v>
      </c>
      <c r="E678" s="2">
        <v>43229</v>
      </c>
      <c r="F678" s="1" t="s">
        <v>24</v>
      </c>
      <c r="G678" s="1" t="s">
        <v>398</v>
      </c>
      <c r="H678" s="1" t="s">
        <v>59</v>
      </c>
      <c r="I678" s="1" t="s">
        <v>54</v>
      </c>
      <c r="J678" s="1" t="s">
        <v>28</v>
      </c>
      <c r="K678" s="1" t="s">
        <v>28</v>
      </c>
      <c r="L678" s="1" t="s">
        <v>29</v>
      </c>
      <c r="M678" s="1" t="s">
        <v>54</v>
      </c>
      <c r="N678" s="1" t="s">
        <v>30</v>
      </c>
      <c r="O678" s="1">
        <v>102</v>
      </c>
      <c r="P678" s="1">
        <v>211</v>
      </c>
      <c r="Q678" s="1">
        <v>20</v>
      </c>
      <c r="R678" s="1" t="s">
        <v>31</v>
      </c>
      <c r="S678" s="1" t="s">
        <v>32</v>
      </c>
      <c r="T678" s="1" t="s">
        <v>358</v>
      </c>
      <c r="U678" s="1" t="s">
        <v>252</v>
      </c>
    </row>
    <row r="679" spans="1:21" x14ac:dyDescent="0.25">
      <c r="A679" s="1">
        <v>1136602</v>
      </c>
      <c r="B679" s="1">
        <v>2018</v>
      </c>
      <c r="C679" s="1" t="s">
        <v>43</v>
      </c>
      <c r="D679" s="1" t="s">
        <v>385</v>
      </c>
      <c r="E679" s="2">
        <v>43230</v>
      </c>
      <c r="F679" s="1" t="s">
        <v>24</v>
      </c>
      <c r="G679" s="1" t="s">
        <v>242</v>
      </c>
      <c r="H679" s="1" t="s">
        <v>395</v>
      </c>
      <c r="I679" s="1" t="s">
        <v>46</v>
      </c>
      <c r="J679" s="1" t="s">
        <v>280</v>
      </c>
      <c r="K679" s="1" t="s">
        <v>46</v>
      </c>
      <c r="L679" s="1" t="s">
        <v>40</v>
      </c>
      <c r="M679" s="1" t="s">
        <v>280</v>
      </c>
      <c r="N679" s="1" t="s">
        <v>48</v>
      </c>
      <c r="O679" s="1">
        <v>9</v>
      </c>
      <c r="P679" s="1">
        <v>188</v>
      </c>
      <c r="Q679" s="1">
        <v>20</v>
      </c>
      <c r="R679" s="1" t="s">
        <v>31</v>
      </c>
      <c r="S679" s="1" t="s">
        <v>32</v>
      </c>
      <c r="T679" s="1" t="s">
        <v>355</v>
      </c>
      <c r="U679" s="1" t="s">
        <v>272</v>
      </c>
    </row>
    <row r="680" spans="1:21" x14ac:dyDescent="0.25">
      <c r="A680" s="1">
        <v>1136603</v>
      </c>
      <c r="B680" s="1">
        <v>2018</v>
      </c>
      <c r="C680" s="1" t="s">
        <v>63</v>
      </c>
      <c r="D680" s="1" t="s">
        <v>385</v>
      </c>
      <c r="E680" s="2">
        <v>43231</v>
      </c>
      <c r="F680" s="1" t="s">
        <v>24</v>
      </c>
      <c r="G680" s="1" t="s">
        <v>377</v>
      </c>
      <c r="H680" s="1" t="s">
        <v>65</v>
      </c>
      <c r="I680" s="1" t="s">
        <v>39</v>
      </c>
      <c r="J680" s="1" t="s">
        <v>47</v>
      </c>
      <c r="K680" s="1" t="s">
        <v>39</v>
      </c>
      <c r="L680" s="1" t="s">
        <v>40</v>
      </c>
      <c r="M680" s="1" t="s">
        <v>47</v>
      </c>
      <c r="N680" s="1" t="s">
        <v>48</v>
      </c>
      <c r="O680" s="1">
        <v>4</v>
      </c>
      <c r="P680" s="1">
        <v>177</v>
      </c>
      <c r="Q680" s="1">
        <v>20</v>
      </c>
      <c r="R680" s="1" t="s">
        <v>31</v>
      </c>
      <c r="S680" s="1" t="s">
        <v>32</v>
      </c>
      <c r="T680" s="1" t="s">
        <v>130</v>
      </c>
      <c r="U680" s="1" t="s">
        <v>374</v>
      </c>
    </row>
    <row r="681" spans="1:21" x14ac:dyDescent="0.25">
      <c r="A681" s="1">
        <v>1136604</v>
      </c>
      <c r="B681" s="1">
        <v>2018</v>
      </c>
      <c r="C681" s="1" t="s">
        <v>239</v>
      </c>
      <c r="D681" s="1" t="s">
        <v>385</v>
      </c>
      <c r="E681" s="2">
        <v>43232</v>
      </c>
      <c r="F681" s="1" t="s">
        <v>24</v>
      </c>
      <c r="G681" s="1" t="s">
        <v>267</v>
      </c>
      <c r="H681" s="1" t="s">
        <v>240</v>
      </c>
      <c r="I681" s="1" t="s">
        <v>28</v>
      </c>
      <c r="J681" s="1" t="s">
        <v>38</v>
      </c>
      <c r="K681" s="1" t="s">
        <v>38</v>
      </c>
      <c r="L681" s="1" t="s">
        <v>29</v>
      </c>
      <c r="M681" s="1" t="s">
        <v>28</v>
      </c>
      <c r="N681" s="1" t="s">
        <v>30</v>
      </c>
      <c r="O681" s="1">
        <v>31</v>
      </c>
      <c r="P681" s="1">
        <v>246</v>
      </c>
      <c r="Q681" s="1">
        <v>20</v>
      </c>
      <c r="R681" s="1" t="s">
        <v>31</v>
      </c>
      <c r="S681" s="1" t="s">
        <v>32</v>
      </c>
      <c r="T681" s="1" t="s">
        <v>288</v>
      </c>
      <c r="U681" s="1" t="s">
        <v>345</v>
      </c>
    </row>
    <row r="682" spans="1:21" x14ac:dyDescent="0.25">
      <c r="A682" s="1">
        <v>1136605</v>
      </c>
      <c r="B682" s="1">
        <v>2018</v>
      </c>
      <c r="C682" s="1" t="s">
        <v>43</v>
      </c>
      <c r="D682" s="1" t="s">
        <v>385</v>
      </c>
      <c r="E682" s="2">
        <v>43232</v>
      </c>
      <c r="F682" s="1" t="s">
        <v>24</v>
      </c>
      <c r="G682" s="1" t="s">
        <v>131</v>
      </c>
      <c r="H682" s="1" t="s">
        <v>395</v>
      </c>
      <c r="I682" s="1" t="s">
        <v>46</v>
      </c>
      <c r="J682" s="1" t="s">
        <v>27</v>
      </c>
      <c r="K682" s="1" t="s">
        <v>27</v>
      </c>
      <c r="L682" s="1" t="s">
        <v>29</v>
      </c>
      <c r="M682" s="1" t="s">
        <v>27</v>
      </c>
      <c r="N682" s="1" t="s">
        <v>48</v>
      </c>
      <c r="O682" s="1">
        <v>5</v>
      </c>
      <c r="P682" s="1">
        <v>182</v>
      </c>
      <c r="Q682" s="1">
        <v>20</v>
      </c>
      <c r="R682" s="1" t="s">
        <v>31</v>
      </c>
      <c r="S682" s="1" t="s">
        <v>32</v>
      </c>
      <c r="T682" s="1" t="s">
        <v>358</v>
      </c>
      <c r="U682" s="1" t="s">
        <v>137</v>
      </c>
    </row>
    <row r="683" spans="1:21" x14ac:dyDescent="0.25">
      <c r="A683" s="1">
        <v>1136606</v>
      </c>
      <c r="B683" s="1">
        <v>2018</v>
      </c>
      <c r="C683" s="1" t="s">
        <v>258</v>
      </c>
      <c r="D683" s="1" t="s">
        <v>385</v>
      </c>
      <c r="E683" s="2">
        <v>43233</v>
      </c>
      <c r="F683" s="1" t="s">
        <v>24</v>
      </c>
      <c r="G683" s="1" t="s">
        <v>196</v>
      </c>
      <c r="H683" s="1" t="s">
        <v>289</v>
      </c>
      <c r="I683" s="1" t="s">
        <v>280</v>
      </c>
      <c r="J683" s="1" t="s">
        <v>39</v>
      </c>
      <c r="K683" s="1" t="s">
        <v>39</v>
      </c>
      <c r="L683" s="1" t="s">
        <v>29</v>
      </c>
      <c r="M683" s="1" t="s">
        <v>39</v>
      </c>
      <c r="N683" s="1" t="s">
        <v>48</v>
      </c>
      <c r="O683" s="1">
        <v>8</v>
      </c>
      <c r="P683" s="1">
        <v>180</v>
      </c>
      <c r="Q683" s="1">
        <v>20</v>
      </c>
      <c r="R683" s="1" t="s">
        <v>31</v>
      </c>
      <c r="S683" s="1" t="s">
        <v>32</v>
      </c>
      <c r="T683" s="1" t="s">
        <v>130</v>
      </c>
      <c r="U683" s="1" t="s">
        <v>374</v>
      </c>
    </row>
    <row r="684" spans="1:21" x14ac:dyDescent="0.25">
      <c r="A684" s="1">
        <v>1136607</v>
      </c>
      <c r="B684" s="1">
        <v>2018</v>
      </c>
      <c r="C684" s="1" t="s">
        <v>51</v>
      </c>
      <c r="D684" s="1" t="s">
        <v>385</v>
      </c>
      <c r="E684" s="2">
        <v>43233</v>
      </c>
      <c r="F684" s="1" t="s">
        <v>24</v>
      </c>
      <c r="G684" s="1" t="s">
        <v>377</v>
      </c>
      <c r="H684" s="1" t="s">
        <v>53</v>
      </c>
      <c r="I684" s="1" t="s">
        <v>54</v>
      </c>
      <c r="J684" s="1" t="s">
        <v>47</v>
      </c>
      <c r="K684" s="1" t="s">
        <v>47</v>
      </c>
      <c r="L684" s="1" t="s">
        <v>29</v>
      </c>
      <c r="M684" s="1" t="s">
        <v>47</v>
      </c>
      <c r="N684" s="1" t="s">
        <v>48</v>
      </c>
      <c r="O684" s="1">
        <v>7</v>
      </c>
      <c r="P684" s="1">
        <v>169</v>
      </c>
      <c r="Q684" s="1">
        <v>20</v>
      </c>
      <c r="R684" s="1" t="s">
        <v>31</v>
      </c>
      <c r="S684" s="1" t="s">
        <v>32</v>
      </c>
      <c r="T684" s="1" t="s">
        <v>346</v>
      </c>
      <c r="U684" s="1" t="s">
        <v>150</v>
      </c>
    </row>
    <row r="685" spans="1:21" x14ac:dyDescent="0.25">
      <c r="A685" s="1">
        <v>1136608</v>
      </c>
      <c r="B685" s="1">
        <v>2018</v>
      </c>
      <c r="C685" s="1" t="s">
        <v>239</v>
      </c>
      <c r="D685" s="1" t="s">
        <v>385</v>
      </c>
      <c r="E685" s="2">
        <v>43234</v>
      </c>
      <c r="F685" s="1" t="s">
        <v>24</v>
      </c>
      <c r="G685" s="1" t="s">
        <v>277</v>
      </c>
      <c r="H685" s="1" t="s">
        <v>240</v>
      </c>
      <c r="I685" s="1" t="s">
        <v>38</v>
      </c>
      <c r="J685" s="1" t="s">
        <v>27</v>
      </c>
      <c r="K685" s="1" t="s">
        <v>27</v>
      </c>
      <c r="L685" s="1" t="s">
        <v>29</v>
      </c>
      <c r="M685" s="1" t="s">
        <v>27</v>
      </c>
      <c r="N685" s="1" t="s">
        <v>48</v>
      </c>
      <c r="O685" s="1">
        <v>10</v>
      </c>
      <c r="P685" s="1">
        <v>89</v>
      </c>
      <c r="Q685" s="1">
        <v>20</v>
      </c>
      <c r="R685" s="1" t="s">
        <v>31</v>
      </c>
      <c r="S685" s="1" t="s">
        <v>32</v>
      </c>
      <c r="T685" s="1" t="s">
        <v>262</v>
      </c>
      <c r="U685" s="1" t="s">
        <v>345</v>
      </c>
    </row>
    <row r="686" spans="1:21" x14ac:dyDescent="0.25">
      <c r="A686" s="1">
        <v>1136609</v>
      </c>
      <c r="B686" s="1">
        <v>2018</v>
      </c>
      <c r="C686" s="1" t="s">
        <v>57</v>
      </c>
      <c r="D686" s="1" t="s">
        <v>385</v>
      </c>
      <c r="E686" s="2">
        <v>43235</v>
      </c>
      <c r="F686" s="1" t="s">
        <v>24</v>
      </c>
      <c r="G686" s="1" t="s">
        <v>399</v>
      </c>
      <c r="H686" s="1" t="s">
        <v>59</v>
      </c>
      <c r="I686" s="1" t="s">
        <v>47</v>
      </c>
      <c r="J686" s="1" t="s">
        <v>28</v>
      </c>
      <c r="K686" s="1" t="s">
        <v>28</v>
      </c>
      <c r="L686" s="1" t="s">
        <v>29</v>
      </c>
      <c r="M686" s="1" t="s">
        <v>28</v>
      </c>
      <c r="N686" s="1" t="s">
        <v>48</v>
      </c>
      <c r="O686" s="1">
        <v>6</v>
      </c>
      <c r="P686" s="1">
        <v>143</v>
      </c>
      <c r="Q686" s="1">
        <v>20</v>
      </c>
      <c r="R686" s="1" t="s">
        <v>31</v>
      </c>
      <c r="S686" s="1" t="s">
        <v>32</v>
      </c>
      <c r="T686" s="1" t="s">
        <v>252</v>
      </c>
      <c r="U686" s="1" t="s">
        <v>137</v>
      </c>
    </row>
    <row r="687" spans="1:21" x14ac:dyDescent="0.25">
      <c r="A687" s="1">
        <v>1136610</v>
      </c>
      <c r="B687" s="1">
        <v>2018</v>
      </c>
      <c r="C687" s="1" t="s">
        <v>51</v>
      </c>
      <c r="D687" s="1" t="s">
        <v>385</v>
      </c>
      <c r="E687" s="2">
        <v>43236</v>
      </c>
      <c r="F687" s="1" t="s">
        <v>24</v>
      </c>
      <c r="G687" s="1" t="s">
        <v>372</v>
      </c>
      <c r="H687" s="1" t="s">
        <v>53</v>
      </c>
      <c r="I687" s="1" t="s">
        <v>54</v>
      </c>
      <c r="J687" s="1" t="s">
        <v>38</v>
      </c>
      <c r="K687" s="1" t="s">
        <v>38</v>
      </c>
      <c r="L687" s="1" t="s">
        <v>29</v>
      </c>
      <c r="M687" s="1" t="s">
        <v>54</v>
      </c>
      <c r="N687" s="1" t="s">
        <v>30</v>
      </c>
      <c r="O687" s="1">
        <v>3</v>
      </c>
      <c r="P687" s="1">
        <v>187</v>
      </c>
      <c r="Q687" s="1">
        <v>20</v>
      </c>
      <c r="R687" s="1" t="s">
        <v>31</v>
      </c>
      <c r="S687" s="1" t="s">
        <v>32</v>
      </c>
      <c r="T687" s="1" t="s">
        <v>130</v>
      </c>
      <c r="U687" s="1" t="s">
        <v>346</v>
      </c>
    </row>
    <row r="688" spans="1:21" x14ac:dyDescent="0.25">
      <c r="A688" s="1">
        <v>1136611</v>
      </c>
      <c r="B688" s="1">
        <v>2018</v>
      </c>
      <c r="C688" s="1" t="s">
        <v>22</v>
      </c>
      <c r="D688" s="1" t="s">
        <v>385</v>
      </c>
      <c r="E688" s="2">
        <v>43237</v>
      </c>
      <c r="F688" s="1" t="s">
        <v>24</v>
      </c>
      <c r="G688" s="1" t="s">
        <v>131</v>
      </c>
      <c r="H688" s="1" t="s">
        <v>368</v>
      </c>
      <c r="I688" s="1" t="s">
        <v>27</v>
      </c>
      <c r="J688" s="1" t="s">
        <v>280</v>
      </c>
      <c r="K688" s="1" t="s">
        <v>280</v>
      </c>
      <c r="L688" s="1" t="s">
        <v>29</v>
      </c>
      <c r="M688" s="1" t="s">
        <v>27</v>
      </c>
      <c r="N688" s="1" t="s">
        <v>30</v>
      </c>
      <c r="O688" s="1">
        <v>14</v>
      </c>
      <c r="P688" s="1">
        <v>219</v>
      </c>
      <c r="Q688" s="1">
        <v>20</v>
      </c>
      <c r="R688" s="1" t="s">
        <v>31</v>
      </c>
      <c r="S688" s="1" t="s">
        <v>32</v>
      </c>
      <c r="T688" s="1" t="s">
        <v>355</v>
      </c>
      <c r="U688" s="1" t="s">
        <v>150</v>
      </c>
    </row>
    <row r="689" spans="1:21" x14ac:dyDescent="0.25">
      <c r="A689" s="1">
        <v>1136612</v>
      </c>
      <c r="B689" s="1">
        <v>2018</v>
      </c>
      <c r="C689" s="1" t="s">
        <v>43</v>
      </c>
      <c r="D689" s="1" t="s">
        <v>385</v>
      </c>
      <c r="E689" s="2">
        <v>43238</v>
      </c>
      <c r="F689" s="1" t="s">
        <v>24</v>
      </c>
      <c r="G689" s="1" t="s">
        <v>382</v>
      </c>
      <c r="H689" s="1" t="s">
        <v>395</v>
      </c>
      <c r="I689" s="1" t="s">
        <v>46</v>
      </c>
      <c r="J689" s="1" t="s">
        <v>39</v>
      </c>
      <c r="K689" s="1" t="s">
        <v>39</v>
      </c>
      <c r="L689" s="1" t="s">
        <v>29</v>
      </c>
      <c r="M689" s="1" t="s">
        <v>46</v>
      </c>
      <c r="N689" s="1" t="s">
        <v>30</v>
      </c>
      <c r="O689" s="1">
        <v>34</v>
      </c>
      <c r="P689" s="1">
        <v>163</v>
      </c>
      <c r="Q689" s="1">
        <v>20</v>
      </c>
      <c r="R689" s="1" t="s">
        <v>31</v>
      </c>
      <c r="S689" s="1" t="s">
        <v>32</v>
      </c>
      <c r="T689" s="1" t="s">
        <v>137</v>
      </c>
      <c r="U689" s="1" t="s">
        <v>257</v>
      </c>
    </row>
    <row r="690" spans="1:21" x14ac:dyDescent="0.25">
      <c r="A690" s="1">
        <v>1136613</v>
      </c>
      <c r="B690" s="1">
        <v>2018</v>
      </c>
      <c r="C690" s="1" t="s">
        <v>63</v>
      </c>
      <c r="D690" s="1" t="s">
        <v>385</v>
      </c>
      <c r="E690" s="2">
        <v>43239</v>
      </c>
      <c r="F690" s="1" t="s">
        <v>24</v>
      </c>
      <c r="G690" s="1" t="s">
        <v>400</v>
      </c>
      <c r="H690" s="1" t="s">
        <v>65</v>
      </c>
      <c r="I690" s="1" t="s">
        <v>47</v>
      </c>
      <c r="J690" s="1" t="s">
        <v>27</v>
      </c>
      <c r="K690" s="1" t="s">
        <v>47</v>
      </c>
      <c r="L690" s="1" t="s">
        <v>40</v>
      </c>
      <c r="M690" s="1" t="s">
        <v>47</v>
      </c>
      <c r="N690" s="1" t="s">
        <v>30</v>
      </c>
      <c r="O690" s="1">
        <v>30</v>
      </c>
      <c r="P690" s="1">
        <v>165</v>
      </c>
      <c r="Q690" s="1">
        <v>20</v>
      </c>
      <c r="R690" s="1" t="s">
        <v>31</v>
      </c>
      <c r="S690" s="1" t="s">
        <v>32</v>
      </c>
      <c r="T690" s="1" t="s">
        <v>262</v>
      </c>
      <c r="U690" s="1" t="s">
        <v>345</v>
      </c>
    </row>
    <row r="691" spans="1:21" x14ac:dyDescent="0.25">
      <c r="A691" s="1">
        <v>1136614</v>
      </c>
      <c r="B691" s="1">
        <v>2018</v>
      </c>
      <c r="C691" s="1" t="s">
        <v>67</v>
      </c>
      <c r="D691" s="1" t="s">
        <v>385</v>
      </c>
      <c r="E691" s="2">
        <v>43239</v>
      </c>
      <c r="F691" s="1" t="s">
        <v>24</v>
      </c>
      <c r="G691" s="1" t="s">
        <v>312</v>
      </c>
      <c r="H691" s="1" t="s">
        <v>388</v>
      </c>
      <c r="I691" s="1" t="s">
        <v>280</v>
      </c>
      <c r="J691" s="1" t="s">
        <v>28</v>
      </c>
      <c r="K691" s="1" t="s">
        <v>280</v>
      </c>
      <c r="L691" s="1" t="s">
        <v>40</v>
      </c>
      <c r="M691" s="1" t="s">
        <v>28</v>
      </c>
      <c r="N691" s="1" t="s">
        <v>48</v>
      </c>
      <c r="O691" s="1">
        <v>5</v>
      </c>
      <c r="P691" s="1">
        <v>173</v>
      </c>
      <c r="Q691" s="1">
        <v>20</v>
      </c>
      <c r="R691" s="1" t="s">
        <v>31</v>
      </c>
      <c r="S691" s="1" t="s">
        <v>32</v>
      </c>
      <c r="T691" s="1" t="s">
        <v>252</v>
      </c>
      <c r="U691" s="1" t="s">
        <v>150</v>
      </c>
    </row>
    <row r="692" spans="1:21" x14ac:dyDescent="0.25">
      <c r="A692" s="1">
        <v>1136615</v>
      </c>
      <c r="B692" s="1">
        <v>2018</v>
      </c>
      <c r="C692" s="1" t="s">
        <v>43</v>
      </c>
      <c r="D692" s="1" t="s">
        <v>385</v>
      </c>
      <c r="E692" s="2">
        <v>43240</v>
      </c>
      <c r="F692" s="1" t="s">
        <v>24</v>
      </c>
      <c r="G692" s="1" t="s">
        <v>99</v>
      </c>
      <c r="H692" s="1" t="s">
        <v>395</v>
      </c>
      <c r="I692" s="1" t="s">
        <v>46</v>
      </c>
      <c r="J692" s="1" t="s">
        <v>54</v>
      </c>
      <c r="K692" s="1" t="s">
        <v>46</v>
      </c>
      <c r="L692" s="1" t="s">
        <v>40</v>
      </c>
      <c r="M692" s="1" t="s">
        <v>46</v>
      </c>
      <c r="N692" s="1" t="s">
        <v>30</v>
      </c>
      <c r="O692" s="1">
        <v>11</v>
      </c>
      <c r="P692" s="1">
        <v>175</v>
      </c>
      <c r="Q692" s="1">
        <v>20</v>
      </c>
      <c r="R692" s="1" t="s">
        <v>31</v>
      </c>
      <c r="S692" s="1" t="s">
        <v>32</v>
      </c>
      <c r="T692" s="1" t="s">
        <v>137</v>
      </c>
      <c r="U692" s="1" t="s">
        <v>288</v>
      </c>
    </row>
    <row r="693" spans="1:21" x14ac:dyDescent="0.25">
      <c r="A693" s="1">
        <v>1136616</v>
      </c>
      <c r="B693" s="1">
        <v>2018</v>
      </c>
      <c r="C693" s="1" t="s">
        <v>258</v>
      </c>
      <c r="D693" s="1" t="s">
        <v>385</v>
      </c>
      <c r="E693" s="2">
        <v>43240</v>
      </c>
      <c r="F693" s="1" t="s">
        <v>24</v>
      </c>
      <c r="G693" s="1" t="s">
        <v>401</v>
      </c>
      <c r="H693" s="1" t="s">
        <v>289</v>
      </c>
      <c r="I693" s="1" t="s">
        <v>38</v>
      </c>
      <c r="J693" s="1" t="s">
        <v>39</v>
      </c>
      <c r="K693" s="1" t="s">
        <v>39</v>
      </c>
      <c r="L693" s="1" t="s">
        <v>29</v>
      </c>
      <c r="M693" s="1" t="s">
        <v>39</v>
      </c>
      <c r="N693" s="1" t="s">
        <v>48</v>
      </c>
      <c r="O693" s="1">
        <v>5</v>
      </c>
      <c r="P693" s="1">
        <v>154</v>
      </c>
      <c r="Q693" s="1">
        <v>20</v>
      </c>
      <c r="R693" s="1" t="s">
        <v>31</v>
      </c>
      <c r="S693" s="1" t="s">
        <v>32</v>
      </c>
      <c r="T693" s="1" t="s">
        <v>346</v>
      </c>
      <c r="U693" s="1" t="s">
        <v>374</v>
      </c>
    </row>
    <row r="694" spans="1:21" x14ac:dyDescent="0.25">
      <c r="A694" s="1">
        <v>1136617</v>
      </c>
      <c r="B694" s="1">
        <v>2018</v>
      </c>
      <c r="C694" s="1" t="s">
        <v>51</v>
      </c>
      <c r="D694" s="1" t="s">
        <v>385</v>
      </c>
      <c r="E694" s="2">
        <v>43242</v>
      </c>
      <c r="F694" s="1" t="s">
        <v>245</v>
      </c>
      <c r="G694" s="1" t="s">
        <v>263</v>
      </c>
      <c r="H694" s="1" t="s">
        <v>53</v>
      </c>
      <c r="I694" s="1" t="s">
        <v>280</v>
      </c>
      <c r="J694" s="1" t="s">
        <v>39</v>
      </c>
      <c r="K694" s="1" t="s">
        <v>39</v>
      </c>
      <c r="L694" s="1" t="s">
        <v>29</v>
      </c>
      <c r="M694" s="1" t="s">
        <v>39</v>
      </c>
      <c r="N694" s="1" t="s">
        <v>48</v>
      </c>
      <c r="O694" s="1">
        <v>2</v>
      </c>
      <c r="P694" s="1">
        <v>140</v>
      </c>
      <c r="Q694" s="1">
        <v>20</v>
      </c>
      <c r="R694" s="1" t="s">
        <v>31</v>
      </c>
      <c r="S694" s="1" t="s">
        <v>32</v>
      </c>
      <c r="T694" s="1" t="s">
        <v>272</v>
      </c>
      <c r="U694" s="1" t="s">
        <v>130</v>
      </c>
    </row>
    <row r="695" spans="1:21" x14ac:dyDescent="0.25">
      <c r="A695" s="1">
        <v>1136618</v>
      </c>
      <c r="B695" s="1">
        <v>2018</v>
      </c>
      <c r="C695" s="1" t="s">
        <v>57</v>
      </c>
      <c r="D695" s="1" t="s">
        <v>385</v>
      </c>
      <c r="E695" s="2">
        <v>43243</v>
      </c>
      <c r="F695" s="1" t="s">
        <v>303</v>
      </c>
      <c r="G695" s="1" t="s">
        <v>330</v>
      </c>
      <c r="H695" s="1" t="s">
        <v>59</v>
      </c>
      <c r="I695" s="1" t="s">
        <v>28</v>
      </c>
      <c r="J695" s="1" t="s">
        <v>47</v>
      </c>
      <c r="K695" s="1" t="s">
        <v>47</v>
      </c>
      <c r="L695" s="1" t="s">
        <v>29</v>
      </c>
      <c r="M695" s="1" t="s">
        <v>28</v>
      </c>
      <c r="N695" s="1" t="s">
        <v>30</v>
      </c>
      <c r="O695" s="1">
        <v>25</v>
      </c>
      <c r="P695" s="1">
        <v>170</v>
      </c>
      <c r="Q695" s="1">
        <v>20</v>
      </c>
      <c r="R695" s="1" t="s">
        <v>31</v>
      </c>
      <c r="S695" s="1" t="s">
        <v>32</v>
      </c>
      <c r="T695" s="1" t="s">
        <v>252</v>
      </c>
      <c r="U695" s="1" t="s">
        <v>346</v>
      </c>
    </row>
    <row r="696" spans="1:21" x14ac:dyDescent="0.25">
      <c r="A696" s="1">
        <v>1136619</v>
      </c>
      <c r="B696" s="1">
        <v>2018</v>
      </c>
      <c r="C696" s="1" t="s">
        <v>57</v>
      </c>
      <c r="D696" s="1" t="s">
        <v>385</v>
      </c>
      <c r="E696" s="2">
        <v>43245</v>
      </c>
      <c r="F696" s="1" t="s">
        <v>247</v>
      </c>
      <c r="G696" s="1" t="s">
        <v>369</v>
      </c>
      <c r="H696" s="1" t="s">
        <v>59</v>
      </c>
      <c r="I696" s="1" t="s">
        <v>280</v>
      </c>
      <c r="J696" s="1" t="s">
        <v>28</v>
      </c>
      <c r="K696" s="1" t="s">
        <v>28</v>
      </c>
      <c r="L696" s="1" t="s">
        <v>29</v>
      </c>
      <c r="M696" s="1" t="s">
        <v>280</v>
      </c>
      <c r="N696" s="1" t="s">
        <v>30</v>
      </c>
      <c r="O696" s="1">
        <v>14</v>
      </c>
      <c r="P696" s="1">
        <v>175</v>
      </c>
      <c r="Q696" s="1">
        <v>20</v>
      </c>
      <c r="R696" s="1" t="s">
        <v>31</v>
      </c>
      <c r="S696" s="1" t="s">
        <v>32</v>
      </c>
      <c r="T696" s="1" t="s">
        <v>137</v>
      </c>
      <c r="U696" s="1" t="s">
        <v>346</v>
      </c>
    </row>
    <row r="697" spans="1:21" x14ac:dyDescent="0.25">
      <c r="A697" s="1">
        <v>1136620</v>
      </c>
      <c r="B697" s="1">
        <v>2018</v>
      </c>
      <c r="C697" s="1" t="s">
        <v>51</v>
      </c>
      <c r="D697" s="1" t="s">
        <v>385</v>
      </c>
      <c r="E697" s="2">
        <v>43247</v>
      </c>
      <c r="F697" s="1" t="s">
        <v>114</v>
      </c>
      <c r="G697" s="1" t="s">
        <v>64</v>
      </c>
      <c r="H697" s="1" t="s">
        <v>53</v>
      </c>
      <c r="I697" s="1" t="s">
        <v>280</v>
      </c>
      <c r="J697" s="1" t="s">
        <v>39</v>
      </c>
      <c r="K697" s="1" t="s">
        <v>39</v>
      </c>
      <c r="L697" s="1" t="s">
        <v>29</v>
      </c>
      <c r="M697" s="1" t="s">
        <v>39</v>
      </c>
      <c r="N697" s="1" t="s">
        <v>48</v>
      </c>
      <c r="O697" s="1">
        <v>8</v>
      </c>
      <c r="P697" s="1">
        <v>179</v>
      </c>
      <c r="Q697" s="1">
        <v>20</v>
      </c>
      <c r="R697" s="1" t="s">
        <v>31</v>
      </c>
      <c r="S697" s="1" t="s">
        <v>32</v>
      </c>
      <c r="T697" s="1" t="s">
        <v>130</v>
      </c>
      <c r="U697" s="1" t="s">
        <v>150</v>
      </c>
    </row>
    <row r="698" spans="1:21" x14ac:dyDescent="0.25">
      <c r="A698" s="1">
        <v>1175356</v>
      </c>
      <c r="B698" s="1">
        <v>2019</v>
      </c>
      <c r="C698" s="1" t="s">
        <v>72</v>
      </c>
      <c r="D698" s="1" t="s">
        <v>402</v>
      </c>
      <c r="E698" s="2">
        <v>43547</v>
      </c>
      <c r="F698" s="1" t="s">
        <v>24</v>
      </c>
      <c r="G698" s="1" t="s">
        <v>164</v>
      </c>
      <c r="H698" s="1" t="s">
        <v>390</v>
      </c>
      <c r="I698" s="1" t="s">
        <v>27</v>
      </c>
      <c r="J698" s="1" t="s">
        <v>39</v>
      </c>
      <c r="K698" s="1" t="s">
        <v>39</v>
      </c>
      <c r="L698" s="1" t="s">
        <v>29</v>
      </c>
      <c r="M698" s="1" t="s">
        <v>39</v>
      </c>
      <c r="N698" s="1" t="s">
        <v>48</v>
      </c>
      <c r="O698" s="1">
        <v>7</v>
      </c>
      <c r="P698" s="1">
        <v>71</v>
      </c>
      <c r="Q698" s="1">
        <v>20</v>
      </c>
      <c r="R698" s="1" t="s">
        <v>31</v>
      </c>
      <c r="S698" s="1" t="s">
        <v>32</v>
      </c>
      <c r="T698" s="1" t="s">
        <v>355</v>
      </c>
      <c r="U698" s="1" t="s">
        <v>262</v>
      </c>
    </row>
    <row r="699" spans="1:21" x14ac:dyDescent="0.25">
      <c r="A699" s="1">
        <v>1175357</v>
      </c>
      <c r="B699" s="1">
        <v>2019</v>
      </c>
      <c r="C699" s="1" t="s">
        <v>57</v>
      </c>
      <c r="D699" s="1" t="s">
        <v>402</v>
      </c>
      <c r="E699" s="2">
        <v>43548</v>
      </c>
      <c r="F699" s="1" t="s">
        <v>24</v>
      </c>
      <c r="G699" s="1" t="s">
        <v>330</v>
      </c>
      <c r="H699" s="1" t="s">
        <v>59</v>
      </c>
      <c r="I699" s="1" t="s">
        <v>280</v>
      </c>
      <c r="J699" s="1" t="s">
        <v>28</v>
      </c>
      <c r="K699" s="1" t="s">
        <v>28</v>
      </c>
      <c r="L699" s="1" t="s">
        <v>29</v>
      </c>
      <c r="M699" s="1" t="s">
        <v>28</v>
      </c>
      <c r="N699" s="1" t="s">
        <v>48</v>
      </c>
      <c r="O699" s="1">
        <v>6</v>
      </c>
      <c r="P699" s="1">
        <v>182</v>
      </c>
      <c r="Q699" s="1">
        <v>20</v>
      </c>
      <c r="R699" s="1" t="s">
        <v>31</v>
      </c>
      <c r="S699" s="1" t="s">
        <v>32</v>
      </c>
      <c r="T699" s="1" t="s">
        <v>252</v>
      </c>
      <c r="U699" s="1" t="s">
        <v>325</v>
      </c>
    </row>
    <row r="700" spans="1:21" x14ac:dyDescent="0.25">
      <c r="A700" s="1">
        <v>1175358</v>
      </c>
      <c r="B700" s="1">
        <v>2019</v>
      </c>
      <c r="C700" s="1" t="s">
        <v>51</v>
      </c>
      <c r="D700" s="1" t="s">
        <v>402</v>
      </c>
      <c r="E700" s="2">
        <v>43548</v>
      </c>
      <c r="F700" s="1" t="s">
        <v>24</v>
      </c>
      <c r="G700" s="1" t="s">
        <v>359</v>
      </c>
      <c r="H700" s="1" t="s">
        <v>53</v>
      </c>
      <c r="I700" s="1" t="s">
        <v>403</v>
      </c>
      <c r="J700" s="1" t="s">
        <v>54</v>
      </c>
      <c r="K700" s="1" t="s">
        <v>54</v>
      </c>
      <c r="L700" s="1" t="s">
        <v>29</v>
      </c>
      <c r="M700" s="1" t="s">
        <v>403</v>
      </c>
      <c r="N700" s="1" t="s">
        <v>30</v>
      </c>
      <c r="O700" s="1">
        <v>37</v>
      </c>
      <c r="P700" s="1">
        <v>214</v>
      </c>
      <c r="Q700" s="1">
        <v>20</v>
      </c>
      <c r="R700" s="1" t="s">
        <v>31</v>
      </c>
      <c r="S700" s="1" t="s">
        <v>32</v>
      </c>
      <c r="T700" s="1" t="s">
        <v>150</v>
      </c>
      <c r="U700" s="1" t="s">
        <v>374</v>
      </c>
    </row>
    <row r="701" spans="1:21" x14ac:dyDescent="0.25">
      <c r="A701" s="1">
        <v>1175359</v>
      </c>
      <c r="B701" s="1">
        <v>2019</v>
      </c>
      <c r="C701" s="1" t="s">
        <v>63</v>
      </c>
      <c r="D701" s="1" t="s">
        <v>402</v>
      </c>
      <c r="E701" s="2">
        <v>43549</v>
      </c>
      <c r="F701" s="1" t="s">
        <v>24</v>
      </c>
      <c r="G701" s="1" t="s">
        <v>128</v>
      </c>
      <c r="H701" s="1" t="s">
        <v>65</v>
      </c>
      <c r="I701" s="1" t="s">
        <v>38</v>
      </c>
      <c r="J701" s="1" t="s">
        <v>47</v>
      </c>
      <c r="K701" s="1" t="s">
        <v>47</v>
      </c>
      <c r="L701" s="1" t="s">
        <v>29</v>
      </c>
      <c r="M701" s="1" t="s">
        <v>38</v>
      </c>
      <c r="N701" s="1" t="s">
        <v>30</v>
      </c>
      <c r="O701" s="1">
        <v>14</v>
      </c>
      <c r="P701" s="1">
        <v>185</v>
      </c>
      <c r="Q701" s="1">
        <v>20</v>
      </c>
      <c r="R701" s="1" t="s">
        <v>31</v>
      </c>
      <c r="S701" s="1" t="s">
        <v>32</v>
      </c>
      <c r="T701" s="1" t="s">
        <v>272</v>
      </c>
      <c r="U701" s="1" t="s">
        <v>358</v>
      </c>
    </row>
    <row r="702" spans="1:21" x14ac:dyDescent="0.25">
      <c r="A702" s="1">
        <v>1175360</v>
      </c>
      <c r="B702" s="1">
        <v>2019</v>
      </c>
      <c r="C702" s="1" t="s">
        <v>43</v>
      </c>
      <c r="D702" s="1" t="s">
        <v>402</v>
      </c>
      <c r="E702" s="2">
        <v>43550</v>
      </c>
      <c r="F702" s="1" t="s">
        <v>24</v>
      </c>
      <c r="G702" s="1" t="s">
        <v>64</v>
      </c>
      <c r="H702" s="1" t="s">
        <v>395</v>
      </c>
      <c r="I702" s="1" t="s">
        <v>403</v>
      </c>
      <c r="J702" s="1" t="s">
        <v>39</v>
      </c>
      <c r="K702" s="1" t="s">
        <v>403</v>
      </c>
      <c r="L702" s="1" t="s">
        <v>40</v>
      </c>
      <c r="M702" s="1" t="s">
        <v>39</v>
      </c>
      <c r="N702" s="1" t="s">
        <v>48</v>
      </c>
      <c r="O702" s="1">
        <v>6</v>
      </c>
      <c r="P702" s="1">
        <v>148</v>
      </c>
      <c r="Q702" s="1">
        <v>20</v>
      </c>
      <c r="R702" s="1" t="s">
        <v>31</v>
      </c>
      <c r="S702" s="1" t="s">
        <v>32</v>
      </c>
      <c r="T702" s="1" t="s">
        <v>130</v>
      </c>
      <c r="U702" s="1" t="s">
        <v>346</v>
      </c>
    </row>
    <row r="703" spans="1:21" x14ac:dyDescent="0.25">
      <c r="A703" s="1">
        <v>1175361</v>
      </c>
      <c r="B703" s="1">
        <v>2019</v>
      </c>
      <c r="C703" s="1" t="s">
        <v>57</v>
      </c>
      <c r="D703" s="1" t="s">
        <v>402</v>
      </c>
      <c r="E703" s="2">
        <v>43551</v>
      </c>
      <c r="F703" s="1" t="s">
        <v>24</v>
      </c>
      <c r="G703" s="1" t="s">
        <v>330</v>
      </c>
      <c r="H703" s="1" t="s">
        <v>59</v>
      </c>
      <c r="I703" s="1" t="s">
        <v>28</v>
      </c>
      <c r="J703" s="1" t="s">
        <v>38</v>
      </c>
      <c r="K703" s="1" t="s">
        <v>38</v>
      </c>
      <c r="L703" s="1" t="s">
        <v>29</v>
      </c>
      <c r="M703" s="1" t="s">
        <v>28</v>
      </c>
      <c r="N703" s="1" t="s">
        <v>30</v>
      </c>
      <c r="O703" s="1">
        <v>28</v>
      </c>
      <c r="P703" s="1">
        <v>219</v>
      </c>
      <c r="Q703" s="1">
        <v>20</v>
      </c>
      <c r="R703" s="1" t="s">
        <v>31</v>
      </c>
      <c r="S703" s="1" t="s">
        <v>32</v>
      </c>
      <c r="T703" s="1" t="s">
        <v>252</v>
      </c>
      <c r="U703" s="1" t="s">
        <v>257</v>
      </c>
    </row>
    <row r="704" spans="1:21" x14ac:dyDescent="0.25">
      <c r="A704" s="1">
        <v>1175362</v>
      </c>
      <c r="B704" s="1">
        <v>2019</v>
      </c>
      <c r="C704" s="1" t="s">
        <v>22</v>
      </c>
      <c r="D704" s="1" t="s">
        <v>402</v>
      </c>
      <c r="E704" s="2">
        <v>43552</v>
      </c>
      <c r="F704" s="1" t="s">
        <v>24</v>
      </c>
      <c r="G704" s="1" t="s">
        <v>372</v>
      </c>
      <c r="H704" s="1" t="s">
        <v>368</v>
      </c>
      <c r="I704" s="1" t="s">
        <v>54</v>
      </c>
      <c r="J704" s="1" t="s">
        <v>27</v>
      </c>
      <c r="K704" s="1" t="s">
        <v>27</v>
      </c>
      <c r="L704" s="1" t="s">
        <v>29</v>
      </c>
      <c r="M704" s="1" t="s">
        <v>54</v>
      </c>
      <c r="N704" s="1" t="s">
        <v>30</v>
      </c>
      <c r="O704" s="1">
        <v>6</v>
      </c>
      <c r="P704" s="1">
        <v>188</v>
      </c>
      <c r="Q704" s="1">
        <v>20</v>
      </c>
      <c r="R704" s="1" t="s">
        <v>31</v>
      </c>
      <c r="S704" s="1" t="s">
        <v>32</v>
      </c>
      <c r="T704" s="1" t="s">
        <v>288</v>
      </c>
      <c r="U704" s="1" t="s">
        <v>150</v>
      </c>
    </row>
    <row r="705" spans="1:21" x14ac:dyDescent="0.25">
      <c r="A705" s="1">
        <v>1175363</v>
      </c>
      <c r="B705" s="1">
        <v>2019</v>
      </c>
      <c r="C705" s="1" t="s">
        <v>67</v>
      </c>
      <c r="D705" s="1" t="s">
        <v>402</v>
      </c>
      <c r="E705" s="2">
        <v>43553</v>
      </c>
      <c r="F705" s="1" t="s">
        <v>24</v>
      </c>
      <c r="G705" s="1" t="s">
        <v>369</v>
      </c>
      <c r="H705" s="1" t="s">
        <v>388</v>
      </c>
      <c r="I705" s="1" t="s">
        <v>47</v>
      </c>
      <c r="J705" s="1" t="s">
        <v>280</v>
      </c>
      <c r="K705" s="1" t="s">
        <v>47</v>
      </c>
      <c r="L705" s="1" t="s">
        <v>40</v>
      </c>
      <c r="M705" s="1" t="s">
        <v>280</v>
      </c>
      <c r="N705" s="1" t="s">
        <v>48</v>
      </c>
      <c r="O705" s="1">
        <v>5</v>
      </c>
      <c r="P705" s="1">
        <v>199</v>
      </c>
      <c r="Q705" s="1">
        <v>20</v>
      </c>
      <c r="R705" s="1" t="s">
        <v>31</v>
      </c>
      <c r="S705" s="1" t="s">
        <v>32</v>
      </c>
      <c r="T705" s="1" t="s">
        <v>262</v>
      </c>
      <c r="U705" s="1" t="s">
        <v>272</v>
      </c>
    </row>
    <row r="706" spans="1:21" x14ac:dyDescent="0.25">
      <c r="A706" s="1">
        <v>1175364</v>
      </c>
      <c r="B706" s="1">
        <v>2019</v>
      </c>
      <c r="C706" s="1" t="s">
        <v>35</v>
      </c>
      <c r="D706" s="1" t="s">
        <v>402</v>
      </c>
      <c r="E706" s="2">
        <v>43554</v>
      </c>
      <c r="F706" s="1" t="s">
        <v>24</v>
      </c>
      <c r="G706" s="1" t="s">
        <v>329</v>
      </c>
      <c r="H706" s="1" t="s">
        <v>387</v>
      </c>
      <c r="I706" s="1" t="s">
        <v>54</v>
      </c>
      <c r="J706" s="1" t="s">
        <v>38</v>
      </c>
      <c r="K706" s="1" t="s">
        <v>38</v>
      </c>
      <c r="L706" s="1" t="s">
        <v>29</v>
      </c>
      <c r="M706" s="1" t="s">
        <v>38</v>
      </c>
      <c r="N706" s="1" t="s">
        <v>48</v>
      </c>
      <c r="O706" s="1">
        <v>8</v>
      </c>
      <c r="P706" s="1">
        <v>177</v>
      </c>
      <c r="Q706" s="1">
        <v>20</v>
      </c>
      <c r="R706" s="1" t="s">
        <v>31</v>
      </c>
      <c r="S706" s="1" t="s">
        <v>32</v>
      </c>
      <c r="T706" s="1" t="s">
        <v>325</v>
      </c>
      <c r="U706" s="1" t="s">
        <v>257</v>
      </c>
    </row>
    <row r="707" spans="1:21" x14ac:dyDescent="0.25">
      <c r="A707" s="1">
        <v>1175365</v>
      </c>
      <c r="B707" s="1">
        <v>2019</v>
      </c>
      <c r="C707" s="1" t="s">
        <v>43</v>
      </c>
      <c r="D707" s="1" t="s">
        <v>402</v>
      </c>
      <c r="E707" s="2">
        <v>43554</v>
      </c>
      <c r="F707" s="1" t="s">
        <v>24</v>
      </c>
      <c r="G707" s="1" t="s">
        <v>404</v>
      </c>
      <c r="H707" s="1" t="s">
        <v>395</v>
      </c>
      <c r="I707" s="1" t="s">
        <v>28</v>
      </c>
      <c r="J707" s="1" t="s">
        <v>403</v>
      </c>
      <c r="K707" s="1" t="s">
        <v>403</v>
      </c>
      <c r="L707" s="1" t="s">
        <v>29</v>
      </c>
      <c r="M707" s="1" t="s">
        <v>403</v>
      </c>
      <c r="N707" s="1" t="s">
        <v>132</v>
      </c>
      <c r="O707" s="1" t="s">
        <v>32</v>
      </c>
      <c r="P707" s="1">
        <v>186</v>
      </c>
      <c r="Q707" s="1">
        <v>20</v>
      </c>
      <c r="R707" s="1" t="s">
        <v>133</v>
      </c>
      <c r="S707" s="1" t="s">
        <v>32</v>
      </c>
      <c r="T707" s="1" t="s">
        <v>355</v>
      </c>
      <c r="U707" s="1" t="s">
        <v>346</v>
      </c>
    </row>
    <row r="708" spans="1:21" x14ac:dyDescent="0.25">
      <c r="A708" s="1">
        <v>1175366</v>
      </c>
      <c r="B708" s="1">
        <v>2019</v>
      </c>
      <c r="C708" s="1" t="s">
        <v>67</v>
      </c>
      <c r="D708" s="1" t="s">
        <v>402</v>
      </c>
      <c r="E708" s="2">
        <v>43555</v>
      </c>
      <c r="F708" s="1" t="s">
        <v>24</v>
      </c>
      <c r="G708" s="1" t="s">
        <v>405</v>
      </c>
      <c r="H708" s="1" t="s">
        <v>388</v>
      </c>
      <c r="I708" s="1" t="s">
        <v>280</v>
      </c>
      <c r="J708" s="1" t="s">
        <v>27</v>
      </c>
      <c r="K708" s="1" t="s">
        <v>27</v>
      </c>
      <c r="L708" s="1" t="s">
        <v>29</v>
      </c>
      <c r="M708" s="1" t="s">
        <v>280</v>
      </c>
      <c r="N708" s="1" t="s">
        <v>30</v>
      </c>
      <c r="O708" s="1">
        <v>118</v>
      </c>
      <c r="P708" s="1">
        <v>232</v>
      </c>
      <c r="Q708" s="1">
        <v>20</v>
      </c>
      <c r="R708" s="1" t="s">
        <v>31</v>
      </c>
      <c r="S708" s="1" t="s">
        <v>32</v>
      </c>
      <c r="T708" s="1" t="s">
        <v>358</v>
      </c>
      <c r="U708" s="1" t="s">
        <v>150</v>
      </c>
    </row>
    <row r="709" spans="1:21" x14ac:dyDescent="0.25">
      <c r="A709" s="1">
        <v>1175367</v>
      </c>
      <c r="B709" s="1">
        <v>2019</v>
      </c>
      <c r="C709" s="1" t="s">
        <v>72</v>
      </c>
      <c r="D709" s="1" t="s">
        <v>402</v>
      </c>
      <c r="E709" s="2">
        <v>43555</v>
      </c>
      <c r="F709" s="1" t="s">
        <v>24</v>
      </c>
      <c r="G709" s="1" t="s">
        <v>83</v>
      </c>
      <c r="H709" s="1" t="s">
        <v>390</v>
      </c>
      <c r="I709" s="1" t="s">
        <v>39</v>
      </c>
      <c r="J709" s="1" t="s">
        <v>47</v>
      </c>
      <c r="K709" s="1" t="s">
        <v>47</v>
      </c>
      <c r="L709" s="1" t="s">
        <v>29</v>
      </c>
      <c r="M709" s="1" t="s">
        <v>39</v>
      </c>
      <c r="N709" s="1" t="s">
        <v>30</v>
      </c>
      <c r="O709" s="1">
        <v>8</v>
      </c>
      <c r="P709" s="1">
        <v>176</v>
      </c>
      <c r="Q709" s="1">
        <v>20</v>
      </c>
      <c r="R709" s="1" t="s">
        <v>31</v>
      </c>
      <c r="S709" s="1" t="s">
        <v>32</v>
      </c>
      <c r="T709" s="1" t="s">
        <v>288</v>
      </c>
      <c r="U709" s="1" t="s">
        <v>374</v>
      </c>
    </row>
    <row r="710" spans="1:21" x14ac:dyDescent="0.25">
      <c r="A710" s="1">
        <v>1175368</v>
      </c>
      <c r="B710" s="1">
        <v>2019</v>
      </c>
      <c r="C710" s="1" t="s">
        <v>35</v>
      </c>
      <c r="D710" s="1" t="s">
        <v>402</v>
      </c>
      <c r="E710" s="2">
        <v>43556</v>
      </c>
      <c r="F710" s="1" t="s">
        <v>24</v>
      </c>
      <c r="G710" s="1" t="s">
        <v>406</v>
      </c>
      <c r="H710" s="1" t="s">
        <v>387</v>
      </c>
      <c r="I710" s="1" t="s">
        <v>38</v>
      </c>
      <c r="J710" s="1" t="s">
        <v>403</v>
      </c>
      <c r="K710" s="1" t="s">
        <v>403</v>
      </c>
      <c r="L710" s="1" t="s">
        <v>29</v>
      </c>
      <c r="M710" s="1" t="s">
        <v>38</v>
      </c>
      <c r="N710" s="1" t="s">
        <v>30</v>
      </c>
      <c r="O710" s="1">
        <v>14</v>
      </c>
      <c r="P710" s="1">
        <v>167</v>
      </c>
      <c r="Q710" s="1">
        <v>20</v>
      </c>
      <c r="R710" s="1" t="s">
        <v>31</v>
      </c>
      <c r="S710" s="1" t="s">
        <v>32</v>
      </c>
      <c r="T710" s="1" t="s">
        <v>252</v>
      </c>
      <c r="U710" s="1" t="s">
        <v>325</v>
      </c>
    </row>
    <row r="711" spans="1:21" x14ac:dyDescent="0.25">
      <c r="A711" s="1">
        <v>1175369</v>
      </c>
      <c r="B711" s="1">
        <v>2019</v>
      </c>
      <c r="C711" s="1" t="s">
        <v>63</v>
      </c>
      <c r="D711" s="1" t="s">
        <v>402</v>
      </c>
      <c r="E711" s="2">
        <v>43557</v>
      </c>
      <c r="F711" s="1" t="s">
        <v>24</v>
      </c>
      <c r="G711" s="1" t="s">
        <v>400</v>
      </c>
      <c r="H711" s="1" t="s">
        <v>65</v>
      </c>
      <c r="I711" s="1" t="s">
        <v>27</v>
      </c>
      <c r="J711" s="1" t="s">
        <v>47</v>
      </c>
      <c r="K711" s="1" t="s">
        <v>47</v>
      </c>
      <c r="L711" s="1" t="s">
        <v>29</v>
      </c>
      <c r="M711" s="1" t="s">
        <v>47</v>
      </c>
      <c r="N711" s="1" t="s">
        <v>48</v>
      </c>
      <c r="O711" s="1">
        <v>7</v>
      </c>
      <c r="P711" s="1">
        <v>159</v>
      </c>
      <c r="Q711" s="1">
        <v>20</v>
      </c>
      <c r="R711" s="1" t="s">
        <v>31</v>
      </c>
      <c r="S711" s="1" t="s">
        <v>32</v>
      </c>
      <c r="T711" s="1" t="s">
        <v>355</v>
      </c>
      <c r="U711" s="1" t="s">
        <v>130</v>
      </c>
    </row>
    <row r="712" spans="1:21" x14ac:dyDescent="0.25">
      <c r="A712" s="1">
        <v>1175370</v>
      </c>
      <c r="B712" s="1">
        <v>2019</v>
      </c>
      <c r="C712" s="1" t="s">
        <v>51</v>
      </c>
      <c r="D712" s="1" t="s">
        <v>402</v>
      </c>
      <c r="E712" s="2">
        <v>43558</v>
      </c>
      <c r="F712" s="1" t="s">
        <v>24</v>
      </c>
      <c r="G712" s="1" t="s">
        <v>337</v>
      </c>
      <c r="H712" s="1" t="s">
        <v>53</v>
      </c>
      <c r="I712" s="1" t="s">
        <v>54</v>
      </c>
      <c r="J712" s="1" t="s">
        <v>39</v>
      </c>
      <c r="K712" s="1" t="s">
        <v>39</v>
      </c>
      <c r="L712" s="1" t="s">
        <v>29</v>
      </c>
      <c r="M712" s="1" t="s">
        <v>54</v>
      </c>
      <c r="N712" s="1" t="s">
        <v>30</v>
      </c>
      <c r="O712" s="1">
        <v>37</v>
      </c>
      <c r="P712" s="1">
        <v>171</v>
      </c>
      <c r="Q712" s="1">
        <v>20</v>
      </c>
      <c r="R712" s="1" t="s">
        <v>31</v>
      </c>
      <c r="S712" s="1" t="s">
        <v>32</v>
      </c>
      <c r="T712" s="1" t="s">
        <v>262</v>
      </c>
      <c r="U712" s="1" t="s">
        <v>228</v>
      </c>
    </row>
    <row r="713" spans="1:21" x14ac:dyDescent="0.25">
      <c r="A713" s="1">
        <v>1175371</v>
      </c>
      <c r="B713" s="1">
        <v>2019</v>
      </c>
      <c r="C713" s="1" t="s">
        <v>43</v>
      </c>
      <c r="D713" s="1" t="s">
        <v>402</v>
      </c>
      <c r="E713" s="2">
        <v>43559</v>
      </c>
      <c r="F713" s="1" t="s">
        <v>24</v>
      </c>
      <c r="G713" s="1" t="s">
        <v>405</v>
      </c>
      <c r="H713" s="1" t="s">
        <v>395</v>
      </c>
      <c r="I713" s="1" t="s">
        <v>403</v>
      </c>
      <c r="J713" s="1" t="s">
        <v>280</v>
      </c>
      <c r="K713" s="1" t="s">
        <v>280</v>
      </c>
      <c r="L713" s="1" t="s">
        <v>29</v>
      </c>
      <c r="M713" s="1" t="s">
        <v>280</v>
      </c>
      <c r="N713" s="1" t="s">
        <v>48</v>
      </c>
      <c r="O713" s="1">
        <v>5</v>
      </c>
      <c r="P713" s="1">
        <v>130</v>
      </c>
      <c r="Q713" s="1">
        <v>20</v>
      </c>
      <c r="R713" s="1" t="s">
        <v>31</v>
      </c>
      <c r="S713" s="1" t="s">
        <v>32</v>
      </c>
      <c r="T713" s="1" t="s">
        <v>272</v>
      </c>
      <c r="U713" s="1" t="s">
        <v>358</v>
      </c>
    </row>
    <row r="714" spans="1:21" x14ac:dyDescent="0.25">
      <c r="A714" s="1">
        <v>1175372</v>
      </c>
      <c r="B714" s="1">
        <v>2019</v>
      </c>
      <c r="C714" s="1" t="s">
        <v>22</v>
      </c>
      <c r="D714" s="1" t="s">
        <v>402</v>
      </c>
      <c r="E714" s="2">
        <v>43560</v>
      </c>
      <c r="F714" s="1" t="s">
        <v>24</v>
      </c>
      <c r="G714" s="1" t="s">
        <v>330</v>
      </c>
      <c r="H714" s="1" t="s">
        <v>368</v>
      </c>
      <c r="I714" s="1" t="s">
        <v>27</v>
      </c>
      <c r="J714" s="1" t="s">
        <v>28</v>
      </c>
      <c r="K714" s="1" t="s">
        <v>28</v>
      </c>
      <c r="L714" s="1" t="s">
        <v>29</v>
      </c>
      <c r="M714" s="1" t="s">
        <v>28</v>
      </c>
      <c r="N714" s="1" t="s">
        <v>48</v>
      </c>
      <c r="O714" s="1">
        <v>5</v>
      </c>
      <c r="P714" s="1">
        <v>206</v>
      </c>
      <c r="Q714" s="1">
        <v>20</v>
      </c>
      <c r="R714" s="1" t="s">
        <v>31</v>
      </c>
      <c r="S714" s="1" t="s">
        <v>32</v>
      </c>
      <c r="T714" s="1" t="s">
        <v>252</v>
      </c>
      <c r="U714" s="1" t="s">
        <v>325</v>
      </c>
    </row>
    <row r="715" spans="1:21" x14ac:dyDescent="0.25">
      <c r="A715" s="1">
        <v>1178393</v>
      </c>
      <c r="B715" s="1">
        <v>2019</v>
      </c>
      <c r="C715" s="1" t="s">
        <v>72</v>
      </c>
      <c r="D715" s="1" t="s">
        <v>402</v>
      </c>
      <c r="E715" s="2">
        <v>43561</v>
      </c>
      <c r="F715" s="1" t="s">
        <v>24</v>
      </c>
      <c r="G715" s="1" t="s">
        <v>164</v>
      </c>
      <c r="H715" s="1" t="s">
        <v>390</v>
      </c>
      <c r="I715" s="1" t="s">
        <v>39</v>
      </c>
      <c r="J715" s="1" t="s">
        <v>38</v>
      </c>
      <c r="K715" s="1" t="s">
        <v>39</v>
      </c>
      <c r="L715" s="1" t="s">
        <v>40</v>
      </c>
      <c r="M715" s="1" t="s">
        <v>39</v>
      </c>
      <c r="N715" s="1" t="s">
        <v>30</v>
      </c>
      <c r="O715" s="1">
        <v>22</v>
      </c>
      <c r="P715" s="1">
        <v>161</v>
      </c>
      <c r="Q715" s="1">
        <v>20</v>
      </c>
      <c r="R715" s="1" t="s">
        <v>31</v>
      </c>
      <c r="S715" s="1" t="s">
        <v>32</v>
      </c>
      <c r="T715" s="1" t="s">
        <v>358</v>
      </c>
      <c r="U715" s="1" t="s">
        <v>228</v>
      </c>
    </row>
    <row r="716" spans="1:21" x14ac:dyDescent="0.25">
      <c r="A716" s="1">
        <v>1178394</v>
      </c>
      <c r="B716" s="1">
        <v>2019</v>
      </c>
      <c r="C716" s="1" t="s">
        <v>67</v>
      </c>
      <c r="D716" s="1" t="s">
        <v>402</v>
      </c>
      <c r="E716" s="2">
        <v>43561</v>
      </c>
      <c r="F716" s="1" t="s">
        <v>24</v>
      </c>
      <c r="G716" s="1" t="s">
        <v>407</v>
      </c>
      <c r="H716" s="1" t="s">
        <v>388</v>
      </c>
      <c r="I716" s="1" t="s">
        <v>54</v>
      </c>
      <c r="J716" s="1" t="s">
        <v>280</v>
      </c>
      <c r="K716" s="1" t="s">
        <v>280</v>
      </c>
      <c r="L716" s="1" t="s">
        <v>29</v>
      </c>
      <c r="M716" s="1" t="s">
        <v>54</v>
      </c>
      <c r="N716" s="1" t="s">
        <v>30</v>
      </c>
      <c r="O716" s="1">
        <v>40</v>
      </c>
      <c r="P716" s="1">
        <v>137</v>
      </c>
      <c r="Q716" s="1">
        <v>20</v>
      </c>
      <c r="R716" s="1" t="s">
        <v>31</v>
      </c>
      <c r="S716" s="1" t="s">
        <v>32</v>
      </c>
      <c r="T716" s="1" t="s">
        <v>355</v>
      </c>
      <c r="U716" s="1" t="s">
        <v>346</v>
      </c>
    </row>
    <row r="717" spans="1:21" x14ac:dyDescent="0.25">
      <c r="A717" s="1">
        <v>1178395</v>
      </c>
      <c r="B717" s="1">
        <v>2019</v>
      </c>
      <c r="C717" s="1" t="s">
        <v>22</v>
      </c>
      <c r="D717" s="1" t="s">
        <v>402</v>
      </c>
      <c r="E717" s="2">
        <v>43562</v>
      </c>
      <c r="F717" s="1" t="s">
        <v>24</v>
      </c>
      <c r="G717" s="1" t="s">
        <v>408</v>
      </c>
      <c r="H717" s="1" t="s">
        <v>368</v>
      </c>
      <c r="I717" s="1" t="s">
        <v>27</v>
      </c>
      <c r="J717" s="1" t="s">
        <v>403</v>
      </c>
      <c r="K717" s="1" t="s">
        <v>403</v>
      </c>
      <c r="L717" s="1" t="s">
        <v>29</v>
      </c>
      <c r="M717" s="1" t="s">
        <v>403</v>
      </c>
      <c r="N717" s="1" t="s">
        <v>48</v>
      </c>
      <c r="O717" s="1">
        <v>4</v>
      </c>
      <c r="P717" s="1">
        <v>150</v>
      </c>
      <c r="Q717" s="1">
        <v>20</v>
      </c>
      <c r="R717" s="1" t="s">
        <v>31</v>
      </c>
      <c r="S717" s="1" t="s">
        <v>32</v>
      </c>
      <c r="T717" s="1" t="s">
        <v>150</v>
      </c>
      <c r="U717" s="1" t="s">
        <v>374</v>
      </c>
    </row>
    <row r="718" spans="1:21" x14ac:dyDescent="0.25">
      <c r="A718" s="1">
        <v>1178396</v>
      </c>
      <c r="B718" s="1">
        <v>2019</v>
      </c>
      <c r="C718" s="1" t="s">
        <v>63</v>
      </c>
      <c r="D718" s="1" t="s">
        <v>402</v>
      </c>
      <c r="E718" s="2">
        <v>43562</v>
      </c>
      <c r="F718" s="1" t="s">
        <v>24</v>
      </c>
      <c r="G718" s="1" t="s">
        <v>409</v>
      </c>
      <c r="H718" s="1" t="s">
        <v>65</v>
      </c>
      <c r="I718" s="1" t="s">
        <v>47</v>
      </c>
      <c r="J718" s="1" t="s">
        <v>28</v>
      </c>
      <c r="K718" s="1" t="s">
        <v>28</v>
      </c>
      <c r="L718" s="1" t="s">
        <v>29</v>
      </c>
      <c r="M718" s="1" t="s">
        <v>28</v>
      </c>
      <c r="N718" s="1" t="s">
        <v>48</v>
      </c>
      <c r="O718" s="1">
        <v>8</v>
      </c>
      <c r="P718" s="1">
        <v>140</v>
      </c>
      <c r="Q718" s="1">
        <v>20</v>
      </c>
      <c r="R718" s="1" t="s">
        <v>31</v>
      </c>
      <c r="S718" s="1" t="s">
        <v>32</v>
      </c>
      <c r="T718" s="1" t="s">
        <v>252</v>
      </c>
      <c r="U718" s="1" t="s">
        <v>325</v>
      </c>
    </row>
    <row r="719" spans="1:21" x14ac:dyDescent="0.25">
      <c r="A719" s="1">
        <v>1178397</v>
      </c>
      <c r="B719" s="1">
        <v>2019</v>
      </c>
      <c r="C719" s="1" t="s">
        <v>35</v>
      </c>
      <c r="D719" s="1" t="s">
        <v>402</v>
      </c>
      <c r="E719" s="2">
        <v>43563</v>
      </c>
      <c r="F719" s="1" t="s">
        <v>24</v>
      </c>
      <c r="G719" s="1" t="s">
        <v>386</v>
      </c>
      <c r="H719" s="1" t="s">
        <v>387</v>
      </c>
      <c r="I719" s="1" t="s">
        <v>280</v>
      </c>
      <c r="J719" s="1" t="s">
        <v>38</v>
      </c>
      <c r="K719" s="1" t="s">
        <v>38</v>
      </c>
      <c r="L719" s="1" t="s">
        <v>29</v>
      </c>
      <c r="M719" s="1" t="s">
        <v>38</v>
      </c>
      <c r="N719" s="1" t="s">
        <v>48</v>
      </c>
      <c r="O719" s="1">
        <v>6</v>
      </c>
      <c r="P719" s="1">
        <v>151</v>
      </c>
      <c r="Q719" s="1">
        <v>20</v>
      </c>
      <c r="R719" s="1" t="s">
        <v>31</v>
      </c>
      <c r="S719" s="1" t="s">
        <v>32</v>
      </c>
      <c r="T719" s="1" t="s">
        <v>355</v>
      </c>
      <c r="U719" s="1" t="s">
        <v>130</v>
      </c>
    </row>
    <row r="720" spans="1:21" x14ac:dyDescent="0.25">
      <c r="A720" s="1">
        <v>1178398</v>
      </c>
      <c r="B720" s="1">
        <v>2019</v>
      </c>
      <c r="C720" s="1" t="s">
        <v>72</v>
      </c>
      <c r="D720" s="1" t="s">
        <v>402</v>
      </c>
      <c r="E720" s="2">
        <v>43564</v>
      </c>
      <c r="F720" s="1" t="s">
        <v>24</v>
      </c>
      <c r="G720" s="1" t="s">
        <v>410</v>
      </c>
      <c r="H720" s="1" t="s">
        <v>390</v>
      </c>
      <c r="I720" s="1" t="s">
        <v>28</v>
      </c>
      <c r="J720" s="1" t="s">
        <v>39</v>
      </c>
      <c r="K720" s="1" t="s">
        <v>39</v>
      </c>
      <c r="L720" s="1" t="s">
        <v>29</v>
      </c>
      <c r="M720" s="1" t="s">
        <v>39</v>
      </c>
      <c r="N720" s="1" t="s">
        <v>48</v>
      </c>
      <c r="O720" s="1">
        <v>7</v>
      </c>
      <c r="P720" s="1">
        <v>109</v>
      </c>
      <c r="Q720" s="1">
        <v>20</v>
      </c>
      <c r="R720" s="1" t="s">
        <v>31</v>
      </c>
      <c r="S720" s="1" t="s">
        <v>32</v>
      </c>
      <c r="T720" s="1" t="s">
        <v>272</v>
      </c>
      <c r="U720" s="1" t="s">
        <v>228</v>
      </c>
    </row>
    <row r="721" spans="1:21" x14ac:dyDescent="0.25">
      <c r="A721" s="1">
        <v>1178399</v>
      </c>
      <c r="B721" s="1">
        <v>2019</v>
      </c>
      <c r="C721" s="1" t="s">
        <v>51</v>
      </c>
      <c r="D721" s="1" t="s">
        <v>402</v>
      </c>
      <c r="E721" s="2">
        <v>43565</v>
      </c>
      <c r="F721" s="1" t="s">
        <v>24</v>
      </c>
      <c r="G721" s="1" t="s">
        <v>205</v>
      </c>
      <c r="H721" s="1" t="s">
        <v>53</v>
      </c>
      <c r="I721" s="1" t="s">
        <v>38</v>
      </c>
      <c r="J721" s="1" t="s">
        <v>54</v>
      </c>
      <c r="K721" s="1" t="s">
        <v>54</v>
      </c>
      <c r="L721" s="1" t="s">
        <v>29</v>
      </c>
      <c r="M721" s="1" t="s">
        <v>54</v>
      </c>
      <c r="N721" s="1" t="s">
        <v>48</v>
      </c>
      <c r="O721" s="1">
        <v>3</v>
      </c>
      <c r="P721" s="1">
        <v>198</v>
      </c>
      <c r="Q721" s="1">
        <v>20</v>
      </c>
      <c r="R721" s="1" t="s">
        <v>31</v>
      </c>
      <c r="S721" s="1" t="s">
        <v>32</v>
      </c>
      <c r="T721" s="1" t="s">
        <v>150</v>
      </c>
      <c r="U721" s="1" t="s">
        <v>374</v>
      </c>
    </row>
    <row r="722" spans="1:21" x14ac:dyDescent="0.25">
      <c r="A722" s="1">
        <v>1178400</v>
      </c>
      <c r="B722" s="1">
        <v>2019</v>
      </c>
      <c r="C722" s="1" t="s">
        <v>63</v>
      </c>
      <c r="D722" s="1" t="s">
        <v>402</v>
      </c>
      <c r="E722" s="2">
        <v>43566</v>
      </c>
      <c r="F722" s="1" t="s">
        <v>24</v>
      </c>
      <c r="G722" s="1" t="s">
        <v>83</v>
      </c>
      <c r="H722" s="1" t="s">
        <v>65</v>
      </c>
      <c r="I722" s="1" t="s">
        <v>47</v>
      </c>
      <c r="J722" s="1" t="s">
        <v>39</v>
      </c>
      <c r="K722" s="1" t="s">
        <v>39</v>
      </c>
      <c r="L722" s="1" t="s">
        <v>29</v>
      </c>
      <c r="M722" s="1" t="s">
        <v>39</v>
      </c>
      <c r="N722" s="1" t="s">
        <v>48</v>
      </c>
      <c r="O722" s="1">
        <v>4</v>
      </c>
      <c r="P722" s="1">
        <v>152</v>
      </c>
      <c r="Q722" s="1">
        <v>20</v>
      </c>
      <c r="R722" s="1" t="s">
        <v>31</v>
      </c>
      <c r="S722" s="1" t="s">
        <v>32</v>
      </c>
      <c r="T722" s="1" t="s">
        <v>262</v>
      </c>
      <c r="U722" s="1" t="s">
        <v>411</v>
      </c>
    </row>
    <row r="723" spans="1:21" x14ac:dyDescent="0.25">
      <c r="A723" s="1">
        <v>1178401</v>
      </c>
      <c r="B723" s="1">
        <v>2019</v>
      </c>
      <c r="C723" s="1" t="s">
        <v>57</v>
      </c>
      <c r="D723" s="1" t="s">
        <v>402</v>
      </c>
      <c r="E723" s="2">
        <v>43567</v>
      </c>
      <c r="F723" s="1" t="s">
        <v>24</v>
      </c>
      <c r="G723" s="1" t="s">
        <v>242</v>
      </c>
      <c r="H723" s="1" t="s">
        <v>59</v>
      </c>
      <c r="I723" s="1" t="s">
        <v>28</v>
      </c>
      <c r="J723" s="1" t="s">
        <v>403</v>
      </c>
      <c r="K723" s="1" t="s">
        <v>403</v>
      </c>
      <c r="L723" s="1" t="s">
        <v>29</v>
      </c>
      <c r="M723" s="1" t="s">
        <v>403</v>
      </c>
      <c r="N723" s="1" t="s">
        <v>48</v>
      </c>
      <c r="O723" s="1">
        <v>7</v>
      </c>
      <c r="P723" s="1">
        <v>179</v>
      </c>
      <c r="Q723" s="1">
        <v>20</v>
      </c>
      <c r="R723" s="1" t="s">
        <v>31</v>
      </c>
      <c r="S723" s="1" t="s">
        <v>32</v>
      </c>
      <c r="T723" s="1" t="s">
        <v>288</v>
      </c>
      <c r="U723" s="1" t="s">
        <v>374</v>
      </c>
    </row>
    <row r="724" spans="1:21" x14ac:dyDescent="0.25">
      <c r="A724" s="1">
        <v>1178402</v>
      </c>
      <c r="B724" s="1">
        <v>2019</v>
      </c>
      <c r="C724" s="1" t="s">
        <v>51</v>
      </c>
      <c r="D724" s="1" t="s">
        <v>402</v>
      </c>
      <c r="E724" s="2">
        <v>43568</v>
      </c>
      <c r="F724" s="1" t="s">
        <v>24</v>
      </c>
      <c r="G724" s="1" t="s">
        <v>377</v>
      </c>
      <c r="H724" s="1" t="s">
        <v>53</v>
      </c>
      <c r="I724" s="1" t="s">
        <v>54</v>
      </c>
      <c r="J724" s="1" t="s">
        <v>47</v>
      </c>
      <c r="K724" s="1" t="s">
        <v>47</v>
      </c>
      <c r="L724" s="1" t="s">
        <v>29</v>
      </c>
      <c r="M724" s="1" t="s">
        <v>47</v>
      </c>
      <c r="N724" s="1" t="s">
        <v>48</v>
      </c>
      <c r="O724" s="1">
        <v>4</v>
      </c>
      <c r="P724" s="1">
        <v>188</v>
      </c>
      <c r="Q724" s="1">
        <v>20</v>
      </c>
      <c r="R724" s="1" t="s">
        <v>31</v>
      </c>
      <c r="S724" s="1" t="s">
        <v>32</v>
      </c>
      <c r="T724" s="1" t="s">
        <v>350</v>
      </c>
      <c r="U724" s="1" t="s">
        <v>346</v>
      </c>
    </row>
    <row r="725" spans="1:21" x14ac:dyDescent="0.25">
      <c r="A725" s="1">
        <v>1178403</v>
      </c>
      <c r="B725" s="1">
        <v>2019</v>
      </c>
      <c r="C725" s="1" t="s">
        <v>35</v>
      </c>
      <c r="D725" s="1" t="s">
        <v>402</v>
      </c>
      <c r="E725" s="2">
        <v>43568</v>
      </c>
      <c r="F725" s="1" t="s">
        <v>24</v>
      </c>
      <c r="G725" s="1" t="s">
        <v>131</v>
      </c>
      <c r="H725" s="1" t="s">
        <v>387</v>
      </c>
      <c r="I725" s="1" t="s">
        <v>38</v>
      </c>
      <c r="J725" s="1" t="s">
        <v>27</v>
      </c>
      <c r="K725" s="1" t="s">
        <v>27</v>
      </c>
      <c r="L725" s="1" t="s">
        <v>29</v>
      </c>
      <c r="M725" s="1" t="s">
        <v>27</v>
      </c>
      <c r="N725" s="1" t="s">
        <v>48</v>
      </c>
      <c r="O725" s="1">
        <v>8</v>
      </c>
      <c r="P725" s="1">
        <v>174</v>
      </c>
      <c r="Q725" s="1">
        <v>20</v>
      </c>
      <c r="R725" s="1" t="s">
        <v>31</v>
      </c>
      <c r="S725" s="1" t="s">
        <v>32</v>
      </c>
      <c r="T725" s="1" t="s">
        <v>150</v>
      </c>
      <c r="U725" s="1" t="s">
        <v>411</v>
      </c>
    </row>
    <row r="726" spans="1:21" x14ac:dyDescent="0.25">
      <c r="A726" s="1">
        <v>1178404</v>
      </c>
      <c r="B726" s="1">
        <v>2019</v>
      </c>
      <c r="C726" s="1" t="s">
        <v>57</v>
      </c>
      <c r="D726" s="1" t="s">
        <v>402</v>
      </c>
      <c r="E726" s="2">
        <v>43569</v>
      </c>
      <c r="F726" s="1" t="s">
        <v>24</v>
      </c>
      <c r="G726" s="1" t="s">
        <v>412</v>
      </c>
      <c r="H726" s="1" t="s">
        <v>59</v>
      </c>
      <c r="I726" s="1" t="s">
        <v>28</v>
      </c>
      <c r="J726" s="1" t="s">
        <v>39</v>
      </c>
      <c r="K726" s="1" t="s">
        <v>39</v>
      </c>
      <c r="L726" s="1" t="s">
        <v>29</v>
      </c>
      <c r="M726" s="1" t="s">
        <v>39</v>
      </c>
      <c r="N726" s="1" t="s">
        <v>48</v>
      </c>
      <c r="O726" s="1">
        <v>5</v>
      </c>
      <c r="P726" s="1">
        <v>162</v>
      </c>
      <c r="Q726" s="1">
        <v>20</v>
      </c>
      <c r="R726" s="1" t="s">
        <v>31</v>
      </c>
      <c r="S726" s="1" t="s">
        <v>32</v>
      </c>
      <c r="T726" s="1" t="s">
        <v>288</v>
      </c>
      <c r="U726" s="1" t="s">
        <v>228</v>
      </c>
    </row>
    <row r="727" spans="1:21" x14ac:dyDescent="0.25">
      <c r="A727" s="1">
        <v>1178405</v>
      </c>
      <c r="B727" s="1">
        <v>2019</v>
      </c>
      <c r="C727" s="1" t="s">
        <v>67</v>
      </c>
      <c r="D727" s="1" t="s">
        <v>402</v>
      </c>
      <c r="E727" s="2">
        <v>43569</v>
      </c>
      <c r="F727" s="1" t="s">
        <v>24</v>
      </c>
      <c r="G727" s="1" t="s">
        <v>413</v>
      </c>
      <c r="H727" s="1" t="s">
        <v>388</v>
      </c>
      <c r="I727" s="1" t="s">
        <v>403</v>
      </c>
      <c r="J727" s="1" t="s">
        <v>280</v>
      </c>
      <c r="K727" s="1" t="s">
        <v>280</v>
      </c>
      <c r="L727" s="1" t="s">
        <v>29</v>
      </c>
      <c r="M727" s="1" t="s">
        <v>403</v>
      </c>
      <c r="N727" s="1" t="s">
        <v>30</v>
      </c>
      <c r="O727" s="1">
        <v>39</v>
      </c>
      <c r="P727" s="1">
        <v>156</v>
      </c>
      <c r="Q727" s="1">
        <v>20</v>
      </c>
      <c r="R727" s="1" t="s">
        <v>31</v>
      </c>
      <c r="S727" s="1" t="s">
        <v>32</v>
      </c>
      <c r="T727" s="1" t="s">
        <v>252</v>
      </c>
      <c r="U727" s="1" t="s">
        <v>262</v>
      </c>
    </row>
    <row r="728" spans="1:21" x14ac:dyDescent="0.25">
      <c r="A728" s="1">
        <v>1178406</v>
      </c>
      <c r="B728" s="1">
        <v>2019</v>
      </c>
      <c r="C728" s="1" t="s">
        <v>51</v>
      </c>
      <c r="D728" s="1" t="s">
        <v>402</v>
      </c>
      <c r="E728" s="2">
        <v>43570</v>
      </c>
      <c r="F728" s="1" t="s">
        <v>24</v>
      </c>
      <c r="G728" s="1" t="s">
        <v>193</v>
      </c>
      <c r="H728" s="1" t="s">
        <v>53</v>
      </c>
      <c r="I728" s="1" t="s">
        <v>27</v>
      </c>
      <c r="J728" s="1" t="s">
        <v>54</v>
      </c>
      <c r="K728" s="1" t="s">
        <v>54</v>
      </c>
      <c r="L728" s="1" t="s">
        <v>29</v>
      </c>
      <c r="M728" s="1" t="s">
        <v>54</v>
      </c>
      <c r="N728" s="1" t="s">
        <v>48</v>
      </c>
      <c r="O728" s="1">
        <v>5</v>
      </c>
      <c r="P728" s="1">
        <v>172</v>
      </c>
      <c r="Q728" s="1">
        <v>20</v>
      </c>
      <c r="R728" s="1" t="s">
        <v>31</v>
      </c>
      <c r="S728" s="1" t="s">
        <v>32</v>
      </c>
      <c r="T728" s="1" t="s">
        <v>130</v>
      </c>
      <c r="U728" s="1" t="s">
        <v>346</v>
      </c>
    </row>
    <row r="729" spans="1:21" x14ac:dyDescent="0.25">
      <c r="A729" s="1">
        <v>1178407</v>
      </c>
      <c r="B729" s="1">
        <v>2019</v>
      </c>
      <c r="C729" s="1" t="s">
        <v>35</v>
      </c>
      <c r="D729" s="1" t="s">
        <v>402</v>
      </c>
      <c r="E729" s="2">
        <v>43571</v>
      </c>
      <c r="F729" s="1" t="s">
        <v>24</v>
      </c>
      <c r="G729" s="1" t="s">
        <v>206</v>
      </c>
      <c r="H729" s="1" t="s">
        <v>387</v>
      </c>
      <c r="I729" s="1" t="s">
        <v>38</v>
      </c>
      <c r="J729" s="1" t="s">
        <v>47</v>
      </c>
      <c r="K729" s="1" t="s">
        <v>47</v>
      </c>
      <c r="L729" s="1" t="s">
        <v>29</v>
      </c>
      <c r="M729" s="1" t="s">
        <v>38</v>
      </c>
      <c r="N729" s="1" t="s">
        <v>30</v>
      </c>
      <c r="O729" s="1">
        <v>12</v>
      </c>
      <c r="P729" s="1">
        <v>183</v>
      </c>
      <c r="Q729" s="1">
        <v>20</v>
      </c>
      <c r="R729" s="1" t="s">
        <v>31</v>
      </c>
      <c r="S729" s="1" t="s">
        <v>32</v>
      </c>
      <c r="T729" s="1" t="s">
        <v>252</v>
      </c>
      <c r="U729" s="1" t="s">
        <v>257</v>
      </c>
    </row>
    <row r="730" spans="1:21" x14ac:dyDescent="0.25">
      <c r="A730" s="1">
        <v>1178408</v>
      </c>
      <c r="B730" s="1">
        <v>2019</v>
      </c>
      <c r="C730" s="1" t="s">
        <v>67</v>
      </c>
      <c r="D730" s="1" t="s">
        <v>402</v>
      </c>
      <c r="E730" s="2">
        <v>43572</v>
      </c>
      <c r="F730" s="1" t="s">
        <v>24</v>
      </c>
      <c r="G730" s="1" t="s">
        <v>192</v>
      </c>
      <c r="H730" s="1" t="s">
        <v>388</v>
      </c>
      <c r="I730" s="1" t="s">
        <v>39</v>
      </c>
      <c r="J730" s="1" t="s">
        <v>280</v>
      </c>
      <c r="K730" s="1" t="s">
        <v>39</v>
      </c>
      <c r="L730" s="1" t="s">
        <v>40</v>
      </c>
      <c r="M730" s="1" t="s">
        <v>280</v>
      </c>
      <c r="N730" s="1" t="s">
        <v>48</v>
      </c>
      <c r="O730" s="1">
        <v>6</v>
      </c>
      <c r="P730" s="1">
        <v>133</v>
      </c>
      <c r="Q730" s="1">
        <v>20</v>
      </c>
      <c r="R730" s="1" t="s">
        <v>31</v>
      </c>
      <c r="S730" s="1" t="s">
        <v>32</v>
      </c>
      <c r="T730" s="1" t="s">
        <v>414</v>
      </c>
      <c r="U730" s="1" t="s">
        <v>411</v>
      </c>
    </row>
    <row r="731" spans="1:21" x14ac:dyDescent="0.25">
      <c r="A731" s="1">
        <v>1178409</v>
      </c>
      <c r="B731" s="1">
        <v>2019</v>
      </c>
      <c r="C731" s="1" t="s">
        <v>43</v>
      </c>
      <c r="D731" s="1" t="s">
        <v>402</v>
      </c>
      <c r="E731" s="2">
        <v>43573</v>
      </c>
      <c r="F731" s="1" t="s">
        <v>24</v>
      </c>
      <c r="G731" s="1" t="s">
        <v>337</v>
      </c>
      <c r="H731" s="1" t="s">
        <v>395</v>
      </c>
      <c r="I731" s="1" t="s">
        <v>54</v>
      </c>
      <c r="J731" s="1" t="s">
        <v>403</v>
      </c>
      <c r="K731" s="1" t="s">
        <v>54</v>
      </c>
      <c r="L731" s="1" t="s">
        <v>40</v>
      </c>
      <c r="M731" s="1" t="s">
        <v>54</v>
      </c>
      <c r="N731" s="1" t="s">
        <v>30</v>
      </c>
      <c r="O731" s="1">
        <v>40</v>
      </c>
      <c r="P731" s="1">
        <v>169</v>
      </c>
      <c r="Q731" s="1">
        <v>20</v>
      </c>
      <c r="R731" s="1" t="s">
        <v>31</v>
      </c>
      <c r="S731" s="1" t="s">
        <v>32</v>
      </c>
      <c r="T731" s="1" t="s">
        <v>262</v>
      </c>
      <c r="U731" s="1" t="s">
        <v>296</v>
      </c>
    </row>
    <row r="732" spans="1:21" x14ac:dyDescent="0.25">
      <c r="A732" s="1">
        <v>1178410</v>
      </c>
      <c r="B732" s="1">
        <v>2019</v>
      </c>
      <c r="C732" s="1" t="s">
        <v>57</v>
      </c>
      <c r="D732" s="1" t="s">
        <v>402</v>
      </c>
      <c r="E732" s="2">
        <v>43574</v>
      </c>
      <c r="F732" s="1" t="s">
        <v>24</v>
      </c>
      <c r="G732" s="1" t="s">
        <v>230</v>
      </c>
      <c r="H732" s="1" t="s">
        <v>59</v>
      </c>
      <c r="I732" s="1" t="s">
        <v>27</v>
      </c>
      <c r="J732" s="1" t="s">
        <v>28</v>
      </c>
      <c r="K732" s="1" t="s">
        <v>28</v>
      </c>
      <c r="L732" s="1" t="s">
        <v>29</v>
      </c>
      <c r="M732" s="1" t="s">
        <v>27</v>
      </c>
      <c r="N732" s="1" t="s">
        <v>30</v>
      </c>
      <c r="O732" s="1">
        <v>10</v>
      </c>
      <c r="P732" s="1">
        <v>214</v>
      </c>
      <c r="Q732" s="1">
        <v>20</v>
      </c>
      <c r="R732" s="1" t="s">
        <v>31</v>
      </c>
      <c r="S732" s="1" t="s">
        <v>32</v>
      </c>
      <c r="T732" s="1" t="s">
        <v>414</v>
      </c>
      <c r="U732" s="1" t="s">
        <v>346</v>
      </c>
    </row>
    <row r="733" spans="1:21" x14ac:dyDescent="0.25">
      <c r="A733" s="1">
        <v>1178411</v>
      </c>
      <c r="B733" s="1">
        <v>2019</v>
      </c>
      <c r="C733" s="1" t="s">
        <v>63</v>
      </c>
      <c r="D733" s="1" t="s">
        <v>402</v>
      </c>
      <c r="E733" s="2">
        <v>43575</v>
      </c>
      <c r="F733" s="1" t="s">
        <v>24</v>
      </c>
      <c r="G733" s="1" t="s">
        <v>251</v>
      </c>
      <c r="H733" s="1" t="s">
        <v>65</v>
      </c>
      <c r="I733" s="1" t="s">
        <v>54</v>
      </c>
      <c r="J733" s="1" t="s">
        <v>47</v>
      </c>
      <c r="K733" s="1" t="s">
        <v>47</v>
      </c>
      <c r="L733" s="1" t="s">
        <v>29</v>
      </c>
      <c r="M733" s="1" t="s">
        <v>47</v>
      </c>
      <c r="N733" s="1" t="s">
        <v>48</v>
      </c>
      <c r="O733" s="1">
        <v>5</v>
      </c>
      <c r="P733" s="1">
        <v>162</v>
      </c>
      <c r="Q733" s="1">
        <v>20</v>
      </c>
      <c r="R733" s="1" t="s">
        <v>31</v>
      </c>
      <c r="S733" s="1" t="s">
        <v>32</v>
      </c>
      <c r="T733" s="1" t="s">
        <v>150</v>
      </c>
      <c r="U733" s="1" t="s">
        <v>374</v>
      </c>
    </row>
    <row r="734" spans="1:21" x14ac:dyDescent="0.25">
      <c r="A734" s="1">
        <v>1178412</v>
      </c>
      <c r="B734" s="1">
        <v>2019</v>
      </c>
      <c r="C734" s="1" t="s">
        <v>43</v>
      </c>
      <c r="D734" s="1" t="s">
        <v>402</v>
      </c>
      <c r="E734" s="2">
        <v>43575</v>
      </c>
      <c r="F734" s="1" t="s">
        <v>24</v>
      </c>
      <c r="G734" s="1" t="s">
        <v>331</v>
      </c>
      <c r="H734" s="1" t="s">
        <v>395</v>
      </c>
      <c r="I734" s="1" t="s">
        <v>38</v>
      </c>
      <c r="J734" s="1" t="s">
        <v>403</v>
      </c>
      <c r="K734" s="1" t="s">
        <v>403</v>
      </c>
      <c r="L734" s="1" t="s">
        <v>29</v>
      </c>
      <c r="M734" s="1" t="s">
        <v>403</v>
      </c>
      <c r="N734" s="1" t="s">
        <v>48</v>
      </c>
      <c r="O734" s="1">
        <v>5</v>
      </c>
      <c r="P734" s="1">
        <v>164</v>
      </c>
      <c r="Q734" s="1">
        <v>20</v>
      </c>
      <c r="R734" s="1" t="s">
        <v>31</v>
      </c>
      <c r="S734" s="1" t="s">
        <v>32</v>
      </c>
      <c r="T734" s="1" t="s">
        <v>272</v>
      </c>
      <c r="U734" s="1" t="s">
        <v>411</v>
      </c>
    </row>
    <row r="735" spans="1:21" x14ac:dyDescent="0.25">
      <c r="A735" s="1">
        <v>1178413</v>
      </c>
      <c r="B735" s="1">
        <v>2019</v>
      </c>
      <c r="C735" s="1" t="s">
        <v>67</v>
      </c>
      <c r="D735" s="1" t="s">
        <v>402</v>
      </c>
      <c r="E735" s="2">
        <v>43576</v>
      </c>
      <c r="F735" s="1" t="s">
        <v>24</v>
      </c>
      <c r="G735" s="1" t="s">
        <v>415</v>
      </c>
      <c r="H735" s="1" t="s">
        <v>388</v>
      </c>
      <c r="I735" s="1" t="s">
        <v>28</v>
      </c>
      <c r="J735" s="1" t="s">
        <v>280</v>
      </c>
      <c r="K735" s="1" t="s">
        <v>280</v>
      </c>
      <c r="L735" s="1" t="s">
        <v>29</v>
      </c>
      <c r="M735" s="1" t="s">
        <v>280</v>
      </c>
      <c r="N735" s="1" t="s">
        <v>48</v>
      </c>
      <c r="O735" s="1">
        <v>9</v>
      </c>
      <c r="P735" s="1">
        <v>160</v>
      </c>
      <c r="Q735" s="1">
        <v>20</v>
      </c>
      <c r="R735" s="1" t="s">
        <v>31</v>
      </c>
      <c r="S735" s="1" t="s">
        <v>32</v>
      </c>
      <c r="T735" s="1" t="s">
        <v>296</v>
      </c>
      <c r="U735" s="1" t="s">
        <v>346</v>
      </c>
    </row>
    <row r="736" spans="1:21" x14ac:dyDescent="0.25">
      <c r="A736" s="1">
        <v>1178414</v>
      </c>
      <c r="B736" s="1">
        <v>2019</v>
      </c>
      <c r="C736" s="1" t="s">
        <v>22</v>
      </c>
      <c r="D736" s="1" t="s">
        <v>402</v>
      </c>
      <c r="E736" s="2">
        <v>43576</v>
      </c>
      <c r="F736" s="1" t="s">
        <v>24</v>
      </c>
      <c r="G736" s="1" t="s">
        <v>298</v>
      </c>
      <c r="H736" s="1" t="s">
        <v>368</v>
      </c>
      <c r="I736" s="1" t="s">
        <v>27</v>
      </c>
      <c r="J736" s="1" t="s">
        <v>39</v>
      </c>
      <c r="K736" s="1" t="s">
        <v>39</v>
      </c>
      <c r="L736" s="1" t="s">
        <v>29</v>
      </c>
      <c r="M736" s="1" t="s">
        <v>27</v>
      </c>
      <c r="N736" s="1" t="s">
        <v>30</v>
      </c>
      <c r="O736" s="1">
        <v>1</v>
      </c>
      <c r="P736" s="1">
        <v>162</v>
      </c>
      <c r="Q736" s="1">
        <v>20</v>
      </c>
      <c r="R736" s="1" t="s">
        <v>31</v>
      </c>
      <c r="S736" s="1" t="s">
        <v>32</v>
      </c>
      <c r="T736" s="1" t="s">
        <v>228</v>
      </c>
      <c r="U736" s="1" t="s">
        <v>257</v>
      </c>
    </row>
    <row r="737" spans="1:21" x14ac:dyDescent="0.25">
      <c r="A737" s="1">
        <v>1178415</v>
      </c>
      <c r="B737" s="1">
        <v>2019</v>
      </c>
      <c r="C737" s="1" t="s">
        <v>63</v>
      </c>
      <c r="D737" s="1" t="s">
        <v>402</v>
      </c>
      <c r="E737" s="2">
        <v>43577</v>
      </c>
      <c r="F737" s="1" t="s">
        <v>24</v>
      </c>
      <c r="G737" s="1" t="s">
        <v>359</v>
      </c>
      <c r="H737" s="1" t="s">
        <v>65</v>
      </c>
      <c r="I737" s="1" t="s">
        <v>47</v>
      </c>
      <c r="J737" s="1" t="s">
        <v>403</v>
      </c>
      <c r="K737" s="1" t="s">
        <v>403</v>
      </c>
      <c r="L737" s="1" t="s">
        <v>29</v>
      </c>
      <c r="M737" s="1" t="s">
        <v>403</v>
      </c>
      <c r="N737" s="1" t="s">
        <v>48</v>
      </c>
      <c r="O737" s="1">
        <v>6</v>
      </c>
      <c r="P737" s="1">
        <v>192</v>
      </c>
      <c r="Q737" s="1">
        <v>20</v>
      </c>
      <c r="R737" s="1" t="s">
        <v>31</v>
      </c>
      <c r="S737" s="1" t="s">
        <v>32</v>
      </c>
      <c r="T737" s="1" t="s">
        <v>350</v>
      </c>
      <c r="U737" s="1" t="s">
        <v>150</v>
      </c>
    </row>
    <row r="738" spans="1:21" x14ac:dyDescent="0.25">
      <c r="A738" s="1">
        <v>1178416</v>
      </c>
      <c r="B738" s="1">
        <v>2019</v>
      </c>
      <c r="C738" s="1" t="s">
        <v>72</v>
      </c>
      <c r="D738" s="1" t="s">
        <v>402</v>
      </c>
      <c r="E738" s="2">
        <v>43578</v>
      </c>
      <c r="F738" s="1" t="s">
        <v>24</v>
      </c>
      <c r="G738" s="1" t="s">
        <v>64</v>
      </c>
      <c r="H738" s="1" t="s">
        <v>390</v>
      </c>
      <c r="I738" s="1" t="s">
        <v>280</v>
      </c>
      <c r="J738" s="1" t="s">
        <v>39</v>
      </c>
      <c r="K738" s="1" t="s">
        <v>39</v>
      </c>
      <c r="L738" s="1" t="s">
        <v>29</v>
      </c>
      <c r="M738" s="1" t="s">
        <v>39</v>
      </c>
      <c r="N738" s="1" t="s">
        <v>48</v>
      </c>
      <c r="O738" s="1">
        <v>6</v>
      </c>
      <c r="P738" s="1">
        <v>176</v>
      </c>
      <c r="Q738" s="1">
        <v>20</v>
      </c>
      <c r="R738" s="1" t="s">
        <v>31</v>
      </c>
      <c r="S738" s="1" t="s">
        <v>32</v>
      </c>
      <c r="T738" s="1" t="s">
        <v>252</v>
      </c>
      <c r="U738" s="1" t="s">
        <v>296</v>
      </c>
    </row>
    <row r="739" spans="1:21" x14ac:dyDescent="0.25">
      <c r="A739" s="1">
        <v>1178417</v>
      </c>
      <c r="B739" s="1">
        <v>2019</v>
      </c>
      <c r="C739" s="1" t="s">
        <v>22</v>
      </c>
      <c r="D739" s="1" t="s">
        <v>402</v>
      </c>
      <c r="E739" s="2">
        <v>43579</v>
      </c>
      <c r="F739" s="1" t="s">
        <v>24</v>
      </c>
      <c r="G739" s="1" t="s">
        <v>131</v>
      </c>
      <c r="H739" s="1" t="s">
        <v>368</v>
      </c>
      <c r="I739" s="1" t="s">
        <v>27</v>
      </c>
      <c r="J739" s="1" t="s">
        <v>38</v>
      </c>
      <c r="K739" s="1" t="s">
        <v>38</v>
      </c>
      <c r="L739" s="1" t="s">
        <v>29</v>
      </c>
      <c r="M739" s="1" t="s">
        <v>27</v>
      </c>
      <c r="N739" s="1" t="s">
        <v>30</v>
      </c>
      <c r="O739" s="1">
        <v>17</v>
      </c>
      <c r="P739" s="1">
        <v>203</v>
      </c>
      <c r="Q739" s="1">
        <v>20</v>
      </c>
      <c r="R739" s="1" t="s">
        <v>31</v>
      </c>
      <c r="S739" s="1" t="s">
        <v>32</v>
      </c>
      <c r="T739" s="1" t="s">
        <v>262</v>
      </c>
      <c r="U739" s="1" t="s">
        <v>272</v>
      </c>
    </row>
    <row r="740" spans="1:21" x14ac:dyDescent="0.25">
      <c r="A740" s="1">
        <v>1178418</v>
      </c>
      <c r="B740" s="1">
        <v>2019</v>
      </c>
      <c r="C740" s="1" t="s">
        <v>57</v>
      </c>
      <c r="D740" s="1" t="s">
        <v>402</v>
      </c>
      <c r="E740" s="2">
        <v>43580</v>
      </c>
      <c r="F740" s="1" t="s">
        <v>24</v>
      </c>
      <c r="G740" s="1" t="s">
        <v>333</v>
      </c>
      <c r="H740" s="1" t="s">
        <v>59</v>
      </c>
      <c r="I740" s="1" t="s">
        <v>28</v>
      </c>
      <c r="J740" s="1" t="s">
        <v>47</v>
      </c>
      <c r="K740" s="1" t="s">
        <v>47</v>
      </c>
      <c r="L740" s="1" t="s">
        <v>29</v>
      </c>
      <c r="M740" s="1" t="s">
        <v>47</v>
      </c>
      <c r="N740" s="1" t="s">
        <v>48</v>
      </c>
      <c r="O740" s="1">
        <v>3</v>
      </c>
      <c r="P740" s="1">
        <v>176</v>
      </c>
      <c r="Q740" s="1">
        <v>20</v>
      </c>
      <c r="R740" s="1" t="s">
        <v>31</v>
      </c>
      <c r="S740" s="1" t="s">
        <v>32</v>
      </c>
      <c r="T740" s="1" t="s">
        <v>355</v>
      </c>
      <c r="U740" s="1" t="s">
        <v>414</v>
      </c>
    </row>
    <row r="741" spans="1:21" x14ac:dyDescent="0.25">
      <c r="A741" s="1">
        <v>1178419</v>
      </c>
      <c r="B741" s="1">
        <v>2019</v>
      </c>
      <c r="C741" s="1" t="s">
        <v>72</v>
      </c>
      <c r="D741" s="1" t="s">
        <v>402</v>
      </c>
      <c r="E741" s="2">
        <v>43581</v>
      </c>
      <c r="F741" s="1" t="s">
        <v>24</v>
      </c>
      <c r="G741" s="1" t="s">
        <v>157</v>
      </c>
      <c r="H741" s="1" t="s">
        <v>390</v>
      </c>
      <c r="I741" s="1" t="s">
        <v>54</v>
      </c>
      <c r="J741" s="1" t="s">
        <v>39</v>
      </c>
      <c r="K741" s="1" t="s">
        <v>39</v>
      </c>
      <c r="L741" s="1" t="s">
        <v>29</v>
      </c>
      <c r="M741" s="1" t="s">
        <v>54</v>
      </c>
      <c r="N741" s="1" t="s">
        <v>30</v>
      </c>
      <c r="O741" s="1">
        <v>46</v>
      </c>
      <c r="P741" s="1">
        <v>156</v>
      </c>
      <c r="Q741" s="1">
        <v>20</v>
      </c>
      <c r="R741" s="1" t="s">
        <v>31</v>
      </c>
      <c r="S741" s="1" t="s">
        <v>32</v>
      </c>
      <c r="T741" s="1" t="s">
        <v>252</v>
      </c>
      <c r="U741" s="1" t="s">
        <v>296</v>
      </c>
    </row>
    <row r="742" spans="1:21" x14ac:dyDescent="0.25">
      <c r="A742" s="1">
        <v>1178420</v>
      </c>
      <c r="B742" s="1">
        <v>2019</v>
      </c>
      <c r="C742" s="1" t="s">
        <v>63</v>
      </c>
      <c r="D742" s="1" t="s">
        <v>402</v>
      </c>
      <c r="E742" s="2">
        <v>43582</v>
      </c>
      <c r="F742" s="1" t="s">
        <v>24</v>
      </c>
      <c r="G742" s="1" t="s">
        <v>210</v>
      </c>
      <c r="H742" s="1" t="s">
        <v>65</v>
      </c>
      <c r="I742" s="1" t="s">
        <v>280</v>
      </c>
      <c r="J742" s="1" t="s">
        <v>47</v>
      </c>
      <c r="K742" s="1" t="s">
        <v>47</v>
      </c>
      <c r="L742" s="1" t="s">
        <v>29</v>
      </c>
      <c r="M742" s="1" t="s">
        <v>47</v>
      </c>
      <c r="N742" s="1" t="s">
        <v>48</v>
      </c>
      <c r="O742" s="1">
        <v>7</v>
      </c>
      <c r="P742" s="1">
        <v>161</v>
      </c>
      <c r="Q742" s="1">
        <v>20</v>
      </c>
      <c r="R742" s="1" t="s">
        <v>31</v>
      </c>
      <c r="S742" s="1" t="s">
        <v>32</v>
      </c>
      <c r="T742" s="1" t="s">
        <v>350</v>
      </c>
      <c r="U742" s="1" t="s">
        <v>374</v>
      </c>
    </row>
    <row r="743" spans="1:21" x14ac:dyDescent="0.25">
      <c r="A743" s="1">
        <v>1178421</v>
      </c>
      <c r="B743" s="1">
        <v>2019</v>
      </c>
      <c r="C743" s="1" t="s">
        <v>43</v>
      </c>
      <c r="D743" s="1" t="s">
        <v>402</v>
      </c>
      <c r="E743" s="2">
        <v>43583</v>
      </c>
      <c r="F743" s="1" t="s">
        <v>24</v>
      </c>
      <c r="G743" s="1" t="s">
        <v>242</v>
      </c>
      <c r="H743" s="1" t="s">
        <v>395</v>
      </c>
      <c r="I743" s="1" t="s">
        <v>403</v>
      </c>
      <c r="J743" s="1" t="s">
        <v>27</v>
      </c>
      <c r="K743" s="1" t="s">
        <v>403</v>
      </c>
      <c r="L743" s="1" t="s">
        <v>40</v>
      </c>
      <c r="M743" s="1" t="s">
        <v>403</v>
      </c>
      <c r="N743" s="1" t="s">
        <v>30</v>
      </c>
      <c r="O743" s="1">
        <v>16</v>
      </c>
      <c r="P743" s="1">
        <v>188</v>
      </c>
      <c r="Q743" s="1">
        <v>20</v>
      </c>
      <c r="R743" s="1" t="s">
        <v>31</v>
      </c>
      <c r="S743" s="1" t="s">
        <v>32</v>
      </c>
      <c r="T743" s="1" t="s">
        <v>262</v>
      </c>
      <c r="U743" s="1" t="s">
        <v>358</v>
      </c>
    </row>
    <row r="744" spans="1:21" x14ac:dyDescent="0.25">
      <c r="A744" s="1">
        <v>1178422</v>
      </c>
      <c r="B744" s="1">
        <v>2019</v>
      </c>
      <c r="C744" s="1" t="s">
        <v>57</v>
      </c>
      <c r="D744" s="1" t="s">
        <v>402</v>
      </c>
      <c r="E744" s="2">
        <v>43583</v>
      </c>
      <c r="F744" s="1" t="s">
        <v>24</v>
      </c>
      <c r="G744" s="1" t="s">
        <v>330</v>
      </c>
      <c r="H744" s="1" t="s">
        <v>59</v>
      </c>
      <c r="I744" s="1" t="s">
        <v>28</v>
      </c>
      <c r="J744" s="1" t="s">
        <v>54</v>
      </c>
      <c r="K744" s="1" t="s">
        <v>54</v>
      </c>
      <c r="L744" s="1" t="s">
        <v>29</v>
      </c>
      <c r="M744" s="1" t="s">
        <v>28</v>
      </c>
      <c r="N744" s="1" t="s">
        <v>30</v>
      </c>
      <c r="O744" s="1">
        <v>34</v>
      </c>
      <c r="P744" s="1">
        <v>233</v>
      </c>
      <c r="Q744" s="1">
        <v>20</v>
      </c>
      <c r="R744" s="1" t="s">
        <v>31</v>
      </c>
      <c r="S744" s="1" t="s">
        <v>32</v>
      </c>
      <c r="T744" s="1" t="s">
        <v>414</v>
      </c>
      <c r="U744" s="1" t="s">
        <v>346</v>
      </c>
    </row>
    <row r="745" spans="1:21" x14ac:dyDescent="0.25">
      <c r="A745" s="1">
        <v>1178423</v>
      </c>
      <c r="B745" s="1">
        <v>2019</v>
      </c>
      <c r="C745" s="1" t="s">
        <v>67</v>
      </c>
      <c r="D745" s="1" t="s">
        <v>402</v>
      </c>
      <c r="E745" s="2">
        <v>43584</v>
      </c>
      <c r="F745" s="1" t="s">
        <v>24</v>
      </c>
      <c r="G745" s="1" t="s">
        <v>192</v>
      </c>
      <c r="H745" s="1" t="s">
        <v>388</v>
      </c>
      <c r="I745" s="1" t="s">
        <v>280</v>
      </c>
      <c r="J745" s="1" t="s">
        <v>38</v>
      </c>
      <c r="K745" s="1" t="s">
        <v>38</v>
      </c>
      <c r="L745" s="1" t="s">
        <v>29</v>
      </c>
      <c r="M745" s="1" t="s">
        <v>280</v>
      </c>
      <c r="N745" s="1" t="s">
        <v>30</v>
      </c>
      <c r="O745" s="1">
        <v>45</v>
      </c>
      <c r="P745" s="1">
        <v>213</v>
      </c>
      <c r="Q745" s="1">
        <v>20</v>
      </c>
      <c r="R745" s="1" t="s">
        <v>31</v>
      </c>
      <c r="S745" s="1" t="s">
        <v>32</v>
      </c>
      <c r="T745" s="1" t="s">
        <v>288</v>
      </c>
      <c r="U745" s="1" t="s">
        <v>150</v>
      </c>
    </row>
    <row r="746" spans="1:21" x14ac:dyDescent="0.25">
      <c r="A746" s="1">
        <v>1178424</v>
      </c>
      <c r="B746" s="1">
        <v>2019</v>
      </c>
      <c r="C746" s="1" t="s">
        <v>22</v>
      </c>
      <c r="D746" s="1" t="s">
        <v>402</v>
      </c>
      <c r="E746" s="2">
        <v>43585</v>
      </c>
      <c r="F746" s="1" t="s">
        <v>24</v>
      </c>
      <c r="G746" s="1" t="s">
        <v>32</v>
      </c>
      <c r="H746" s="1" t="s">
        <v>368</v>
      </c>
      <c r="I746" s="1" t="s">
        <v>27</v>
      </c>
      <c r="J746" s="1" t="s">
        <v>47</v>
      </c>
      <c r="K746" s="1" t="s">
        <v>47</v>
      </c>
      <c r="L746" s="1" t="s">
        <v>29</v>
      </c>
      <c r="M746" s="1" t="s">
        <v>32</v>
      </c>
      <c r="N746" s="1" t="s">
        <v>243</v>
      </c>
      <c r="O746" s="1" t="s">
        <v>32</v>
      </c>
      <c r="P746" s="1">
        <v>63</v>
      </c>
      <c r="Q746" s="1">
        <v>5</v>
      </c>
      <c r="R746" s="1" t="s">
        <v>31</v>
      </c>
      <c r="S746" s="1" t="s">
        <v>32</v>
      </c>
      <c r="T746" s="1" t="s">
        <v>296</v>
      </c>
      <c r="U746" s="1" t="s">
        <v>411</v>
      </c>
    </row>
    <row r="747" spans="1:21" x14ac:dyDescent="0.25">
      <c r="A747" s="1">
        <v>1178425</v>
      </c>
      <c r="B747" s="1">
        <v>2019</v>
      </c>
      <c r="C747" s="1" t="s">
        <v>72</v>
      </c>
      <c r="D747" s="1" t="s">
        <v>402</v>
      </c>
      <c r="E747" s="2">
        <v>43586</v>
      </c>
      <c r="F747" s="1" t="s">
        <v>24</v>
      </c>
      <c r="G747" s="1" t="s">
        <v>83</v>
      </c>
      <c r="H747" s="1" t="s">
        <v>390</v>
      </c>
      <c r="I747" s="1" t="s">
        <v>39</v>
      </c>
      <c r="J747" s="1" t="s">
        <v>403</v>
      </c>
      <c r="K747" s="1" t="s">
        <v>403</v>
      </c>
      <c r="L747" s="1" t="s">
        <v>29</v>
      </c>
      <c r="M747" s="1" t="s">
        <v>39</v>
      </c>
      <c r="N747" s="1" t="s">
        <v>30</v>
      </c>
      <c r="O747" s="1">
        <v>80</v>
      </c>
      <c r="P747" s="1">
        <v>180</v>
      </c>
      <c r="Q747" s="1">
        <v>20</v>
      </c>
      <c r="R747" s="1" t="s">
        <v>31</v>
      </c>
      <c r="S747" s="1" t="s">
        <v>32</v>
      </c>
      <c r="T747" s="1" t="s">
        <v>355</v>
      </c>
      <c r="U747" s="1" t="s">
        <v>346</v>
      </c>
    </row>
    <row r="748" spans="1:21" x14ac:dyDescent="0.25">
      <c r="A748" s="1">
        <v>1178426</v>
      </c>
      <c r="B748" s="1">
        <v>2019</v>
      </c>
      <c r="C748" s="1" t="s">
        <v>51</v>
      </c>
      <c r="D748" s="1" t="s">
        <v>402</v>
      </c>
      <c r="E748" s="2">
        <v>43587</v>
      </c>
      <c r="F748" s="1" t="s">
        <v>24</v>
      </c>
      <c r="G748" s="1" t="s">
        <v>372</v>
      </c>
      <c r="H748" s="1" t="s">
        <v>53</v>
      </c>
      <c r="I748" s="1" t="s">
        <v>54</v>
      </c>
      <c r="J748" s="1" t="s">
        <v>280</v>
      </c>
      <c r="K748" s="1" t="s">
        <v>54</v>
      </c>
      <c r="L748" s="1" t="s">
        <v>40</v>
      </c>
      <c r="M748" s="1" t="s">
        <v>54</v>
      </c>
      <c r="N748" s="1" t="s">
        <v>132</v>
      </c>
      <c r="O748" s="1" t="s">
        <v>32</v>
      </c>
      <c r="P748" s="1">
        <v>163</v>
      </c>
      <c r="Q748" s="1">
        <v>20</v>
      </c>
      <c r="R748" s="1" t="s">
        <v>133</v>
      </c>
      <c r="S748" s="1" t="s">
        <v>32</v>
      </c>
      <c r="T748" s="1" t="s">
        <v>288</v>
      </c>
      <c r="U748" s="1" t="s">
        <v>150</v>
      </c>
    </row>
    <row r="749" spans="1:21" x14ac:dyDescent="0.25">
      <c r="A749" s="1">
        <v>1178427</v>
      </c>
      <c r="B749" s="1">
        <v>2019</v>
      </c>
      <c r="C749" s="1" t="s">
        <v>35</v>
      </c>
      <c r="D749" s="1" t="s">
        <v>402</v>
      </c>
      <c r="E749" s="2">
        <v>43588</v>
      </c>
      <c r="F749" s="1" t="s">
        <v>24</v>
      </c>
      <c r="G749" s="1" t="s">
        <v>416</v>
      </c>
      <c r="H749" s="1" t="s">
        <v>387</v>
      </c>
      <c r="I749" s="1" t="s">
        <v>38</v>
      </c>
      <c r="J749" s="1" t="s">
        <v>28</v>
      </c>
      <c r="K749" s="1" t="s">
        <v>28</v>
      </c>
      <c r="L749" s="1" t="s">
        <v>29</v>
      </c>
      <c r="M749" s="1" t="s">
        <v>28</v>
      </c>
      <c r="N749" s="1" t="s">
        <v>48</v>
      </c>
      <c r="O749" s="1">
        <v>7</v>
      </c>
      <c r="P749" s="1">
        <v>184</v>
      </c>
      <c r="Q749" s="1">
        <v>20</v>
      </c>
      <c r="R749" s="1" t="s">
        <v>31</v>
      </c>
      <c r="S749" s="1" t="s">
        <v>32</v>
      </c>
      <c r="T749" s="1" t="s">
        <v>262</v>
      </c>
      <c r="U749" s="1" t="s">
        <v>272</v>
      </c>
    </row>
    <row r="750" spans="1:21" x14ac:dyDescent="0.25">
      <c r="A750" s="1">
        <v>1178428</v>
      </c>
      <c r="B750" s="1">
        <v>2019</v>
      </c>
      <c r="C750" s="1" t="s">
        <v>43</v>
      </c>
      <c r="D750" s="1" t="s">
        <v>402</v>
      </c>
      <c r="E750" s="2">
        <v>43589</v>
      </c>
      <c r="F750" s="1" t="s">
        <v>24</v>
      </c>
      <c r="G750" s="1" t="s">
        <v>99</v>
      </c>
      <c r="H750" s="1" t="s">
        <v>395</v>
      </c>
      <c r="I750" s="1" t="s">
        <v>47</v>
      </c>
      <c r="J750" s="1" t="s">
        <v>403</v>
      </c>
      <c r="K750" s="1" t="s">
        <v>47</v>
      </c>
      <c r="L750" s="1" t="s">
        <v>40</v>
      </c>
      <c r="M750" s="1" t="s">
        <v>403</v>
      </c>
      <c r="N750" s="1" t="s">
        <v>48</v>
      </c>
      <c r="O750" s="1">
        <v>5</v>
      </c>
      <c r="P750" s="1">
        <v>116</v>
      </c>
      <c r="Q750" s="1">
        <v>20</v>
      </c>
      <c r="R750" s="1" t="s">
        <v>31</v>
      </c>
      <c r="S750" s="1" t="s">
        <v>32</v>
      </c>
      <c r="T750" s="1" t="s">
        <v>355</v>
      </c>
      <c r="U750" s="1" t="s">
        <v>414</v>
      </c>
    </row>
    <row r="751" spans="1:21" x14ac:dyDescent="0.25">
      <c r="A751" s="1">
        <v>1178429</v>
      </c>
      <c r="B751" s="1">
        <v>2019</v>
      </c>
      <c r="C751" s="1" t="s">
        <v>22</v>
      </c>
      <c r="D751" s="1" t="s">
        <v>402</v>
      </c>
      <c r="E751" s="2">
        <v>43589</v>
      </c>
      <c r="F751" s="1" t="s">
        <v>24</v>
      </c>
      <c r="G751" s="1" t="s">
        <v>417</v>
      </c>
      <c r="H751" s="1" t="s">
        <v>368</v>
      </c>
      <c r="I751" s="1" t="s">
        <v>280</v>
      </c>
      <c r="J751" s="1" t="s">
        <v>27</v>
      </c>
      <c r="K751" s="1" t="s">
        <v>27</v>
      </c>
      <c r="L751" s="1" t="s">
        <v>29</v>
      </c>
      <c r="M751" s="1" t="s">
        <v>27</v>
      </c>
      <c r="N751" s="1" t="s">
        <v>48</v>
      </c>
      <c r="O751" s="1">
        <v>4</v>
      </c>
      <c r="P751" s="1">
        <v>176</v>
      </c>
      <c r="Q751" s="1">
        <v>20</v>
      </c>
      <c r="R751" s="1" t="s">
        <v>31</v>
      </c>
      <c r="S751" s="1" t="s">
        <v>32</v>
      </c>
      <c r="T751" s="1" t="s">
        <v>252</v>
      </c>
      <c r="U751" s="1" t="s">
        <v>296</v>
      </c>
    </row>
    <row r="752" spans="1:21" x14ac:dyDescent="0.25">
      <c r="A752" s="1">
        <v>1178430</v>
      </c>
      <c r="B752" s="1">
        <v>2019</v>
      </c>
      <c r="C752" s="1" t="s">
        <v>35</v>
      </c>
      <c r="D752" s="1" t="s">
        <v>402</v>
      </c>
      <c r="E752" s="2">
        <v>43590</v>
      </c>
      <c r="F752" s="1" t="s">
        <v>24</v>
      </c>
      <c r="G752" s="1" t="s">
        <v>386</v>
      </c>
      <c r="H752" s="1" t="s">
        <v>387</v>
      </c>
      <c r="I752" s="1" t="s">
        <v>39</v>
      </c>
      <c r="J752" s="1" t="s">
        <v>38</v>
      </c>
      <c r="K752" s="1" t="s">
        <v>38</v>
      </c>
      <c r="L752" s="1" t="s">
        <v>29</v>
      </c>
      <c r="M752" s="1" t="s">
        <v>38</v>
      </c>
      <c r="N752" s="1" t="s">
        <v>48</v>
      </c>
      <c r="O752" s="1">
        <v>6</v>
      </c>
      <c r="P752" s="1">
        <v>171</v>
      </c>
      <c r="Q752" s="1">
        <v>20</v>
      </c>
      <c r="R752" s="1" t="s">
        <v>31</v>
      </c>
      <c r="S752" s="1" t="s">
        <v>32</v>
      </c>
      <c r="T752" s="1" t="s">
        <v>272</v>
      </c>
      <c r="U752" s="1" t="s">
        <v>358</v>
      </c>
    </row>
    <row r="753" spans="1:21" x14ac:dyDescent="0.25">
      <c r="A753" s="1">
        <v>1178431</v>
      </c>
      <c r="B753" s="1">
        <v>2019</v>
      </c>
      <c r="C753" s="1" t="s">
        <v>51</v>
      </c>
      <c r="D753" s="1" t="s">
        <v>402</v>
      </c>
      <c r="E753" s="2">
        <v>43590</v>
      </c>
      <c r="F753" s="1" t="s">
        <v>24</v>
      </c>
      <c r="G753" s="1" t="s">
        <v>337</v>
      </c>
      <c r="H753" s="1" t="s">
        <v>53</v>
      </c>
      <c r="I753" s="1" t="s">
        <v>28</v>
      </c>
      <c r="J753" s="1" t="s">
        <v>54</v>
      </c>
      <c r="K753" s="1" t="s">
        <v>54</v>
      </c>
      <c r="L753" s="1" t="s">
        <v>29</v>
      </c>
      <c r="M753" s="1" t="s">
        <v>54</v>
      </c>
      <c r="N753" s="1" t="s">
        <v>48</v>
      </c>
      <c r="O753" s="1">
        <v>9</v>
      </c>
      <c r="P753" s="1">
        <v>134</v>
      </c>
      <c r="Q753" s="1">
        <v>20</v>
      </c>
      <c r="R753" s="1" t="s">
        <v>31</v>
      </c>
      <c r="S753" s="1" t="s">
        <v>32</v>
      </c>
      <c r="T753" s="1" t="s">
        <v>350</v>
      </c>
      <c r="U753" s="1" t="s">
        <v>288</v>
      </c>
    </row>
    <row r="754" spans="1:21" x14ac:dyDescent="0.25">
      <c r="A754" s="1">
        <v>1181764</v>
      </c>
      <c r="B754" s="1">
        <v>2019</v>
      </c>
      <c r="C754" s="1" t="s">
        <v>72</v>
      </c>
      <c r="D754" s="1" t="s">
        <v>402</v>
      </c>
      <c r="E754" s="2">
        <v>43592</v>
      </c>
      <c r="F754" s="1" t="s">
        <v>245</v>
      </c>
      <c r="G754" s="1" t="s">
        <v>353</v>
      </c>
      <c r="H754" s="1" t="s">
        <v>390</v>
      </c>
      <c r="I754" s="1" t="s">
        <v>39</v>
      </c>
      <c r="J754" s="1" t="s">
        <v>54</v>
      </c>
      <c r="K754" s="1" t="s">
        <v>39</v>
      </c>
      <c r="L754" s="1" t="s">
        <v>40</v>
      </c>
      <c r="M754" s="1" t="s">
        <v>54</v>
      </c>
      <c r="N754" s="1" t="s">
        <v>48</v>
      </c>
      <c r="O754" s="1">
        <v>6</v>
      </c>
      <c r="P754" s="1">
        <v>132</v>
      </c>
      <c r="Q754" s="1">
        <v>20</v>
      </c>
      <c r="R754" s="1" t="s">
        <v>31</v>
      </c>
      <c r="S754" s="1" t="s">
        <v>32</v>
      </c>
      <c r="T754" s="1" t="s">
        <v>296</v>
      </c>
      <c r="U754" s="1" t="s">
        <v>346</v>
      </c>
    </row>
    <row r="755" spans="1:21" x14ac:dyDescent="0.25">
      <c r="A755" s="1">
        <v>1181766</v>
      </c>
      <c r="B755" s="1">
        <v>2019</v>
      </c>
      <c r="C755" s="1" t="s">
        <v>254</v>
      </c>
      <c r="D755" s="1" t="s">
        <v>402</v>
      </c>
      <c r="E755" s="2">
        <v>43593</v>
      </c>
      <c r="F755" s="1" t="s">
        <v>303</v>
      </c>
      <c r="G755" s="1" t="s">
        <v>359</v>
      </c>
      <c r="H755" s="1" t="s">
        <v>256</v>
      </c>
      <c r="I755" s="1" t="s">
        <v>280</v>
      </c>
      <c r="J755" s="1" t="s">
        <v>403</v>
      </c>
      <c r="K755" s="1" t="s">
        <v>403</v>
      </c>
      <c r="L755" s="1" t="s">
        <v>29</v>
      </c>
      <c r="M755" s="1" t="s">
        <v>403</v>
      </c>
      <c r="N755" s="1" t="s">
        <v>48</v>
      </c>
      <c r="O755" s="1">
        <v>2</v>
      </c>
      <c r="P755" s="1">
        <v>163</v>
      </c>
      <c r="Q755" s="1">
        <v>20</v>
      </c>
      <c r="R755" s="1" t="s">
        <v>31</v>
      </c>
      <c r="S755" s="1" t="s">
        <v>32</v>
      </c>
      <c r="T755" s="1" t="s">
        <v>262</v>
      </c>
      <c r="U755" s="1" t="s">
        <v>150</v>
      </c>
    </row>
    <row r="756" spans="1:21" x14ac:dyDescent="0.25">
      <c r="A756" s="1">
        <v>1181767</v>
      </c>
      <c r="B756" s="1">
        <v>2019</v>
      </c>
      <c r="C756" s="1" t="s">
        <v>254</v>
      </c>
      <c r="D756" s="1" t="s">
        <v>402</v>
      </c>
      <c r="E756" s="2">
        <v>43595</v>
      </c>
      <c r="F756" s="1" t="s">
        <v>247</v>
      </c>
      <c r="G756" s="1" t="s">
        <v>263</v>
      </c>
      <c r="H756" s="1" t="s">
        <v>256</v>
      </c>
      <c r="I756" s="1" t="s">
        <v>403</v>
      </c>
      <c r="J756" s="1" t="s">
        <v>39</v>
      </c>
      <c r="K756" s="1" t="s">
        <v>39</v>
      </c>
      <c r="L756" s="1" t="s">
        <v>29</v>
      </c>
      <c r="M756" s="1" t="s">
        <v>39</v>
      </c>
      <c r="N756" s="1" t="s">
        <v>48</v>
      </c>
      <c r="O756" s="1">
        <v>6</v>
      </c>
      <c r="P756" s="1">
        <v>148</v>
      </c>
      <c r="Q756" s="1">
        <v>20</v>
      </c>
      <c r="R756" s="1" t="s">
        <v>31</v>
      </c>
      <c r="S756" s="1" t="s">
        <v>32</v>
      </c>
      <c r="T756" s="1" t="s">
        <v>262</v>
      </c>
      <c r="U756" s="1" t="s">
        <v>150</v>
      </c>
    </row>
    <row r="757" spans="1:21" x14ac:dyDescent="0.25">
      <c r="A757" s="1">
        <v>1181768</v>
      </c>
      <c r="B757" s="1">
        <v>2019</v>
      </c>
      <c r="C757" s="1" t="s">
        <v>67</v>
      </c>
      <c r="D757" s="1" t="s">
        <v>402</v>
      </c>
      <c r="E757" s="2">
        <v>43597</v>
      </c>
      <c r="F757" s="1" t="s">
        <v>114</v>
      </c>
      <c r="G757" s="1" t="s">
        <v>372</v>
      </c>
      <c r="H757" s="1" t="s">
        <v>388</v>
      </c>
      <c r="I757" s="1" t="s">
        <v>54</v>
      </c>
      <c r="J757" s="1" t="s">
        <v>39</v>
      </c>
      <c r="K757" s="1" t="s">
        <v>54</v>
      </c>
      <c r="L757" s="1" t="s">
        <v>40</v>
      </c>
      <c r="M757" s="1" t="s">
        <v>54</v>
      </c>
      <c r="N757" s="1" t="s">
        <v>30</v>
      </c>
      <c r="O757" s="1">
        <v>1</v>
      </c>
      <c r="P757" s="1">
        <v>150</v>
      </c>
      <c r="Q757" s="1">
        <v>20</v>
      </c>
      <c r="R757" s="1" t="s">
        <v>31</v>
      </c>
      <c r="S757" s="1" t="s">
        <v>32</v>
      </c>
      <c r="T757" s="1" t="s">
        <v>414</v>
      </c>
      <c r="U757" s="1" t="s">
        <v>346</v>
      </c>
    </row>
    <row r="758" spans="1:21" x14ac:dyDescent="0.25">
      <c r="A758" s="1">
        <v>1216492</v>
      </c>
      <c r="B758" s="1" t="s">
        <v>418</v>
      </c>
      <c r="C758" s="1" t="s">
        <v>304</v>
      </c>
      <c r="D758" s="1" t="s">
        <v>419</v>
      </c>
      <c r="E758" s="2">
        <v>44093</v>
      </c>
      <c r="F758" s="1" t="s">
        <v>24</v>
      </c>
      <c r="G758" s="1" t="s">
        <v>196</v>
      </c>
      <c r="H758" s="1" t="s">
        <v>306</v>
      </c>
      <c r="I758" s="1" t="s">
        <v>54</v>
      </c>
      <c r="J758" s="1" t="s">
        <v>39</v>
      </c>
      <c r="K758" s="1" t="s">
        <v>39</v>
      </c>
      <c r="L758" s="1" t="s">
        <v>29</v>
      </c>
      <c r="M758" s="1" t="s">
        <v>39</v>
      </c>
      <c r="N758" s="1" t="s">
        <v>48</v>
      </c>
      <c r="O758" s="1">
        <v>5</v>
      </c>
      <c r="P758" s="1">
        <v>163</v>
      </c>
      <c r="Q758" s="1">
        <v>20</v>
      </c>
      <c r="R758" s="1" t="s">
        <v>31</v>
      </c>
      <c r="S758" s="1" t="s">
        <v>32</v>
      </c>
      <c r="T758" s="1" t="s">
        <v>325</v>
      </c>
      <c r="U758" s="1" t="s">
        <v>345</v>
      </c>
    </row>
    <row r="759" spans="1:21" x14ac:dyDescent="0.25">
      <c r="A759" s="1">
        <v>1216493</v>
      </c>
      <c r="B759" s="1" t="s">
        <v>418</v>
      </c>
      <c r="C759" s="1" t="s">
        <v>32</v>
      </c>
      <c r="D759" s="1" t="s">
        <v>419</v>
      </c>
      <c r="E759" s="2">
        <v>44094</v>
      </c>
      <c r="F759" s="1" t="s">
        <v>24</v>
      </c>
      <c r="G759" s="1" t="s">
        <v>360</v>
      </c>
      <c r="H759" s="1" t="s">
        <v>311</v>
      </c>
      <c r="I759" s="1" t="s">
        <v>403</v>
      </c>
      <c r="J759" s="1" t="s">
        <v>38</v>
      </c>
      <c r="K759" s="1" t="s">
        <v>38</v>
      </c>
      <c r="L759" s="1" t="s">
        <v>29</v>
      </c>
      <c r="M759" s="1" t="s">
        <v>403</v>
      </c>
      <c r="N759" s="1" t="s">
        <v>132</v>
      </c>
      <c r="O759" s="1" t="s">
        <v>32</v>
      </c>
      <c r="P759" s="1">
        <v>158</v>
      </c>
      <c r="Q759" s="1">
        <v>20</v>
      </c>
      <c r="R759" s="1" t="s">
        <v>133</v>
      </c>
      <c r="S759" s="1" t="s">
        <v>32</v>
      </c>
      <c r="T759" s="1" t="s">
        <v>252</v>
      </c>
      <c r="U759" s="1" t="s">
        <v>346</v>
      </c>
    </row>
    <row r="760" spans="1:21" x14ac:dyDescent="0.25">
      <c r="A760" s="1">
        <v>1216534</v>
      </c>
      <c r="B760" s="1" t="s">
        <v>418</v>
      </c>
      <c r="C760" s="1" t="s">
        <v>32</v>
      </c>
      <c r="D760" s="1" t="s">
        <v>419</v>
      </c>
      <c r="E760" s="2">
        <v>44095</v>
      </c>
      <c r="F760" s="1" t="s">
        <v>24</v>
      </c>
      <c r="G760" s="1" t="s">
        <v>308</v>
      </c>
      <c r="H760" s="1" t="s">
        <v>311</v>
      </c>
      <c r="I760" s="1" t="s">
        <v>27</v>
      </c>
      <c r="J760" s="1" t="s">
        <v>280</v>
      </c>
      <c r="K760" s="1" t="s">
        <v>280</v>
      </c>
      <c r="L760" s="1" t="s">
        <v>29</v>
      </c>
      <c r="M760" s="1" t="s">
        <v>27</v>
      </c>
      <c r="N760" s="1" t="s">
        <v>30</v>
      </c>
      <c r="O760" s="1">
        <v>10</v>
      </c>
      <c r="P760" s="1">
        <v>164</v>
      </c>
      <c r="Q760" s="1">
        <v>20</v>
      </c>
      <c r="R760" s="1" t="s">
        <v>31</v>
      </c>
      <c r="S760" s="1" t="s">
        <v>32</v>
      </c>
      <c r="T760" s="1" t="s">
        <v>355</v>
      </c>
      <c r="U760" s="1" t="s">
        <v>346</v>
      </c>
    </row>
    <row r="761" spans="1:21" x14ac:dyDescent="0.25">
      <c r="A761" s="1">
        <v>1216496</v>
      </c>
      <c r="B761" s="1" t="s">
        <v>418</v>
      </c>
      <c r="C761" s="1" t="s">
        <v>32</v>
      </c>
      <c r="D761" s="1" t="s">
        <v>419</v>
      </c>
      <c r="E761" s="2">
        <v>44096</v>
      </c>
      <c r="F761" s="1" t="s">
        <v>24</v>
      </c>
      <c r="G761" s="1" t="s">
        <v>293</v>
      </c>
      <c r="H761" s="1" t="s">
        <v>309</v>
      </c>
      <c r="I761" s="1" t="s">
        <v>47</v>
      </c>
      <c r="J761" s="1" t="s">
        <v>39</v>
      </c>
      <c r="K761" s="1" t="s">
        <v>39</v>
      </c>
      <c r="L761" s="1" t="s">
        <v>29</v>
      </c>
      <c r="M761" s="1" t="s">
        <v>47</v>
      </c>
      <c r="N761" s="1" t="s">
        <v>30</v>
      </c>
      <c r="O761" s="1">
        <v>16</v>
      </c>
      <c r="P761" s="1">
        <v>217</v>
      </c>
      <c r="Q761" s="1">
        <v>20</v>
      </c>
      <c r="R761" s="1" t="s">
        <v>31</v>
      </c>
      <c r="S761" s="1" t="s">
        <v>32</v>
      </c>
      <c r="T761" s="1" t="s">
        <v>272</v>
      </c>
      <c r="U761" s="1" t="s">
        <v>257</v>
      </c>
    </row>
    <row r="762" spans="1:21" x14ac:dyDescent="0.25">
      <c r="A762" s="1">
        <v>1216508</v>
      </c>
      <c r="B762" s="1" t="s">
        <v>418</v>
      </c>
      <c r="C762" s="1" t="s">
        <v>304</v>
      </c>
      <c r="D762" s="1" t="s">
        <v>419</v>
      </c>
      <c r="E762" s="2">
        <v>44097</v>
      </c>
      <c r="F762" s="1" t="s">
        <v>24</v>
      </c>
      <c r="G762" s="1" t="s">
        <v>157</v>
      </c>
      <c r="H762" s="1" t="s">
        <v>306</v>
      </c>
      <c r="I762" s="1" t="s">
        <v>54</v>
      </c>
      <c r="J762" s="1" t="s">
        <v>28</v>
      </c>
      <c r="K762" s="1" t="s">
        <v>28</v>
      </c>
      <c r="L762" s="1" t="s">
        <v>29</v>
      </c>
      <c r="M762" s="1" t="s">
        <v>54</v>
      </c>
      <c r="N762" s="1" t="s">
        <v>30</v>
      </c>
      <c r="O762" s="1">
        <v>49</v>
      </c>
      <c r="P762" s="1">
        <v>196</v>
      </c>
      <c r="Q762" s="1">
        <v>20</v>
      </c>
      <c r="R762" s="1" t="s">
        <v>31</v>
      </c>
      <c r="S762" s="1" t="s">
        <v>32</v>
      </c>
      <c r="T762" s="1" t="s">
        <v>325</v>
      </c>
      <c r="U762" s="1" t="s">
        <v>150</v>
      </c>
    </row>
    <row r="763" spans="1:21" x14ac:dyDescent="0.25">
      <c r="A763" s="1">
        <v>1216510</v>
      </c>
      <c r="B763" s="1" t="s">
        <v>418</v>
      </c>
      <c r="C763" s="1" t="s">
        <v>32</v>
      </c>
      <c r="D763" s="1" t="s">
        <v>419</v>
      </c>
      <c r="E763" s="2">
        <v>44098</v>
      </c>
      <c r="F763" s="1" t="s">
        <v>24</v>
      </c>
      <c r="G763" s="1" t="s">
        <v>386</v>
      </c>
      <c r="H763" s="1" t="s">
        <v>311</v>
      </c>
      <c r="I763" s="1" t="s">
        <v>38</v>
      </c>
      <c r="J763" s="1" t="s">
        <v>27</v>
      </c>
      <c r="K763" s="1" t="s">
        <v>27</v>
      </c>
      <c r="L763" s="1" t="s">
        <v>29</v>
      </c>
      <c r="M763" s="1" t="s">
        <v>38</v>
      </c>
      <c r="N763" s="1" t="s">
        <v>30</v>
      </c>
      <c r="O763" s="1">
        <v>97</v>
      </c>
      <c r="P763" s="1">
        <v>207</v>
      </c>
      <c r="Q763" s="1">
        <v>20</v>
      </c>
      <c r="R763" s="1" t="s">
        <v>31</v>
      </c>
      <c r="S763" s="1" t="s">
        <v>32</v>
      </c>
      <c r="T763" s="1" t="s">
        <v>252</v>
      </c>
      <c r="U763" s="1" t="s">
        <v>216</v>
      </c>
    </row>
    <row r="764" spans="1:21" x14ac:dyDescent="0.25">
      <c r="A764" s="1">
        <v>1216539</v>
      </c>
      <c r="B764" s="1" t="s">
        <v>418</v>
      </c>
      <c r="C764" s="1" t="s">
        <v>32</v>
      </c>
      <c r="D764" s="1" t="s">
        <v>419</v>
      </c>
      <c r="E764" s="2">
        <v>44099</v>
      </c>
      <c r="F764" s="1" t="s">
        <v>24</v>
      </c>
      <c r="G764" s="1" t="s">
        <v>404</v>
      </c>
      <c r="H764" s="1" t="s">
        <v>311</v>
      </c>
      <c r="I764" s="1" t="s">
        <v>403</v>
      </c>
      <c r="J764" s="1" t="s">
        <v>39</v>
      </c>
      <c r="K764" s="1" t="s">
        <v>39</v>
      </c>
      <c r="L764" s="1" t="s">
        <v>29</v>
      </c>
      <c r="M764" s="1" t="s">
        <v>403</v>
      </c>
      <c r="N764" s="1" t="s">
        <v>30</v>
      </c>
      <c r="O764" s="1">
        <v>44</v>
      </c>
      <c r="P764" s="1">
        <v>176</v>
      </c>
      <c r="Q764" s="1">
        <v>20</v>
      </c>
      <c r="R764" s="1" t="s">
        <v>31</v>
      </c>
      <c r="S764" s="1" t="s">
        <v>32</v>
      </c>
      <c r="T764" s="1" t="s">
        <v>358</v>
      </c>
      <c r="U764" s="1" t="s">
        <v>307</v>
      </c>
    </row>
    <row r="765" spans="1:21" x14ac:dyDescent="0.25">
      <c r="A765" s="1">
        <v>1216545</v>
      </c>
      <c r="B765" s="1" t="s">
        <v>418</v>
      </c>
      <c r="C765" s="1" t="s">
        <v>304</v>
      </c>
      <c r="D765" s="1" t="s">
        <v>419</v>
      </c>
      <c r="E765" s="2">
        <v>44100</v>
      </c>
      <c r="F765" s="1" t="s">
        <v>24</v>
      </c>
      <c r="G765" s="1" t="s">
        <v>416</v>
      </c>
      <c r="H765" s="1" t="s">
        <v>306</v>
      </c>
      <c r="I765" s="1" t="s">
        <v>280</v>
      </c>
      <c r="J765" s="1" t="s">
        <v>28</v>
      </c>
      <c r="K765" s="1" t="s">
        <v>280</v>
      </c>
      <c r="L765" s="1" t="s">
        <v>40</v>
      </c>
      <c r="M765" s="1" t="s">
        <v>28</v>
      </c>
      <c r="N765" s="1" t="s">
        <v>48</v>
      </c>
      <c r="O765" s="1">
        <v>7</v>
      </c>
      <c r="P765" s="1">
        <v>143</v>
      </c>
      <c r="Q765" s="1">
        <v>20</v>
      </c>
      <c r="R765" s="1" t="s">
        <v>31</v>
      </c>
      <c r="S765" s="1" t="s">
        <v>32</v>
      </c>
      <c r="T765" s="1" t="s">
        <v>325</v>
      </c>
      <c r="U765" s="1" t="s">
        <v>345</v>
      </c>
    </row>
    <row r="766" spans="1:21" x14ac:dyDescent="0.25">
      <c r="A766" s="1">
        <v>1216527</v>
      </c>
      <c r="B766" s="1" t="s">
        <v>418</v>
      </c>
      <c r="C766" s="1" t="s">
        <v>32</v>
      </c>
      <c r="D766" s="1" t="s">
        <v>419</v>
      </c>
      <c r="E766" s="2">
        <v>44101</v>
      </c>
      <c r="F766" s="1" t="s">
        <v>24</v>
      </c>
      <c r="G766" s="1" t="s">
        <v>293</v>
      </c>
      <c r="H766" s="1" t="s">
        <v>309</v>
      </c>
      <c r="I766" s="1" t="s">
        <v>38</v>
      </c>
      <c r="J766" s="1" t="s">
        <v>47</v>
      </c>
      <c r="K766" s="1" t="s">
        <v>47</v>
      </c>
      <c r="L766" s="1" t="s">
        <v>29</v>
      </c>
      <c r="M766" s="1" t="s">
        <v>47</v>
      </c>
      <c r="N766" s="1" t="s">
        <v>48</v>
      </c>
      <c r="O766" s="1">
        <v>4</v>
      </c>
      <c r="P766" s="1">
        <v>224</v>
      </c>
      <c r="Q766" s="1">
        <v>20</v>
      </c>
      <c r="R766" s="1" t="s">
        <v>31</v>
      </c>
      <c r="S766" s="1" t="s">
        <v>32</v>
      </c>
      <c r="T766" s="1" t="s">
        <v>307</v>
      </c>
      <c r="U766" s="1" t="s">
        <v>328</v>
      </c>
    </row>
    <row r="767" spans="1:21" x14ac:dyDescent="0.25">
      <c r="A767" s="1">
        <v>1216547</v>
      </c>
      <c r="B767" s="1" t="s">
        <v>418</v>
      </c>
      <c r="C767" s="1" t="s">
        <v>32</v>
      </c>
      <c r="D767" s="1" t="s">
        <v>419</v>
      </c>
      <c r="E767" s="2">
        <v>44102</v>
      </c>
      <c r="F767" s="1" t="s">
        <v>24</v>
      </c>
      <c r="G767" s="1" t="s">
        <v>131</v>
      </c>
      <c r="H767" s="1" t="s">
        <v>311</v>
      </c>
      <c r="I767" s="1" t="s">
        <v>27</v>
      </c>
      <c r="J767" s="1" t="s">
        <v>54</v>
      </c>
      <c r="K767" s="1" t="s">
        <v>54</v>
      </c>
      <c r="L767" s="1" t="s">
        <v>29</v>
      </c>
      <c r="M767" s="1" t="s">
        <v>27</v>
      </c>
      <c r="N767" s="1" t="s">
        <v>132</v>
      </c>
      <c r="O767" s="1" t="s">
        <v>32</v>
      </c>
      <c r="P767" s="1">
        <v>202</v>
      </c>
      <c r="Q767" s="1">
        <v>20</v>
      </c>
      <c r="R767" s="1" t="s">
        <v>133</v>
      </c>
      <c r="S767" s="1" t="s">
        <v>32</v>
      </c>
      <c r="T767" s="1" t="s">
        <v>346</v>
      </c>
      <c r="U767" s="1" t="s">
        <v>216</v>
      </c>
    </row>
    <row r="768" spans="1:21" x14ac:dyDescent="0.25">
      <c r="A768" s="1">
        <v>1216532</v>
      </c>
      <c r="B768" s="1" t="s">
        <v>418</v>
      </c>
      <c r="C768" s="1" t="s">
        <v>304</v>
      </c>
      <c r="D768" s="1" t="s">
        <v>419</v>
      </c>
      <c r="E768" s="2">
        <v>44103</v>
      </c>
      <c r="F768" s="1" t="s">
        <v>24</v>
      </c>
      <c r="G768" s="1" t="s">
        <v>369</v>
      </c>
      <c r="H768" s="1" t="s">
        <v>306</v>
      </c>
      <c r="I768" s="1" t="s">
        <v>280</v>
      </c>
      <c r="J768" s="1" t="s">
        <v>403</v>
      </c>
      <c r="K768" s="1" t="s">
        <v>403</v>
      </c>
      <c r="L768" s="1" t="s">
        <v>29</v>
      </c>
      <c r="M768" s="1" t="s">
        <v>280</v>
      </c>
      <c r="N768" s="1" t="s">
        <v>30</v>
      </c>
      <c r="O768" s="1">
        <v>15</v>
      </c>
      <c r="P768" s="1">
        <v>163</v>
      </c>
      <c r="Q768" s="1">
        <v>20</v>
      </c>
      <c r="R768" s="1" t="s">
        <v>31</v>
      </c>
      <c r="S768" s="1" t="s">
        <v>32</v>
      </c>
      <c r="T768" s="1" t="s">
        <v>345</v>
      </c>
      <c r="U768" s="1" t="s">
        <v>150</v>
      </c>
    </row>
    <row r="769" spans="1:21" x14ac:dyDescent="0.25">
      <c r="A769" s="1">
        <v>1216504</v>
      </c>
      <c r="B769" s="1" t="s">
        <v>418</v>
      </c>
      <c r="C769" s="1" t="s">
        <v>32</v>
      </c>
      <c r="D769" s="1" t="s">
        <v>419</v>
      </c>
      <c r="E769" s="2">
        <v>44104</v>
      </c>
      <c r="F769" s="1" t="s">
        <v>24</v>
      </c>
      <c r="G769" s="1" t="s">
        <v>420</v>
      </c>
      <c r="H769" s="1" t="s">
        <v>311</v>
      </c>
      <c r="I769" s="1" t="s">
        <v>28</v>
      </c>
      <c r="J769" s="1" t="s">
        <v>47</v>
      </c>
      <c r="K769" s="1" t="s">
        <v>47</v>
      </c>
      <c r="L769" s="1" t="s">
        <v>29</v>
      </c>
      <c r="M769" s="1" t="s">
        <v>28</v>
      </c>
      <c r="N769" s="1" t="s">
        <v>30</v>
      </c>
      <c r="O769" s="1">
        <v>37</v>
      </c>
      <c r="P769" s="1">
        <v>175</v>
      </c>
      <c r="Q769" s="1">
        <v>20</v>
      </c>
      <c r="R769" s="1" t="s">
        <v>31</v>
      </c>
      <c r="S769" s="1" t="s">
        <v>32</v>
      </c>
      <c r="T769" s="1" t="s">
        <v>358</v>
      </c>
      <c r="U769" s="1" t="s">
        <v>272</v>
      </c>
    </row>
    <row r="770" spans="1:21" x14ac:dyDescent="0.25">
      <c r="A770" s="1">
        <v>1216503</v>
      </c>
      <c r="B770" s="1" t="s">
        <v>418</v>
      </c>
      <c r="C770" s="1" t="s">
        <v>304</v>
      </c>
      <c r="D770" s="1" t="s">
        <v>419</v>
      </c>
      <c r="E770" s="2">
        <v>44105</v>
      </c>
      <c r="F770" s="1" t="s">
        <v>24</v>
      </c>
      <c r="G770" s="1" t="s">
        <v>205</v>
      </c>
      <c r="H770" s="1" t="s">
        <v>306</v>
      </c>
      <c r="I770" s="1" t="s">
        <v>54</v>
      </c>
      <c r="J770" s="1" t="s">
        <v>38</v>
      </c>
      <c r="K770" s="1" t="s">
        <v>38</v>
      </c>
      <c r="L770" s="1" t="s">
        <v>29</v>
      </c>
      <c r="M770" s="1" t="s">
        <v>54</v>
      </c>
      <c r="N770" s="1" t="s">
        <v>30</v>
      </c>
      <c r="O770" s="1">
        <v>48</v>
      </c>
      <c r="P770" s="1">
        <v>192</v>
      </c>
      <c r="Q770" s="1">
        <v>20</v>
      </c>
      <c r="R770" s="1" t="s">
        <v>31</v>
      </c>
      <c r="S770" s="1" t="s">
        <v>32</v>
      </c>
      <c r="T770" s="1" t="s">
        <v>345</v>
      </c>
      <c r="U770" s="1" t="s">
        <v>150</v>
      </c>
    </row>
    <row r="771" spans="1:21" x14ac:dyDescent="0.25">
      <c r="A771" s="1">
        <v>1216516</v>
      </c>
      <c r="B771" s="1" t="s">
        <v>418</v>
      </c>
      <c r="C771" s="1" t="s">
        <v>32</v>
      </c>
      <c r="D771" s="1" t="s">
        <v>419</v>
      </c>
      <c r="E771" s="2">
        <v>44106</v>
      </c>
      <c r="F771" s="1" t="s">
        <v>24</v>
      </c>
      <c r="G771" s="1" t="s">
        <v>421</v>
      </c>
      <c r="H771" s="1" t="s">
        <v>311</v>
      </c>
      <c r="I771" s="1" t="s">
        <v>280</v>
      </c>
      <c r="J771" s="1" t="s">
        <v>39</v>
      </c>
      <c r="K771" s="1" t="s">
        <v>280</v>
      </c>
      <c r="L771" s="1" t="s">
        <v>40</v>
      </c>
      <c r="M771" s="1" t="s">
        <v>280</v>
      </c>
      <c r="N771" s="1" t="s">
        <v>30</v>
      </c>
      <c r="O771" s="1">
        <v>7</v>
      </c>
      <c r="P771" s="1">
        <v>165</v>
      </c>
      <c r="Q771" s="1">
        <v>20</v>
      </c>
      <c r="R771" s="1" t="s">
        <v>31</v>
      </c>
      <c r="S771" s="1" t="s">
        <v>32</v>
      </c>
      <c r="T771" s="1" t="s">
        <v>252</v>
      </c>
      <c r="U771" s="1" t="s">
        <v>216</v>
      </c>
    </row>
    <row r="772" spans="1:21" x14ac:dyDescent="0.25">
      <c r="A772" s="1">
        <v>1216514</v>
      </c>
      <c r="B772" s="1" t="s">
        <v>418</v>
      </c>
      <c r="C772" s="1" t="s">
        <v>304</v>
      </c>
      <c r="D772" s="1" t="s">
        <v>419</v>
      </c>
      <c r="E772" s="2">
        <v>44107</v>
      </c>
      <c r="F772" s="1" t="s">
        <v>24</v>
      </c>
      <c r="G772" s="1" t="s">
        <v>308</v>
      </c>
      <c r="H772" s="1" t="s">
        <v>306</v>
      </c>
      <c r="I772" s="1" t="s">
        <v>47</v>
      </c>
      <c r="J772" s="1" t="s">
        <v>27</v>
      </c>
      <c r="K772" s="1" t="s">
        <v>47</v>
      </c>
      <c r="L772" s="1" t="s">
        <v>40</v>
      </c>
      <c r="M772" s="1" t="s">
        <v>27</v>
      </c>
      <c r="N772" s="1" t="s">
        <v>48</v>
      </c>
      <c r="O772" s="1">
        <v>8</v>
      </c>
      <c r="P772" s="1">
        <v>155</v>
      </c>
      <c r="Q772" s="1">
        <v>20</v>
      </c>
      <c r="R772" s="1" t="s">
        <v>31</v>
      </c>
      <c r="S772" s="1" t="s">
        <v>32</v>
      </c>
      <c r="T772" s="1" t="s">
        <v>325</v>
      </c>
      <c r="U772" s="1" t="s">
        <v>150</v>
      </c>
    </row>
    <row r="773" spans="1:21" x14ac:dyDescent="0.25">
      <c r="A773" s="1">
        <v>1216515</v>
      </c>
      <c r="B773" s="1" t="s">
        <v>418</v>
      </c>
      <c r="C773" s="1" t="s">
        <v>32</v>
      </c>
      <c r="D773" s="1" t="s">
        <v>419</v>
      </c>
      <c r="E773" s="2">
        <v>44107</v>
      </c>
      <c r="F773" s="1" t="s">
        <v>24</v>
      </c>
      <c r="G773" s="1" t="s">
        <v>331</v>
      </c>
      <c r="H773" s="1" t="s">
        <v>309</v>
      </c>
      <c r="I773" s="1" t="s">
        <v>403</v>
      </c>
      <c r="J773" s="1" t="s">
        <v>28</v>
      </c>
      <c r="K773" s="1" t="s">
        <v>28</v>
      </c>
      <c r="L773" s="1" t="s">
        <v>29</v>
      </c>
      <c r="M773" s="1" t="s">
        <v>403</v>
      </c>
      <c r="N773" s="1" t="s">
        <v>30</v>
      </c>
      <c r="O773" s="1">
        <v>18</v>
      </c>
      <c r="P773" s="1">
        <v>229</v>
      </c>
      <c r="Q773" s="1">
        <v>20</v>
      </c>
      <c r="R773" s="1" t="s">
        <v>31</v>
      </c>
      <c r="S773" s="1" t="s">
        <v>32</v>
      </c>
      <c r="T773" s="1" t="s">
        <v>257</v>
      </c>
      <c r="U773" s="1" t="s">
        <v>307</v>
      </c>
    </row>
    <row r="774" spans="1:21" x14ac:dyDescent="0.25">
      <c r="A774" s="1">
        <v>1216513</v>
      </c>
      <c r="B774" s="1" t="s">
        <v>418</v>
      </c>
      <c r="C774" s="1" t="s">
        <v>32</v>
      </c>
      <c r="D774" s="1" t="s">
        <v>419</v>
      </c>
      <c r="E774" s="2">
        <v>44108</v>
      </c>
      <c r="F774" s="1" t="s">
        <v>24</v>
      </c>
      <c r="G774" s="1" t="s">
        <v>64</v>
      </c>
      <c r="H774" s="1" t="s">
        <v>311</v>
      </c>
      <c r="I774" s="1" t="s">
        <v>38</v>
      </c>
      <c r="J774" s="1" t="s">
        <v>39</v>
      </c>
      <c r="K774" s="1" t="s">
        <v>38</v>
      </c>
      <c r="L774" s="1" t="s">
        <v>40</v>
      </c>
      <c r="M774" s="1" t="s">
        <v>39</v>
      </c>
      <c r="N774" s="1" t="s">
        <v>48</v>
      </c>
      <c r="O774" s="1">
        <v>10</v>
      </c>
      <c r="P774" s="1">
        <v>179</v>
      </c>
      <c r="Q774" s="1">
        <v>20</v>
      </c>
      <c r="R774" s="1" t="s">
        <v>31</v>
      </c>
      <c r="S774" s="1" t="s">
        <v>32</v>
      </c>
      <c r="T774" s="1" t="s">
        <v>355</v>
      </c>
      <c r="U774" s="1" t="s">
        <v>346</v>
      </c>
    </row>
    <row r="775" spans="1:21" x14ac:dyDescent="0.25">
      <c r="A775" s="1">
        <v>1216538</v>
      </c>
      <c r="B775" s="1" t="s">
        <v>418</v>
      </c>
      <c r="C775" s="1" t="s">
        <v>32</v>
      </c>
      <c r="D775" s="1" t="s">
        <v>419</v>
      </c>
      <c r="E775" s="2">
        <v>44108</v>
      </c>
      <c r="F775" s="1" t="s">
        <v>24</v>
      </c>
      <c r="G775" s="1" t="s">
        <v>334</v>
      </c>
      <c r="H775" s="1" t="s">
        <v>309</v>
      </c>
      <c r="I775" s="1" t="s">
        <v>54</v>
      </c>
      <c r="J775" s="1" t="s">
        <v>280</v>
      </c>
      <c r="K775" s="1" t="s">
        <v>54</v>
      </c>
      <c r="L775" s="1" t="s">
        <v>40</v>
      </c>
      <c r="M775" s="1" t="s">
        <v>54</v>
      </c>
      <c r="N775" s="1" t="s">
        <v>30</v>
      </c>
      <c r="O775" s="1">
        <v>34</v>
      </c>
      <c r="P775" s="1">
        <v>209</v>
      </c>
      <c r="Q775" s="1">
        <v>20</v>
      </c>
      <c r="R775" s="1" t="s">
        <v>31</v>
      </c>
      <c r="S775" s="1" t="s">
        <v>32</v>
      </c>
      <c r="T775" s="1" t="s">
        <v>358</v>
      </c>
      <c r="U775" s="1" t="s">
        <v>307</v>
      </c>
    </row>
    <row r="776" spans="1:21" x14ac:dyDescent="0.25">
      <c r="A776" s="1">
        <v>1216519</v>
      </c>
      <c r="B776" s="1" t="s">
        <v>418</v>
      </c>
      <c r="C776" s="1" t="s">
        <v>32</v>
      </c>
      <c r="D776" s="1" t="s">
        <v>419</v>
      </c>
      <c r="E776" s="2">
        <v>44109</v>
      </c>
      <c r="F776" s="1" t="s">
        <v>24</v>
      </c>
      <c r="G776" s="1" t="s">
        <v>321</v>
      </c>
      <c r="H776" s="1" t="s">
        <v>311</v>
      </c>
      <c r="I776" s="1" t="s">
        <v>403</v>
      </c>
      <c r="J776" s="1" t="s">
        <v>27</v>
      </c>
      <c r="K776" s="1" t="s">
        <v>27</v>
      </c>
      <c r="L776" s="1" t="s">
        <v>29</v>
      </c>
      <c r="M776" s="1" t="s">
        <v>403</v>
      </c>
      <c r="N776" s="1" t="s">
        <v>30</v>
      </c>
      <c r="O776" s="1">
        <v>59</v>
      </c>
      <c r="P776" s="1">
        <v>197</v>
      </c>
      <c r="Q776" s="1">
        <v>20</v>
      </c>
      <c r="R776" s="1" t="s">
        <v>31</v>
      </c>
      <c r="S776" s="1" t="s">
        <v>32</v>
      </c>
      <c r="T776" s="1" t="s">
        <v>346</v>
      </c>
      <c r="U776" s="1" t="s">
        <v>374</v>
      </c>
    </row>
    <row r="777" spans="1:21" x14ac:dyDescent="0.25">
      <c r="A777" s="1">
        <v>1216511</v>
      </c>
      <c r="B777" s="1" t="s">
        <v>418</v>
      </c>
      <c r="C777" s="1" t="s">
        <v>304</v>
      </c>
      <c r="D777" s="1" t="s">
        <v>419</v>
      </c>
      <c r="E777" s="2">
        <v>44110</v>
      </c>
      <c r="F777" s="1" t="s">
        <v>24</v>
      </c>
      <c r="G777" s="1" t="s">
        <v>353</v>
      </c>
      <c r="H777" s="1" t="s">
        <v>306</v>
      </c>
      <c r="I777" s="1" t="s">
        <v>54</v>
      </c>
      <c r="J777" s="1" t="s">
        <v>47</v>
      </c>
      <c r="K777" s="1" t="s">
        <v>54</v>
      </c>
      <c r="L777" s="1" t="s">
        <v>40</v>
      </c>
      <c r="M777" s="1" t="s">
        <v>54</v>
      </c>
      <c r="N777" s="1" t="s">
        <v>30</v>
      </c>
      <c r="O777" s="1">
        <v>57</v>
      </c>
      <c r="P777" s="1">
        <v>194</v>
      </c>
      <c r="Q777" s="1">
        <v>20</v>
      </c>
      <c r="R777" s="1" t="s">
        <v>31</v>
      </c>
      <c r="S777" s="1" t="s">
        <v>32</v>
      </c>
      <c r="T777" s="1" t="s">
        <v>345</v>
      </c>
      <c r="U777" s="1" t="s">
        <v>150</v>
      </c>
    </row>
    <row r="778" spans="1:21" x14ac:dyDescent="0.25">
      <c r="A778" s="1">
        <v>1216501</v>
      </c>
      <c r="B778" s="1" t="s">
        <v>418</v>
      </c>
      <c r="C778" s="1" t="s">
        <v>304</v>
      </c>
      <c r="D778" s="1" t="s">
        <v>419</v>
      </c>
      <c r="E778" s="2">
        <v>44111</v>
      </c>
      <c r="F778" s="1" t="s">
        <v>24</v>
      </c>
      <c r="G778" s="1" t="s">
        <v>380</v>
      </c>
      <c r="H778" s="1" t="s">
        <v>306</v>
      </c>
      <c r="I778" s="1" t="s">
        <v>28</v>
      </c>
      <c r="J778" s="1" t="s">
        <v>39</v>
      </c>
      <c r="K778" s="1" t="s">
        <v>28</v>
      </c>
      <c r="L778" s="1" t="s">
        <v>40</v>
      </c>
      <c r="M778" s="1" t="s">
        <v>28</v>
      </c>
      <c r="N778" s="1" t="s">
        <v>30</v>
      </c>
      <c r="O778" s="1">
        <v>10</v>
      </c>
      <c r="P778" s="1">
        <v>168</v>
      </c>
      <c r="Q778" s="1">
        <v>20</v>
      </c>
      <c r="R778" s="1" t="s">
        <v>31</v>
      </c>
      <c r="S778" s="1" t="s">
        <v>32</v>
      </c>
      <c r="T778" s="1" t="s">
        <v>358</v>
      </c>
      <c r="U778" s="1" t="s">
        <v>307</v>
      </c>
    </row>
    <row r="779" spans="1:21" x14ac:dyDescent="0.25">
      <c r="A779" s="1">
        <v>1216542</v>
      </c>
      <c r="B779" s="1" t="s">
        <v>418</v>
      </c>
      <c r="C779" s="1" t="s">
        <v>32</v>
      </c>
      <c r="D779" s="1" t="s">
        <v>419</v>
      </c>
      <c r="E779" s="2">
        <v>44112</v>
      </c>
      <c r="F779" s="1" t="s">
        <v>24</v>
      </c>
      <c r="G779" s="1" t="s">
        <v>405</v>
      </c>
      <c r="H779" s="1" t="s">
        <v>311</v>
      </c>
      <c r="I779" s="1" t="s">
        <v>280</v>
      </c>
      <c r="J779" s="1" t="s">
        <v>38</v>
      </c>
      <c r="K779" s="1" t="s">
        <v>280</v>
      </c>
      <c r="L779" s="1" t="s">
        <v>40</v>
      </c>
      <c r="M779" s="1" t="s">
        <v>280</v>
      </c>
      <c r="N779" s="1" t="s">
        <v>30</v>
      </c>
      <c r="O779" s="1">
        <v>69</v>
      </c>
      <c r="P779" s="1">
        <v>202</v>
      </c>
      <c r="Q779" s="1">
        <v>20</v>
      </c>
      <c r="R779" s="1" t="s">
        <v>31</v>
      </c>
      <c r="S779" s="1" t="s">
        <v>32</v>
      </c>
      <c r="T779" s="1" t="s">
        <v>252</v>
      </c>
      <c r="U779" s="1" t="s">
        <v>346</v>
      </c>
    </row>
    <row r="780" spans="1:21" x14ac:dyDescent="0.25">
      <c r="A780" s="1">
        <v>1216500</v>
      </c>
      <c r="B780" s="1" t="s">
        <v>418</v>
      </c>
      <c r="C780" s="1" t="s">
        <v>32</v>
      </c>
      <c r="D780" s="1" t="s">
        <v>419</v>
      </c>
      <c r="E780" s="2">
        <v>44113</v>
      </c>
      <c r="F780" s="1" t="s">
        <v>24</v>
      </c>
      <c r="G780" s="1" t="s">
        <v>206</v>
      </c>
      <c r="H780" s="1" t="s">
        <v>309</v>
      </c>
      <c r="I780" s="1" t="s">
        <v>403</v>
      </c>
      <c r="J780" s="1" t="s">
        <v>47</v>
      </c>
      <c r="K780" s="1" t="s">
        <v>47</v>
      </c>
      <c r="L780" s="1" t="s">
        <v>29</v>
      </c>
      <c r="M780" s="1" t="s">
        <v>403</v>
      </c>
      <c r="N780" s="1" t="s">
        <v>30</v>
      </c>
      <c r="O780" s="1">
        <v>46</v>
      </c>
      <c r="P780" s="1">
        <v>185</v>
      </c>
      <c r="Q780" s="1">
        <v>20</v>
      </c>
      <c r="R780" s="1" t="s">
        <v>31</v>
      </c>
      <c r="S780" s="1" t="s">
        <v>32</v>
      </c>
      <c r="T780" s="1" t="s">
        <v>358</v>
      </c>
      <c r="U780" s="1" t="s">
        <v>272</v>
      </c>
    </row>
    <row r="781" spans="1:21" x14ac:dyDescent="0.25">
      <c r="A781" s="1">
        <v>1216523</v>
      </c>
      <c r="B781" s="1" t="s">
        <v>418</v>
      </c>
      <c r="C781" s="1" t="s">
        <v>304</v>
      </c>
      <c r="D781" s="1" t="s">
        <v>419</v>
      </c>
      <c r="E781" s="2">
        <v>44114</v>
      </c>
      <c r="F781" s="1" t="s">
        <v>24</v>
      </c>
      <c r="G781" s="1" t="s">
        <v>107</v>
      </c>
      <c r="H781" s="1" t="s">
        <v>306</v>
      </c>
      <c r="I781" s="1" t="s">
        <v>28</v>
      </c>
      <c r="J781" s="1" t="s">
        <v>38</v>
      </c>
      <c r="K781" s="1" t="s">
        <v>28</v>
      </c>
      <c r="L781" s="1" t="s">
        <v>40</v>
      </c>
      <c r="M781" s="1" t="s">
        <v>28</v>
      </c>
      <c r="N781" s="1" t="s">
        <v>30</v>
      </c>
      <c r="O781" s="1">
        <v>2</v>
      </c>
      <c r="P781" s="1">
        <v>165</v>
      </c>
      <c r="Q781" s="1">
        <v>20</v>
      </c>
      <c r="R781" s="1" t="s">
        <v>31</v>
      </c>
      <c r="S781" s="1" t="s">
        <v>32</v>
      </c>
      <c r="T781" s="1" t="s">
        <v>411</v>
      </c>
      <c r="U781" s="1" t="s">
        <v>325</v>
      </c>
    </row>
    <row r="782" spans="1:21" x14ac:dyDescent="0.25">
      <c r="A782" s="1">
        <v>1216525</v>
      </c>
      <c r="B782" s="1" t="s">
        <v>418</v>
      </c>
      <c r="C782" s="1" t="s">
        <v>32</v>
      </c>
      <c r="D782" s="1" t="s">
        <v>419</v>
      </c>
      <c r="E782" s="2">
        <v>44114</v>
      </c>
      <c r="F782" s="1" t="s">
        <v>24</v>
      </c>
      <c r="G782" s="1" t="s">
        <v>230</v>
      </c>
      <c r="H782" s="1" t="s">
        <v>311</v>
      </c>
      <c r="I782" s="1" t="s">
        <v>27</v>
      </c>
      <c r="J782" s="1" t="s">
        <v>39</v>
      </c>
      <c r="K782" s="1" t="s">
        <v>27</v>
      </c>
      <c r="L782" s="1" t="s">
        <v>40</v>
      </c>
      <c r="M782" s="1" t="s">
        <v>27</v>
      </c>
      <c r="N782" s="1" t="s">
        <v>30</v>
      </c>
      <c r="O782" s="1">
        <v>37</v>
      </c>
      <c r="P782" s="1">
        <v>170</v>
      </c>
      <c r="Q782" s="1">
        <v>20</v>
      </c>
      <c r="R782" s="1" t="s">
        <v>31</v>
      </c>
      <c r="S782" s="1" t="s">
        <v>32</v>
      </c>
      <c r="T782" s="1" t="s">
        <v>252</v>
      </c>
      <c r="U782" s="1" t="s">
        <v>216</v>
      </c>
    </row>
    <row r="783" spans="1:21" x14ac:dyDescent="0.25">
      <c r="A783" s="1">
        <v>1216507</v>
      </c>
      <c r="B783" s="1" t="s">
        <v>418</v>
      </c>
      <c r="C783" s="1" t="s">
        <v>32</v>
      </c>
      <c r="D783" s="1" t="s">
        <v>419</v>
      </c>
      <c r="E783" s="2">
        <v>44115</v>
      </c>
      <c r="F783" s="1" t="s">
        <v>24</v>
      </c>
      <c r="G783" s="1" t="s">
        <v>422</v>
      </c>
      <c r="H783" s="1" t="s">
        <v>311</v>
      </c>
      <c r="I783" s="1" t="s">
        <v>280</v>
      </c>
      <c r="J783" s="1" t="s">
        <v>47</v>
      </c>
      <c r="K783" s="1" t="s">
        <v>280</v>
      </c>
      <c r="L783" s="1" t="s">
        <v>40</v>
      </c>
      <c r="M783" s="1" t="s">
        <v>47</v>
      </c>
      <c r="N783" s="1" t="s">
        <v>48</v>
      </c>
      <c r="O783" s="1">
        <v>5</v>
      </c>
      <c r="P783" s="1">
        <v>159</v>
      </c>
      <c r="Q783" s="1">
        <v>20</v>
      </c>
      <c r="R783" s="1" t="s">
        <v>31</v>
      </c>
      <c r="S783" s="1" t="s">
        <v>32</v>
      </c>
      <c r="T783" s="1" t="s">
        <v>374</v>
      </c>
      <c r="U783" s="1" t="s">
        <v>216</v>
      </c>
    </row>
    <row r="784" spans="1:21" x14ac:dyDescent="0.25">
      <c r="A784" s="1">
        <v>1216529</v>
      </c>
      <c r="B784" s="1" t="s">
        <v>418</v>
      </c>
      <c r="C784" s="1" t="s">
        <v>304</v>
      </c>
      <c r="D784" s="1" t="s">
        <v>419</v>
      </c>
      <c r="E784" s="2">
        <v>44115</v>
      </c>
      <c r="F784" s="1" t="s">
        <v>24</v>
      </c>
      <c r="G784" s="1" t="s">
        <v>349</v>
      </c>
      <c r="H784" s="1" t="s">
        <v>306</v>
      </c>
      <c r="I784" s="1" t="s">
        <v>403</v>
      </c>
      <c r="J784" s="1" t="s">
        <v>54</v>
      </c>
      <c r="K784" s="1" t="s">
        <v>403</v>
      </c>
      <c r="L784" s="1" t="s">
        <v>40</v>
      </c>
      <c r="M784" s="1" t="s">
        <v>54</v>
      </c>
      <c r="N784" s="1" t="s">
        <v>48</v>
      </c>
      <c r="O784" s="1">
        <v>5</v>
      </c>
      <c r="P784" s="1">
        <v>163</v>
      </c>
      <c r="Q784" s="1">
        <v>20</v>
      </c>
      <c r="R784" s="1" t="s">
        <v>31</v>
      </c>
      <c r="S784" s="1" t="s">
        <v>32</v>
      </c>
      <c r="T784" s="1" t="s">
        <v>325</v>
      </c>
      <c r="U784" s="1" t="s">
        <v>150</v>
      </c>
    </row>
    <row r="785" spans="1:21" x14ac:dyDescent="0.25">
      <c r="A785" s="1">
        <v>1216540</v>
      </c>
      <c r="B785" s="1" t="s">
        <v>418</v>
      </c>
      <c r="C785" s="1" t="s">
        <v>32</v>
      </c>
      <c r="D785" s="1" t="s">
        <v>419</v>
      </c>
      <c r="E785" s="2">
        <v>44116</v>
      </c>
      <c r="F785" s="1" t="s">
        <v>24</v>
      </c>
      <c r="G785" s="1" t="s">
        <v>131</v>
      </c>
      <c r="H785" s="1" t="s">
        <v>309</v>
      </c>
      <c r="I785" s="1" t="s">
        <v>27</v>
      </c>
      <c r="J785" s="1" t="s">
        <v>28</v>
      </c>
      <c r="K785" s="1" t="s">
        <v>27</v>
      </c>
      <c r="L785" s="1" t="s">
        <v>40</v>
      </c>
      <c r="M785" s="1" t="s">
        <v>27</v>
      </c>
      <c r="N785" s="1" t="s">
        <v>30</v>
      </c>
      <c r="O785" s="1">
        <v>82</v>
      </c>
      <c r="P785" s="1">
        <v>195</v>
      </c>
      <c r="Q785" s="1">
        <v>20</v>
      </c>
      <c r="R785" s="1" t="s">
        <v>31</v>
      </c>
      <c r="S785" s="1" t="s">
        <v>32</v>
      </c>
      <c r="T785" s="1" t="s">
        <v>307</v>
      </c>
      <c r="U785" s="1" t="s">
        <v>328</v>
      </c>
    </row>
    <row r="786" spans="1:21" x14ac:dyDescent="0.25">
      <c r="A786" s="1">
        <v>1216528</v>
      </c>
      <c r="B786" s="1" t="s">
        <v>418</v>
      </c>
      <c r="C786" s="1" t="s">
        <v>32</v>
      </c>
      <c r="D786" s="1" t="s">
        <v>419</v>
      </c>
      <c r="E786" s="2">
        <v>44117</v>
      </c>
      <c r="F786" s="1" t="s">
        <v>24</v>
      </c>
      <c r="G786" s="1" t="s">
        <v>255</v>
      </c>
      <c r="H786" s="1" t="s">
        <v>311</v>
      </c>
      <c r="I786" s="1" t="s">
        <v>39</v>
      </c>
      <c r="J786" s="1" t="s">
        <v>280</v>
      </c>
      <c r="K786" s="1" t="s">
        <v>39</v>
      </c>
      <c r="L786" s="1" t="s">
        <v>40</v>
      </c>
      <c r="M786" s="1" t="s">
        <v>39</v>
      </c>
      <c r="N786" s="1" t="s">
        <v>30</v>
      </c>
      <c r="O786" s="1">
        <v>20</v>
      </c>
      <c r="P786" s="1">
        <v>168</v>
      </c>
      <c r="Q786" s="1">
        <v>20</v>
      </c>
      <c r="R786" s="1" t="s">
        <v>31</v>
      </c>
      <c r="S786" s="1" t="s">
        <v>32</v>
      </c>
      <c r="T786" s="1" t="s">
        <v>252</v>
      </c>
      <c r="U786" s="1" t="s">
        <v>216</v>
      </c>
    </row>
    <row r="787" spans="1:21" x14ac:dyDescent="0.25">
      <c r="A787" s="1">
        <v>1216543</v>
      </c>
      <c r="B787" s="1" t="s">
        <v>418</v>
      </c>
      <c r="C787" s="1" t="s">
        <v>32</v>
      </c>
      <c r="D787" s="1" t="s">
        <v>419</v>
      </c>
      <c r="E787" s="2">
        <v>44118</v>
      </c>
      <c r="F787" s="1" t="s">
        <v>24</v>
      </c>
      <c r="G787" s="1" t="s">
        <v>423</v>
      </c>
      <c r="H787" s="1" t="s">
        <v>311</v>
      </c>
      <c r="I787" s="1" t="s">
        <v>403</v>
      </c>
      <c r="J787" s="1" t="s">
        <v>47</v>
      </c>
      <c r="K787" s="1" t="s">
        <v>403</v>
      </c>
      <c r="L787" s="1" t="s">
        <v>40</v>
      </c>
      <c r="M787" s="1" t="s">
        <v>403</v>
      </c>
      <c r="N787" s="1" t="s">
        <v>30</v>
      </c>
      <c r="O787" s="1">
        <v>13</v>
      </c>
      <c r="P787" s="1">
        <v>162</v>
      </c>
      <c r="Q787" s="1">
        <v>20</v>
      </c>
      <c r="R787" s="1" t="s">
        <v>31</v>
      </c>
      <c r="S787" s="1" t="s">
        <v>32</v>
      </c>
      <c r="T787" s="1" t="s">
        <v>252</v>
      </c>
      <c r="U787" s="1" t="s">
        <v>346</v>
      </c>
    </row>
    <row r="788" spans="1:21" x14ac:dyDescent="0.25">
      <c r="A788" s="1">
        <v>1216531</v>
      </c>
      <c r="B788" s="1" t="s">
        <v>418</v>
      </c>
      <c r="C788" s="1" t="s">
        <v>32</v>
      </c>
      <c r="D788" s="1" t="s">
        <v>419</v>
      </c>
      <c r="E788" s="2">
        <v>44119</v>
      </c>
      <c r="F788" s="1" t="s">
        <v>24</v>
      </c>
      <c r="G788" s="1" t="s">
        <v>386</v>
      </c>
      <c r="H788" s="1" t="s">
        <v>309</v>
      </c>
      <c r="I788" s="1" t="s">
        <v>27</v>
      </c>
      <c r="J788" s="1" t="s">
        <v>38</v>
      </c>
      <c r="K788" s="1" t="s">
        <v>27</v>
      </c>
      <c r="L788" s="1" t="s">
        <v>40</v>
      </c>
      <c r="M788" s="1" t="s">
        <v>38</v>
      </c>
      <c r="N788" s="1" t="s">
        <v>48</v>
      </c>
      <c r="O788" s="1">
        <v>8</v>
      </c>
      <c r="P788" s="1">
        <v>172</v>
      </c>
      <c r="Q788" s="1">
        <v>20</v>
      </c>
      <c r="R788" s="1" t="s">
        <v>31</v>
      </c>
      <c r="S788" s="1" t="s">
        <v>32</v>
      </c>
      <c r="T788" s="1" t="s">
        <v>358</v>
      </c>
      <c r="U788" s="1" t="s">
        <v>272</v>
      </c>
    </row>
    <row r="789" spans="1:21" x14ac:dyDescent="0.25">
      <c r="A789" s="1">
        <v>1216526</v>
      </c>
      <c r="B789" s="1" t="s">
        <v>418</v>
      </c>
      <c r="C789" s="1" t="s">
        <v>304</v>
      </c>
      <c r="D789" s="1" t="s">
        <v>419</v>
      </c>
      <c r="E789" s="2">
        <v>44120</v>
      </c>
      <c r="F789" s="1" t="s">
        <v>24</v>
      </c>
      <c r="G789" s="1" t="s">
        <v>349</v>
      </c>
      <c r="H789" s="1" t="s">
        <v>306</v>
      </c>
      <c r="I789" s="1" t="s">
        <v>28</v>
      </c>
      <c r="J789" s="1" t="s">
        <v>54</v>
      </c>
      <c r="K789" s="1" t="s">
        <v>28</v>
      </c>
      <c r="L789" s="1" t="s">
        <v>40</v>
      </c>
      <c r="M789" s="1" t="s">
        <v>54</v>
      </c>
      <c r="N789" s="1" t="s">
        <v>48</v>
      </c>
      <c r="O789" s="1">
        <v>8</v>
      </c>
      <c r="P789" s="1">
        <v>149</v>
      </c>
      <c r="Q789" s="1">
        <v>20</v>
      </c>
      <c r="R789" s="1" t="s">
        <v>31</v>
      </c>
      <c r="S789" s="1" t="s">
        <v>32</v>
      </c>
      <c r="T789" s="1" t="s">
        <v>325</v>
      </c>
      <c r="U789" s="1" t="s">
        <v>345</v>
      </c>
    </row>
    <row r="790" spans="1:21" x14ac:dyDescent="0.25">
      <c r="A790" s="1">
        <v>1216509</v>
      </c>
      <c r="B790" s="1" t="s">
        <v>418</v>
      </c>
      <c r="C790" s="1" t="s">
        <v>32</v>
      </c>
      <c r="D790" s="1" t="s">
        <v>419</v>
      </c>
      <c r="E790" s="2">
        <v>44121</v>
      </c>
      <c r="F790" s="1" t="s">
        <v>24</v>
      </c>
      <c r="G790" s="1" t="s">
        <v>242</v>
      </c>
      <c r="H790" s="1" t="s">
        <v>309</v>
      </c>
      <c r="I790" s="1" t="s">
        <v>39</v>
      </c>
      <c r="J790" s="1" t="s">
        <v>403</v>
      </c>
      <c r="K790" s="1" t="s">
        <v>39</v>
      </c>
      <c r="L790" s="1" t="s">
        <v>40</v>
      </c>
      <c r="M790" s="1" t="s">
        <v>403</v>
      </c>
      <c r="N790" s="1" t="s">
        <v>48</v>
      </c>
      <c r="O790" s="1">
        <v>5</v>
      </c>
      <c r="P790" s="1">
        <v>180</v>
      </c>
      <c r="Q790" s="1">
        <v>20</v>
      </c>
      <c r="R790" s="1" t="s">
        <v>31</v>
      </c>
      <c r="S790" s="1" t="s">
        <v>32</v>
      </c>
      <c r="T790" s="1" t="s">
        <v>358</v>
      </c>
      <c r="U790" s="1" t="s">
        <v>307</v>
      </c>
    </row>
    <row r="791" spans="1:21" x14ac:dyDescent="0.25">
      <c r="A791" s="1">
        <v>1216522</v>
      </c>
      <c r="B791" s="1" t="s">
        <v>418</v>
      </c>
      <c r="C791" s="1" t="s">
        <v>32</v>
      </c>
      <c r="D791" s="1" t="s">
        <v>419</v>
      </c>
      <c r="E791" s="2">
        <v>44121</v>
      </c>
      <c r="F791" s="1" t="s">
        <v>24</v>
      </c>
      <c r="G791" s="1" t="s">
        <v>131</v>
      </c>
      <c r="H791" s="1" t="s">
        <v>311</v>
      </c>
      <c r="I791" s="1" t="s">
        <v>47</v>
      </c>
      <c r="J791" s="1" t="s">
        <v>27</v>
      </c>
      <c r="K791" s="1" t="s">
        <v>47</v>
      </c>
      <c r="L791" s="1" t="s">
        <v>40</v>
      </c>
      <c r="M791" s="1" t="s">
        <v>27</v>
      </c>
      <c r="N791" s="1" t="s">
        <v>48</v>
      </c>
      <c r="O791" s="1">
        <v>7</v>
      </c>
      <c r="P791" s="1">
        <v>178</v>
      </c>
      <c r="Q791" s="1">
        <v>20</v>
      </c>
      <c r="R791" s="1" t="s">
        <v>31</v>
      </c>
      <c r="S791" s="1" t="s">
        <v>32</v>
      </c>
      <c r="T791" s="1" t="s">
        <v>252</v>
      </c>
      <c r="U791" s="1" t="s">
        <v>346</v>
      </c>
    </row>
    <row r="792" spans="1:21" x14ac:dyDescent="0.25">
      <c r="A792" s="1">
        <v>1216512</v>
      </c>
      <c r="B792" s="1" t="s">
        <v>418</v>
      </c>
      <c r="C792" s="1" t="s">
        <v>304</v>
      </c>
      <c r="D792" s="1" t="s">
        <v>419</v>
      </c>
      <c r="E792" s="2">
        <v>44122</v>
      </c>
      <c r="F792" s="1" t="s">
        <v>24</v>
      </c>
      <c r="G792" s="1" t="s">
        <v>378</v>
      </c>
      <c r="H792" s="1" t="s">
        <v>306</v>
      </c>
      <c r="I792" s="1" t="s">
        <v>28</v>
      </c>
      <c r="J792" s="1" t="s">
        <v>280</v>
      </c>
      <c r="K792" s="1" t="s">
        <v>280</v>
      </c>
      <c r="L792" s="1" t="s">
        <v>29</v>
      </c>
      <c r="M792" s="1" t="s">
        <v>28</v>
      </c>
      <c r="N792" s="1" t="s">
        <v>132</v>
      </c>
      <c r="O792" s="1" t="s">
        <v>32</v>
      </c>
      <c r="P792" s="1">
        <v>164</v>
      </c>
      <c r="Q792" s="1">
        <v>20</v>
      </c>
      <c r="R792" s="1" t="s">
        <v>133</v>
      </c>
      <c r="S792" s="1" t="s">
        <v>32</v>
      </c>
      <c r="T792" s="1" t="s">
        <v>320</v>
      </c>
      <c r="U792" s="1" t="s">
        <v>150</v>
      </c>
    </row>
    <row r="793" spans="1:21" x14ac:dyDescent="0.25">
      <c r="A793" s="1">
        <v>1216517</v>
      </c>
      <c r="B793" s="1" t="s">
        <v>418</v>
      </c>
      <c r="C793" s="1" t="s">
        <v>32</v>
      </c>
      <c r="D793" s="1" t="s">
        <v>419</v>
      </c>
      <c r="E793" s="2">
        <v>44122</v>
      </c>
      <c r="F793" s="1" t="s">
        <v>24</v>
      </c>
      <c r="G793" s="1" t="s">
        <v>386</v>
      </c>
      <c r="H793" s="1" t="s">
        <v>311</v>
      </c>
      <c r="I793" s="1" t="s">
        <v>54</v>
      </c>
      <c r="J793" s="1" t="s">
        <v>38</v>
      </c>
      <c r="K793" s="1" t="s">
        <v>54</v>
      </c>
      <c r="L793" s="1" t="s">
        <v>40</v>
      </c>
      <c r="M793" s="1" t="s">
        <v>38</v>
      </c>
      <c r="N793" s="1" t="s">
        <v>132</v>
      </c>
      <c r="O793" s="1" t="s">
        <v>32</v>
      </c>
      <c r="P793" s="1">
        <v>177</v>
      </c>
      <c r="Q793" s="1">
        <v>20</v>
      </c>
      <c r="R793" s="1" t="s">
        <v>133</v>
      </c>
      <c r="S793" s="1" t="s">
        <v>32</v>
      </c>
      <c r="T793" s="1" t="s">
        <v>346</v>
      </c>
      <c r="U793" s="1" t="s">
        <v>216</v>
      </c>
    </row>
    <row r="794" spans="1:21" x14ac:dyDescent="0.25">
      <c r="A794" s="1">
        <v>1216533</v>
      </c>
      <c r="B794" s="1" t="s">
        <v>418</v>
      </c>
      <c r="C794" s="1" t="s">
        <v>304</v>
      </c>
      <c r="D794" s="1" t="s">
        <v>419</v>
      </c>
      <c r="E794" s="2">
        <v>44123</v>
      </c>
      <c r="F794" s="1" t="s">
        <v>24</v>
      </c>
      <c r="G794" s="1" t="s">
        <v>377</v>
      </c>
      <c r="H794" s="1" t="s">
        <v>306</v>
      </c>
      <c r="I794" s="1" t="s">
        <v>39</v>
      </c>
      <c r="J794" s="1" t="s">
        <v>47</v>
      </c>
      <c r="K794" s="1" t="s">
        <v>39</v>
      </c>
      <c r="L794" s="1" t="s">
        <v>40</v>
      </c>
      <c r="M794" s="1" t="s">
        <v>47</v>
      </c>
      <c r="N794" s="1" t="s">
        <v>48</v>
      </c>
      <c r="O794" s="1">
        <v>7</v>
      </c>
      <c r="P794" s="1">
        <v>126</v>
      </c>
      <c r="Q794" s="1">
        <v>20</v>
      </c>
      <c r="R794" s="1" t="s">
        <v>31</v>
      </c>
      <c r="S794" s="1" t="s">
        <v>32</v>
      </c>
      <c r="T794" s="1" t="s">
        <v>325</v>
      </c>
      <c r="U794" s="1" t="s">
        <v>345</v>
      </c>
    </row>
    <row r="795" spans="1:21" x14ac:dyDescent="0.25">
      <c r="A795" s="1">
        <v>1216546</v>
      </c>
      <c r="B795" s="1" t="s">
        <v>418</v>
      </c>
      <c r="C795" s="1" t="s">
        <v>32</v>
      </c>
      <c r="D795" s="1" t="s">
        <v>419</v>
      </c>
      <c r="E795" s="2">
        <v>44124</v>
      </c>
      <c r="F795" s="1" t="s">
        <v>24</v>
      </c>
      <c r="G795" s="1" t="s">
        <v>242</v>
      </c>
      <c r="H795" s="1" t="s">
        <v>311</v>
      </c>
      <c r="I795" s="1" t="s">
        <v>403</v>
      </c>
      <c r="J795" s="1" t="s">
        <v>38</v>
      </c>
      <c r="K795" s="1" t="s">
        <v>403</v>
      </c>
      <c r="L795" s="1" t="s">
        <v>40</v>
      </c>
      <c r="M795" s="1" t="s">
        <v>38</v>
      </c>
      <c r="N795" s="1" t="s">
        <v>48</v>
      </c>
      <c r="O795" s="1">
        <v>5</v>
      </c>
      <c r="P795" s="1">
        <v>165</v>
      </c>
      <c r="Q795" s="1">
        <v>20</v>
      </c>
      <c r="R795" s="1" t="s">
        <v>31</v>
      </c>
      <c r="S795" s="1" t="s">
        <v>32</v>
      </c>
      <c r="T795" s="1" t="s">
        <v>272</v>
      </c>
      <c r="U795" s="1" t="s">
        <v>307</v>
      </c>
    </row>
    <row r="796" spans="1:21" x14ac:dyDescent="0.25">
      <c r="A796" s="1">
        <v>1216494</v>
      </c>
      <c r="B796" s="1" t="s">
        <v>418</v>
      </c>
      <c r="C796" s="1" t="s">
        <v>304</v>
      </c>
      <c r="D796" s="1" t="s">
        <v>419</v>
      </c>
      <c r="E796" s="2">
        <v>44125</v>
      </c>
      <c r="F796" s="1" t="s">
        <v>24</v>
      </c>
      <c r="G796" s="1" t="s">
        <v>381</v>
      </c>
      <c r="H796" s="1" t="s">
        <v>306</v>
      </c>
      <c r="I796" s="1" t="s">
        <v>28</v>
      </c>
      <c r="J796" s="1" t="s">
        <v>27</v>
      </c>
      <c r="K796" s="1" t="s">
        <v>28</v>
      </c>
      <c r="L796" s="1" t="s">
        <v>40</v>
      </c>
      <c r="M796" s="1" t="s">
        <v>27</v>
      </c>
      <c r="N796" s="1" t="s">
        <v>48</v>
      </c>
      <c r="O796" s="1">
        <v>8</v>
      </c>
      <c r="P796" s="1">
        <v>85</v>
      </c>
      <c r="Q796" s="1">
        <v>20</v>
      </c>
      <c r="R796" s="1" t="s">
        <v>31</v>
      </c>
      <c r="S796" s="1" t="s">
        <v>32</v>
      </c>
      <c r="T796" s="1" t="s">
        <v>345</v>
      </c>
      <c r="U796" s="1" t="s">
        <v>150</v>
      </c>
    </row>
    <row r="797" spans="1:21" x14ac:dyDescent="0.25">
      <c r="A797" s="1">
        <v>1216518</v>
      </c>
      <c r="B797" s="1" t="s">
        <v>418</v>
      </c>
      <c r="C797" s="1" t="s">
        <v>32</v>
      </c>
      <c r="D797" s="1" t="s">
        <v>419</v>
      </c>
      <c r="E797" s="2">
        <v>44126</v>
      </c>
      <c r="F797" s="1" t="s">
        <v>24</v>
      </c>
      <c r="G797" s="1" t="s">
        <v>172</v>
      </c>
      <c r="H797" s="1" t="s">
        <v>311</v>
      </c>
      <c r="I797" s="1" t="s">
        <v>47</v>
      </c>
      <c r="J797" s="1" t="s">
        <v>280</v>
      </c>
      <c r="K797" s="1" t="s">
        <v>280</v>
      </c>
      <c r="L797" s="1" t="s">
        <v>29</v>
      </c>
      <c r="M797" s="1" t="s">
        <v>280</v>
      </c>
      <c r="N797" s="1" t="s">
        <v>48</v>
      </c>
      <c r="O797" s="1">
        <v>8</v>
      </c>
      <c r="P797" s="1">
        <v>155</v>
      </c>
      <c r="Q797" s="1">
        <v>20</v>
      </c>
      <c r="R797" s="1" t="s">
        <v>31</v>
      </c>
      <c r="S797" s="1" t="s">
        <v>32</v>
      </c>
      <c r="T797" s="1" t="s">
        <v>346</v>
      </c>
      <c r="U797" s="1" t="s">
        <v>216</v>
      </c>
    </row>
    <row r="798" spans="1:21" x14ac:dyDescent="0.25">
      <c r="A798" s="1">
        <v>1216521</v>
      </c>
      <c r="B798" s="1" t="s">
        <v>418</v>
      </c>
      <c r="C798" s="1" t="s">
        <v>32</v>
      </c>
      <c r="D798" s="1" t="s">
        <v>419</v>
      </c>
      <c r="E798" s="2">
        <v>44127</v>
      </c>
      <c r="F798" s="1" t="s">
        <v>24</v>
      </c>
      <c r="G798" s="1" t="s">
        <v>334</v>
      </c>
      <c r="H798" s="1" t="s">
        <v>309</v>
      </c>
      <c r="I798" s="1" t="s">
        <v>39</v>
      </c>
      <c r="J798" s="1" t="s">
        <v>54</v>
      </c>
      <c r="K798" s="1" t="s">
        <v>54</v>
      </c>
      <c r="L798" s="1" t="s">
        <v>29</v>
      </c>
      <c r="M798" s="1" t="s">
        <v>54</v>
      </c>
      <c r="N798" s="1" t="s">
        <v>48</v>
      </c>
      <c r="O798" s="1">
        <v>10</v>
      </c>
      <c r="P798" s="1">
        <v>115</v>
      </c>
      <c r="Q798" s="1">
        <v>20</v>
      </c>
      <c r="R798" s="1" t="s">
        <v>31</v>
      </c>
      <c r="S798" s="1" t="s">
        <v>32</v>
      </c>
      <c r="T798" s="1" t="s">
        <v>272</v>
      </c>
      <c r="U798" s="1" t="s">
        <v>257</v>
      </c>
    </row>
    <row r="799" spans="1:21" x14ac:dyDescent="0.25">
      <c r="A799" s="1">
        <v>1216497</v>
      </c>
      <c r="B799" s="1" t="s">
        <v>418</v>
      </c>
      <c r="C799" s="1" t="s">
        <v>304</v>
      </c>
      <c r="D799" s="1" t="s">
        <v>419</v>
      </c>
      <c r="E799" s="2">
        <v>44128</v>
      </c>
      <c r="F799" s="1" t="s">
        <v>24</v>
      </c>
      <c r="G799" s="1" t="s">
        <v>424</v>
      </c>
      <c r="H799" s="1" t="s">
        <v>306</v>
      </c>
      <c r="I799" s="1" t="s">
        <v>28</v>
      </c>
      <c r="J799" s="1" t="s">
        <v>403</v>
      </c>
      <c r="K799" s="1" t="s">
        <v>403</v>
      </c>
      <c r="L799" s="1" t="s">
        <v>29</v>
      </c>
      <c r="M799" s="1" t="s">
        <v>28</v>
      </c>
      <c r="N799" s="1" t="s">
        <v>30</v>
      </c>
      <c r="O799" s="1">
        <v>59</v>
      </c>
      <c r="P799" s="1">
        <v>195</v>
      </c>
      <c r="Q799" s="1">
        <v>20</v>
      </c>
      <c r="R799" s="1" t="s">
        <v>31</v>
      </c>
      <c r="S799" s="1" t="s">
        <v>32</v>
      </c>
      <c r="T799" s="1" t="s">
        <v>325</v>
      </c>
      <c r="U799" s="1" t="s">
        <v>320</v>
      </c>
    </row>
    <row r="800" spans="1:21" x14ac:dyDescent="0.25">
      <c r="A800" s="1">
        <v>1216498</v>
      </c>
      <c r="B800" s="1" t="s">
        <v>418</v>
      </c>
      <c r="C800" s="1" t="s">
        <v>32</v>
      </c>
      <c r="D800" s="1" t="s">
        <v>419</v>
      </c>
      <c r="E800" s="2">
        <v>44128</v>
      </c>
      <c r="F800" s="1" t="s">
        <v>24</v>
      </c>
      <c r="G800" s="1" t="s">
        <v>425</v>
      </c>
      <c r="H800" s="1" t="s">
        <v>311</v>
      </c>
      <c r="I800" s="1" t="s">
        <v>38</v>
      </c>
      <c r="J800" s="1" t="s">
        <v>280</v>
      </c>
      <c r="K800" s="1" t="s">
        <v>280</v>
      </c>
      <c r="L800" s="1" t="s">
        <v>29</v>
      </c>
      <c r="M800" s="1" t="s">
        <v>38</v>
      </c>
      <c r="N800" s="1" t="s">
        <v>30</v>
      </c>
      <c r="O800" s="1">
        <v>12</v>
      </c>
      <c r="P800" s="1">
        <v>127</v>
      </c>
      <c r="Q800" s="1">
        <v>20</v>
      </c>
      <c r="R800" s="1" t="s">
        <v>31</v>
      </c>
      <c r="S800" s="1" t="s">
        <v>32</v>
      </c>
      <c r="T800" s="1" t="s">
        <v>355</v>
      </c>
      <c r="U800" s="1" t="s">
        <v>216</v>
      </c>
    </row>
    <row r="801" spans="1:21" x14ac:dyDescent="0.25">
      <c r="A801" s="1">
        <v>1216541</v>
      </c>
      <c r="B801" s="1" t="s">
        <v>418</v>
      </c>
      <c r="C801" s="1" t="s">
        <v>304</v>
      </c>
      <c r="D801" s="1" t="s">
        <v>419</v>
      </c>
      <c r="E801" s="2">
        <v>44129</v>
      </c>
      <c r="F801" s="1" t="s">
        <v>24</v>
      </c>
      <c r="G801" s="1" t="s">
        <v>375</v>
      </c>
      <c r="H801" s="1" t="s">
        <v>306</v>
      </c>
      <c r="I801" s="1" t="s">
        <v>54</v>
      </c>
      <c r="J801" s="1" t="s">
        <v>47</v>
      </c>
      <c r="K801" s="1" t="s">
        <v>54</v>
      </c>
      <c r="L801" s="1" t="s">
        <v>40</v>
      </c>
      <c r="M801" s="1" t="s">
        <v>47</v>
      </c>
      <c r="N801" s="1" t="s">
        <v>48</v>
      </c>
      <c r="O801" s="1">
        <v>8</v>
      </c>
      <c r="P801" s="1">
        <v>196</v>
      </c>
      <c r="Q801" s="1">
        <v>20</v>
      </c>
      <c r="R801" s="1" t="s">
        <v>31</v>
      </c>
      <c r="S801" s="1" t="s">
        <v>32</v>
      </c>
      <c r="T801" s="1" t="s">
        <v>411</v>
      </c>
      <c r="U801" s="1" t="s">
        <v>345</v>
      </c>
    </row>
    <row r="802" spans="1:21" x14ac:dyDescent="0.25">
      <c r="A802" s="1">
        <v>1216544</v>
      </c>
      <c r="B802" s="1" t="s">
        <v>418</v>
      </c>
      <c r="C802" s="1" t="s">
        <v>32</v>
      </c>
      <c r="D802" s="1" t="s">
        <v>419</v>
      </c>
      <c r="E802" s="2">
        <v>44129</v>
      </c>
      <c r="F802" s="1" t="s">
        <v>24</v>
      </c>
      <c r="G802" s="1" t="s">
        <v>426</v>
      </c>
      <c r="H802" s="1" t="s">
        <v>311</v>
      </c>
      <c r="I802" s="1" t="s">
        <v>27</v>
      </c>
      <c r="J802" s="1" t="s">
        <v>39</v>
      </c>
      <c r="K802" s="1" t="s">
        <v>27</v>
      </c>
      <c r="L802" s="1" t="s">
        <v>40</v>
      </c>
      <c r="M802" s="1" t="s">
        <v>39</v>
      </c>
      <c r="N802" s="1" t="s">
        <v>48</v>
      </c>
      <c r="O802" s="1">
        <v>8</v>
      </c>
      <c r="P802" s="1">
        <v>146</v>
      </c>
      <c r="Q802" s="1">
        <v>20</v>
      </c>
      <c r="R802" s="1" t="s">
        <v>31</v>
      </c>
      <c r="S802" s="1" t="s">
        <v>32</v>
      </c>
      <c r="T802" s="1" t="s">
        <v>272</v>
      </c>
      <c r="U802" s="1" t="s">
        <v>307</v>
      </c>
    </row>
    <row r="803" spans="1:21" x14ac:dyDescent="0.25">
      <c r="A803" s="1">
        <v>1216520</v>
      </c>
      <c r="B803" s="1" t="s">
        <v>418</v>
      </c>
      <c r="C803" s="1" t="s">
        <v>32</v>
      </c>
      <c r="D803" s="1" t="s">
        <v>419</v>
      </c>
      <c r="E803" s="2">
        <v>44130</v>
      </c>
      <c r="F803" s="1" t="s">
        <v>24</v>
      </c>
      <c r="G803" s="1" t="s">
        <v>128</v>
      </c>
      <c r="H803" s="1" t="s">
        <v>309</v>
      </c>
      <c r="I803" s="1" t="s">
        <v>28</v>
      </c>
      <c r="J803" s="1" t="s">
        <v>38</v>
      </c>
      <c r="K803" s="1" t="s">
        <v>38</v>
      </c>
      <c r="L803" s="1" t="s">
        <v>29</v>
      </c>
      <c r="M803" s="1" t="s">
        <v>38</v>
      </c>
      <c r="N803" s="1" t="s">
        <v>48</v>
      </c>
      <c r="O803" s="1">
        <v>8</v>
      </c>
      <c r="P803" s="1">
        <v>150</v>
      </c>
      <c r="Q803" s="1">
        <v>20</v>
      </c>
      <c r="R803" s="1" t="s">
        <v>31</v>
      </c>
      <c r="S803" s="1" t="s">
        <v>32</v>
      </c>
      <c r="T803" s="1" t="s">
        <v>358</v>
      </c>
      <c r="U803" s="1" t="s">
        <v>307</v>
      </c>
    </row>
    <row r="804" spans="1:21" x14ac:dyDescent="0.25">
      <c r="A804" s="1">
        <v>1216524</v>
      </c>
      <c r="B804" s="1" t="s">
        <v>418</v>
      </c>
      <c r="C804" s="1" t="s">
        <v>32</v>
      </c>
      <c r="D804" s="1" t="s">
        <v>419</v>
      </c>
      <c r="E804" s="2">
        <v>44131</v>
      </c>
      <c r="F804" s="1" t="s">
        <v>24</v>
      </c>
      <c r="G804" s="1" t="s">
        <v>241</v>
      </c>
      <c r="H804" s="1" t="s">
        <v>311</v>
      </c>
      <c r="I804" s="1" t="s">
        <v>280</v>
      </c>
      <c r="J804" s="1" t="s">
        <v>403</v>
      </c>
      <c r="K804" s="1" t="s">
        <v>403</v>
      </c>
      <c r="L804" s="1" t="s">
        <v>29</v>
      </c>
      <c r="M804" s="1" t="s">
        <v>280</v>
      </c>
      <c r="N804" s="1" t="s">
        <v>30</v>
      </c>
      <c r="O804" s="1">
        <v>88</v>
      </c>
      <c r="P804" s="1">
        <v>220</v>
      </c>
      <c r="Q804" s="1">
        <v>20</v>
      </c>
      <c r="R804" s="1" t="s">
        <v>31</v>
      </c>
      <c r="S804" s="1" t="s">
        <v>32</v>
      </c>
      <c r="T804" s="1" t="s">
        <v>252</v>
      </c>
      <c r="U804" s="1" t="s">
        <v>346</v>
      </c>
    </row>
    <row r="805" spans="1:21" x14ac:dyDescent="0.25">
      <c r="A805" s="1">
        <v>1216499</v>
      </c>
      <c r="B805" s="1" t="s">
        <v>418</v>
      </c>
      <c r="C805" s="1" t="s">
        <v>304</v>
      </c>
      <c r="D805" s="1" t="s">
        <v>419</v>
      </c>
      <c r="E805" s="2">
        <v>44132</v>
      </c>
      <c r="F805" s="1" t="s">
        <v>24</v>
      </c>
      <c r="G805" s="1" t="s">
        <v>353</v>
      </c>
      <c r="H805" s="1" t="s">
        <v>306</v>
      </c>
      <c r="I805" s="1" t="s">
        <v>27</v>
      </c>
      <c r="J805" s="1" t="s">
        <v>54</v>
      </c>
      <c r="K805" s="1" t="s">
        <v>54</v>
      </c>
      <c r="L805" s="1" t="s">
        <v>29</v>
      </c>
      <c r="M805" s="1" t="s">
        <v>54</v>
      </c>
      <c r="N805" s="1" t="s">
        <v>48</v>
      </c>
      <c r="O805" s="1">
        <v>5</v>
      </c>
      <c r="P805" s="1">
        <v>165</v>
      </c>
      <c r="Q805" s="1">
        <v>20</v>
      </c>
      <c r="R805" s="1" t="s">
        <v>31</v>
      </c>
      <c r="S805" s="1" t="s">
        <v>32</v>
      </c>
      <c r="T805" s="1" t="s">
        <v>411</v>
      </c>
      <c r="U805" s="1" t="s">
        <v>325</v>
      </c>
    </row>
    <row r="806" spans="1:21" x14ac:dyDescent="0.25">
      <c r="A806" s="1">
        <v>1216536</v>
      </c>
      <c r="B806" s="1" t="s">
        <v>418</v>
      </c>
      <c r="C806" s="1" t="s">
        <v>32</v>
      </c>
      <c r="D806" s="1" t="s">
        <v>419</v>
      </c>
      <c r="E806" s="2">
        <v>44133</v>
      </c>
      <c r="F806" s="1" t="s">
        <v>24</v>
      </c>
      <c r="G806" s="1" t="s">
        <v>426</v>
      </c>
      <c r="H806" s="1" t="s">
        <v>311</v>
      </c>
      <c r="I806" s="1" t="s">
        <v>28</v>
      </c>
      <c r="J806" s="1" t="s">
        <v>39</v>
      </c>
      <c r="K806" s="1" t="s">
        <v>39</v>
      </c>
      <c r="L806" s="1" t="s">
        <v>29</v>
      </c>
      <c r="M806" s="1" t="s">
        <v>39</v>
      </c>
      <c r="N806" s="1" t="s">
        <v>48</v>
      </c>
      <c r="O806" s="1">
        <v>6</v>
      </c>
      <c r="P806" s="1">
        <v>173</v>
      </c>
      <c r="Q806" s="1">
        <v>20</v>
      </c>
      <c r="R806" s="1" t="s">
        <v>31</v>
      </c>
      <c r="S806" s="1" t="s">
        <v>32</v>
      </c>
      <c r="T806" s="1" t="s">
        <v>272</v>
      </c>
      <c r="U806" s="1" t="s">
        <v>307</v>
      </c>
    </row>
    <row r="807" spans="1:21" x14ac:dyDescent="0.25">
      <c r="A807" s="1">
        <v>1216537</v>
      </c>
      <c r="B807" s="1" t="s">
        <v>418</v>
      </c>
      <c r="C807" s="1" t="s">
        <v>304</v>
      </c>
      <c r="D807" s="1" t="s">
        <v>419</v>
      </c>
      <c r="E807" s="2">
        <v>44134</v>
      </c>
      <c r="F807" s="1" t="s">
        <v>24</v>
      </c>
      <c r="G807" s="1" t="s">
        <v>375</v>
      </c>
      <c r="H807" s="1" t="s">
        <v>306</v>
      </c>
      <c r="I807" s="1" t="s">
        <v>38</v>
      </c>
      <c r="J807" s="1" t="s">
        <v>47</v>
      </c>
      <c r="K807" s="1" t="s">
        <v>47</v>
      </c>
      <c r="L807" s="1" t="s">
        <v>29</v>
      </c>
      <c r="M807" s="1" t="s">
        <v>47</v>
      </c>
      <c r="N807" s="1" t="s">
        <v>48</v>
      </c>
      <c r="O807" s="1">
        <v>7</v>
      </c>
      <c r="P807" s="1">
        <v>186</v>
      </c>
      <c r="Q807" s="1">
        <v>20</v>
      </c>
      <c r="R807" s="1" t="s">
        <v>31</v>
      </c>
      <c r="S807" s="1" t="s">
        <v>32</v>
      </c>
      <c r="T807" s="1" t="s">
        <v>325</v>
      </c>
      <c r="U807" s="1" t="s">
        <v>150</v>
      </c>
    </row>
    <row r="808" spans="1:21" x14ac:dyDescent="0.25">
      <c r="A808" s="1">
        <v>1216502</v>
      </c>
      <c r="B808" s="1" t="s">
        <v>418</v>
      </c>
      <c r="C808" s="1" t="s">
        <v>32</v>
      </c>
      <c r="D808" s="1" t="s">
        <v>419</v>
      </c>
      <c r="E808" s="2">
        <v>44135</v>
      </c>
      <c r="F808" s="1" t="s">
        <v>24</v>
      </c>
      <c r="G808" s="1" t="s">
        <v>315</v>
      </c>
      <c r="H808" s="1" t="s">
        <v>309</v>
      </c>
      <c r="I808" s="1" t="s">
        <v>27</v>
      </c>
      <c r="J808" s="1" t="s">
        <v>280</v>
      </c>
      <c r="K808" s="1" t="s">
        <v>280</v>
      </c>
      <c r="L808" s="1" t="s">
        <v>29</v>
      </c>
      <c r="M808" s="1" t="s">
        <v>280</v>
      </c>
      <c r="N808" s="1" t="s">
        <v>48</v>
      </c>
      <c r="O808" s="1">
        <v>5</v>
      </c>
      <c r="P808" s="1">
        <v>121</v>
      </c>
      <c r="Q808" s="1">
        <v>20</v>
      </c>
      <c r="R808" s="1" t="s">
        <v>31</v>
      </c>
      <c r="S808" s="1" t="s">
        <v>32</v>
      </c>
      <c r="T808" s="1" t="s">
        <v>358</v>
      </c>
      <c r="U808" s="1" t="s">
        <v>328</v>
      </c>
    </row>
    <row r="809" spans="1:21" x14ac:dyDescent="0.25">
      <c r="A809" s="1">
        <v>1216535</v>
      </c>
      <c r="B809" s="1" t="s">
        <v>418</v>
      </c>
      <c r="C809" s="1" t="s">
        <v>32</v>
      </c>
      <c r="D809" s="1" t="s">
        <v>419</v>
      </c>
      <c r="E809" s="2">
        <v>44135</v>
      </c>
      <c r="F809" s="1" t="s">
        <v>24</v>
      </c>
      <c r="G809" s="1" t="s">
        <v>398</v>
      </c>
      <c r="H809" s="1" t="s">
        <v>311</v>
      </c>
      <c r="I809" s="1" t="s">
        <v>403</v>
      </c>
      <c r="J809" s="1" t="s">
        <v>54</v>
      </c>
      <c r="K809" s="1" t="s">
        <v>54</v>
      </c>
      <c r="L809" s="1" t="s">
        <v>29</v>
      </c>
      <c r="M809" s="1" t="s">
        <v>54</v>
      </c>
      <c r="N809" s="1" t="s">
        <v>48</v>
      </c>
      <c r="O809" s="1">
        <v>9</v>
      </c>
      <c r="P809" s="1">
        <v>111</v>
      </c>
      <c r="Q809" s="1">
        <v>20</v>
      </c>
      <c r="R809" s="1" t="s">
        <v>31</v>
      </c>
      <c r="S809" s="1" t="s">
        <v>32</v>
      </c>
      <c r="T809" s="1" t="s">
        <v>374</v>
      </c>
      <c r="U809" s="1" t="s">
        <v>216</v>
      </c>
    </row>
    <row r="810" spans="1:21" x14ac:dyDescent="0.25">
      <c r="A810" s="1">
        <v>1216506</v>
      </c>
      <c r="B810" s="1" t="s">
        <v>418</v>
      </c>
      <c r="C810" s="1" t="s">
        <v>304</v>
      </c>
      <c r="D810" s="1" t="s">
        <v>419</v>
      </c>
      <c r="E810" s="2">
        <v>44136</v>
      </c>
      <c r="F810" s="1" t="s">
        <v>24</v>
      </c>
      <c r="G810" s="1" t="s">
        <v>426</v>
      </c>
      <c r="H810" s="1" t="s">
        <v>306</v>
      </c>
      <c r="I810" s="1" t="s">
        <v>38</v>
      </c>
      <c r="J810" s="1" t="s">
        <v>39</v>
      </c>
      <c r="K810" s="1" t="s">
        <v>39</v>
      </c>
      <c r="L810" s="1" t="s">
        <v>29</v>
      </c>
      <c r="M810" s="1" t="s">
        <v>39</v>
      </c>
      <c r="N810" s="1" t="s">
        <v>48</v>
      </c>
      <c r="O810" s="1">
        <v>9</v>
      </c>
      <c r="P810" s="1">
        <v>154</v>
      </c>
      <c r="Q810" s="1">
        <v>20</v>
      </c>
      <c r="R810" s="1" t="s">
        <v>31</v>
      </c>
      <c r="S810" s="1" t="s">
        <v>32</v>
      </c>
      <c r="T810" s="1" t="s">
        <v>320</v>
      </c>
      <c r="U810" s="1" t="s">
        <v>345</v>
      </c>
    </row>
    <row r="811" spans="1:21" x14ac:dyDescent="0.25">
      <c r="A811" s="1">
        <v>1216530</v>
      </c>
      <c r="B811" s="1" t="s">
        <v>418</v>
      </c>
      <c r="C811" s="1" t="s">
        <v>32</v>
      </c>
      <c r="D811" s="1" t="s">
        <v>419</v>
      </c>
      <c r="E811" s="2">
        <v>44136</v>
      </c>
      <c r="F811" s="1" t="s">
        <v>24</v>
      </c>
      <c r="G811" s="1" t="s">
        <v>427</v>
      </c>
      <c r="H811" s="1" t="s">
        <v>311</v>
      </c>
      <c r="I811" s="1" t="s">
        <v>28</v>
      </c>
      <c r="J811" s="1" t="s">
        <v>47</v>
      </c>
      <c r="K811" s="1" t="s">
        <v>47</v>
      </c>
      <c r="L811" s="1" t="s">
        <v>29</v>
      </c>
      <c r="M811" s="1" t="s">
        <v>28</v>
      </c>
      <c r="N811" s="1" t="s">
        <v>30</v>
      </c>
      <c r="O811" s="1">
        <v>60</v>
      </c>
      <c r="P811" s="1">
        <v>192</v>
      </c>
      <c r="Q811" s="1">
        <v>20</v>
      </c>
      <c r="R811" s="1" t="s">
        <v>31</v>
      </c>
      <c r="S811" s="1" t="s">
        <v>32</v>
      </c>
      <c r="T811" s="1" t="s">
        <v>346</v>
      </c>
      <c r="U811" s="1" t="s">
        <v>216</v>
      </c>
    </row>
    <row r="812" spans="1:21" x14ac:dyDescent="0.25">
      <c r="A812" s="1">
        <v>1216505</v>
      </c>
      <c r="B812" s="1" t="s">
        <v>418</v>
      </c>
      <c r="C812" s="1" t="s">
        <v>304</v>
      </c>
      <c r="D812" s="1" t="s">
        <v>419</v>
      </c>
      <c r="E812" s="2">
        <v>44137</v>
      </c>
      <c r="F812" s="1" t="s">
        <v>24</v>
      </c>
      <c r="G812" s="1" t="s">
        <v>423</v>
      </c>
      <c r="H812" s="1" t="s">
        <v>306</v>
      </c>
      <c r="I812" s="1" t="s">
        <v>27</v>
      </c>
      <c r="J812" s="1" t="s">
        <v>403</v>
      </c>
      <c r="K812" s="1" t="s">
        <v>403</v>
      </c>
      <c r="L812" s="1" t="s">
        <v>29</v>
      </c>
      <c r="M812" s="1" t="s">
        <v>403</v>
      </c>
      <c r="N812" s="1" t="s">
        <v>48</v>
      </c>
      <c r="O812" s="1">
        <v>6</v>
      </c>
      <c r="P812" s="1">
        <v>153</v>
      </c>
      <c r="Q812" s="1">
        <v>20</v>
      </c>
      <c r="R812" s="1" t="s">
        <v>31</v>
      </c>
      <c r="S812" s="1" t="s">
        <v>32</v>
      </c>
      <c r="T812" s="1" t="s">
        <v>325</v>
      </c>
      <c r="U812" s="1" t="s">
        <v>150</v>
      </c>
    </row>
    <row r="813" spans="1:21" x14ac:dyDescent="0.25">
      <c r="A813" s="1">
        <v>1216495</v>
      </c>
      <c r="B813" s="1" t="s">
        <v>418</v>
      </c>
      <c r="C813" s="1" t="s">
        <v>32</v>
      </c>
      <c r="D813" s="1" t="s">
        <v>419</v>
      </c>
      <c r="E813" s="2">
        <v>44138</v>
      </c>
      <c r="F813" s="1" t="s">
        <v>24</v>
      </c>
      <c r="G813" s="1" t="s">
        <v>268</v>
      </c>
      <c r="H813" s="1" t="s">
        <v>309</v>
      </c>
      <c r="I813" s="1" t="s">
        <v>54</v>
      </c>
      <c r="J813" s="1" t="s">
        <v>280</v>
      </c>
      <c r="K813" s="1" t="s">
        <v>280</v>
      </c>
      <c r="L813" s="1" t="s">
        <v>29</v>
      </c>
      <c r="M813" s="1" t="s">
        <v>280</v>
      </c>
      <c r="N813" s="1" t="s">
        <v>48</v>
      </c>
      <c r="O813" s="1">
        <v>10</v>
      </c>
      <c r="P813" s="1">
        <v>150</v>
      </c>
      <c r="Q813" s="1">
        <v>20</v>
      </c>
      <c r="R813" s="1" t="s">
        <v>31</v>
      </c>
      <c r="S813" s="1" t="s">
        <v>32</v>
      </c>
      <c r="T813" s="1" t="s">
        <v>272</v>
      </c>
      <c r="U813" s="1" t="s">
        <v>307</v>
      </c>
    </row>
    <row r="814" spans="1:21" x14ac:dyDescent="0.25">
      <c r="A814" s="1">
        <v>1237177</v>
      </c>
      <c r="B814" s="1" t="s">
        <v>418</v>
      </c>
      <c r="C814" s="1" t="s">
        <v>32</v>
      </c>
      <c r="D814" s="1" t="s">
        <v>419</v>
      </c>
      <c r="E814" s="2">
        <v>44140</v>
      </c>
      <c r="F814" s="1" t="s">
        <v>245</v>
      </c>
      <c r="G814" s="1" t="s">
        <v>372</v>
      </c>
      <c r="H814" s="1" t="s">
        <v>311</v>
      </c>
      <c r="I814" s="1" t="s">
        <v>54</v>
      </c>
      <c r="J814" s="1" t="s">
        <v>403</v>
      </c>
      <c r="K814" s="1" t="s">
        <v>403</v>
      </c>
      <c r="L814" s="1" t="s">
        <v>29</v>
      </c>
      <c r="M814" s="1" t="s">
        <v>54</v>
      </c>
      <c r="N814" s="1" t="s">
        <v>30</v>
      </c>
      <c r="O814" s="1">
        <v>57</v>
      </c>
      <c r="P814" s="1">
        <v>201</v>
      </c>
      <c r="Q814" s="1">
        <v>20</v>
      </c>
      <c r="R814" s="1" t="s">
        <v>31</v>
      </c>
      <c r="S814" s="1" t="s">
        <v>32</v>
      </c>
      <c r="T814" s="1" t="s">
        <v>325</v>
      </c>
      <c r="U814" s="1" t="s">
        <v>346</v>
      </c>
    </row>
    <row r="815" spans="1:21" x14ac:dyDescent="0.25">
      <c r="A815" s="1">
        <v>1237178</v>
      </c>
      <c r="B815" s="1" t="s">
        <v>418</v>
      </c>
      <c r="C815" s="1" t="s">
        <v>304</v>
      </c>
      <c r="D815" s="1" t="s">
        <v>419</v>
      </c>
      <c r="E815" s="2">
        <v>44141</v>
      </c>
      <c r="F815" s="1" t="s">
        <v>303</v>
      </c>
      <c r="G815" s="1" t="s">
        <v>376</v>
      </c>
      <c r="H815" s="1" t="s">
        <v>306</v>
      </c>
      <c r="I815" s="1" t="s">
        <v>27</v>
      </c>
      <c r="J815" s="1" t="s">
        <v>280</v>
      </c>
      <c r="K815" s="1" t="s">
        <v>280</v>
      </c>
      <c r="L815" s="1" t="s">
        <v>29</v>
      </c>
      <c r="M815" s="1" t="s">
        <v>280</v>
      </c>
      <c r="N815" s="1" t="s">
        <v>48</v>
      </c>
      <c r="O815" s="1">
        <v>6</v>
      </c>
      <c r="P815" s="1">
        <v>132</v>
      </c>
      <c r="Q815" s="1">
        <v>20</v>
      </c>
      <c r="R815" s="1" t="s">
        <v>31</v>
      </c>
      <c r="S815" s="1" t="s">
        <v>32</v>
      </c>
      <c r="T815" s="1" t="s">
        <v>216</v>
      </c>
      <c r="U815" s="1" t="s">
        <v>150</v>
      </c>
    </row>
    <row r="816" spans="1:21" x14ac:dyDescent="0.25">
      <c r="A816" s="1">
        <v>1237180</v>
      </c>
      <c r="B816" s="1" t="s">
        <v>418</v>
      </c>
      <c r="C816" s="1" t="s">
        <v>304</v>
      </c>
      <c r="D816" s="1" t="s">
        <v>419</v>
      </c>
      <c r="E816" s="2">
        <v>44143</v>
      </c>
      <c r="F816" s="1" t="s">
        <v>247</v>
      </c>
      <c r="G816" s="1" t="s">
        <v>360</v>
      </c>
      <c r="H816" s="1" t="s">
        <v>306</v>
      </c>
      <c r="I816" s="1" t="s">
        <v>403</v>
      </c>
      <c r="J816" s="1" t="s">
        <v>280</v>
      </c>
      <c r="K816" s="1" t="s">
        <v>403</v>
      </c>
      <c r="L816" s="1" t="s">
        <v>40</v>
      </c>
      <c r="M816" s="1" t="s">
        <v>403</v>
      </c>
      <c r="N816" s="1" t="s">
        <v>30</v>
      </c>
      <c r="O816" s="1">
        <v>17</v>
      </c>
      <c r="P816" s="1">
        <v>190</v>
      </c>
      <c r="Q816" s="1">
        <v>20</v>
      </c>
      <c r="R816" s="1" t="s">
        <v>31</v>
      </c>
      <c r="S816" s="1" t="s">
        <v>32</v>
      </c>
      <c r="T816" s="1" t="s">
        <v>216</v>
      </c>
      <c r="U816" s="1" t="s">
        <v>150</v>
      </c>
    </row>
    <row r="817" spans="1:21" x14ac:dyDescent="0.25">
      <c r="A817" s="1">
        <v>1237181</v>
      </c>
      <c r="B817" s="1" t="s">
        <v>418</v>
      </c>
      <c r="C817" s="1" t="s">
        <v>32</v>
      </c>
      <c r="D817" s="1" t="s">
        <v>419</v>
      </c>
      <c r="E817" s="2">
        <v>44145</v>
      </c>
      <c r="F817" s="1" t="s">
        <v>114</v>
      </c>
      <c r="G817" s="1" t="s">
        <v>334</v>
      </c>
      <c r="H817" s="1" t="s">
        <v>311</v>
      </c>
      <c r="I817" s="1" t="s">
        <v>403</v>
      </c>
      <c r="J817" s="1" t="s">
        <v>54</v>
      </c>
      <c r="K817" s="1" t="s">
        <v>403</v>
      </c>
      <c r="L817" s="1" t="s">
        <v>40</v>
      </c>
      <c r="M817" s="1" t="s">
        <v>54</v>
      </c>
      <c r="N817" s="1" t="s">
        <v>48</v>
      </c>
      <c r="O817" s="1">
        <v>5</v>
      </c>
      <c r="P817" s="1">
        <v>157</v>
      </c>
      <c r="Q817" s="1">
        <v>20</v>
      </c>
      <c r="R817" s="1" t="s">
        <v>31</v>
      </c>
      <c r="S817" s="1" t="s">
        <v>32</v>
      </c>
      <c r="T817" s="1" t="s">
        <v>325</v>
      </c>
      <c r="U817" s="1" t="s">
        <v>346</v>
      </c>
    </row>
    <row r="818" spans="1:21" x14ac:dyDescent="0.25">
      <c r="A818" s="1">
        <v>1254058</v>
      </c>
      <c r="B818" s="1">
        <v>2021</v>
      </c>
      <c r="C818" s="1" t="s">
        <v>72</v>
      </c>
      <c r="D818" s="1" t="s">
        <v>428</v>
      </c>
      <c r="E818" s="2">
        <v>44295</v>
      </c>
      <c r="F818" s="1" t="s">
        <v>24</v>
      </c>
      <c r="G818" s="1" t="s">
        <v>382</v>
      </c>
      <c r="H818" s="1" t="s">
        <v>429</v>
      </c>
      <c r="I818" s="1" t="s">
        <v>54</v>
      </c>
      <c r="J818" s="1" t="s">
        <v>27</v>
      </c>
      <c r="K818" s="1" t="s">
        <v>27</v>
      </c>
      <c r="L818" s="1" t="s">
        <v>29</v>
      </c>
      <c r="M818" s="1" t="s">
        <v>27</v>
      </c>
      <c r="N818" s="1" t="s">
        <v>48</v>
      </c>
      <c r="O818" s="1">
        <v>2</v>
      </c>
      <c r="P818" s="1">
        <v>160</v>
      </c>
      <c r="Q818" s="1">
        <v>20</v>
      </c>
      <c r="R818" s="1" t="s">
        <v>31</v>
      </c>
      <c r="S818" s="1" t="s">
        <v>32</v>
      </c>
      <c r="T818" s="1" t="s">
        <v>358</v>
      </c>
      <c r="U818" s="1" t="s">
        <v>346</v>
      </c>
    </row>
    <row r="819" spans="1:21" x14ac:dyDescent="0.25">
      <c r="A819" s="1">
        <v>1254059</v>
      </c>
      <c r="B819" s="1">
        <v>2021</v>
      </c>
      <c r="C819" s="1" t="s">
        <v>51</v>
      </c>
      <c r="D819" s="1" t="s">
        <v>428</v>
      </c>
      <c r="E819" s="2">
        <v>44296</v>
      </c>
      <c r="F819" s="1" t="s">
        <v>24</v>
      </c>
      <c r="G819" s="1" t="s">
        <v>242</v>
      </c>
      <c r="H819" s="1" t="s">
        <v>430</v>
      </c>
      <c r="I819" s="1" t="s">
        <v>39</v>
      </c>
      <c r="J819" s="1" t="s">
        <v>403</v>
      </c>
      <c r="K819" s="1" t="s">
        <v>403</v>
      </c>
      <c r="L819" s="1" t="s">
        <v>29</v>
      </c>
      <c r="M819" s="1" t="s">
        <v>403</v>
      </c>
      <c r="N819" s="1" t="s">
        <v>48</v>
      </c>
      <c r="O819" s="1">
        <v>7</v>
      </c>
      <c r="P819" s="1">
        <v>189</v>
      </c>
      <c r="Q819" s="1">
        <v>20</v>
      </c>
      <c r="R819" s="1" t="s">
        <v>31</v>
      </c>
      <c r="S819" s="1" t="s">
        <v>32</v>
      </c>
      <c r="T819" s="1" t="s">
        <v>252</v>
      </c>
      <c r="U819" s="1" t="s">
        <v>345</v>
      </c>
    </row>
    <row r="820" spans="1:21" x14ac:dyDescent="0.25">
      <c r="A820" s="1">
        <v>1254060</v>
      </c>
      <c r="B820" s="1">
        <v>2021</v>
      </c>
      <c r="C820" s="1" t="s">
        <v>72</v>
      </c>
      <c r="D820" s="1" t="s">
        <v>428</v>
      </c>
      <c r="E820" s="2">
        <v>44297</v>
      </c>
      <c r="F820" s="1" t="s">
        <v>24</v>
      </c>
      <c r="G820" s="1" t="s">
        <v>371</v>
      </c>
      <c r="H820" s="1" t="s">
        <v>429</v>
      </c>
      <c r="I820" s="1" t="s">
        <v>28</v>
      </c>
      <c r="J820" s="1" t="s">
        <v>280</v>
      </c>
      <c r="K820" s="1" t="s">
        <v>280</v>
      </c>
      <c r="L820" s="1" t="s">
        <v>29</v>
      </c>
      <c r="M820" s="1" t="s">
        <v>28</v>
      </c>
      <c r="N820" s="1" t="s">
        <v>30</v>
      </c>
      <c r="O820" s="1">
        <v>10</v>
      </c>
      <c r="P820" s="1">
        <v>188</v>
      </c>
      <c r="Q820" s="1">
        <v>20</v>
      </c>
      <c r="R820" s="1" t="s">
        <v>31</v>
      </c>
      <c r="S820" s="1" t="s">
        <v>32</v>
      </c>
      <c r="T820" s="1" t="s">
        <v>358</v>
      </c>
      <c r="U820" s="1" t="s">
        <v>346</v>
      </c>
    </row>
    <row r="821" spans="1:21" x14ac:dyDescent="0.25">
      <c r="A821" s="1">
        <v>1254061</v>
      </c>
      <c r="B821" s="1">
        <v>2021</v>
      </c>
      <c r="C821" s="1" t="s">
        <v>51</v>
      </c>
      <c r="D821" s="1" t="s">
        <v>428</v>
      </c>
      <c r="E821" s="2">
        <v>44298</v>
      </c>
      <c r="F821" s="1" t="s">
        <v>24</v>
      </c>
      <c r="G821" s="1" t="s">
        <v>293</v>
      </c>
      <c r="H821" s="1" t="s">
        <v>430</v>
      </c>
      <c r="I821" s="1" t="s">
        <v>38</v>
      </c>
      <c r="J821" s="1" t="s">
        <v>47</v>
      </c>
      <c r="K821" s="1" t="s">
        <v>47</v>
      </c>
      <c r="L821" s="1" t="s">
        <v>29</v>
      </c>
      <c r="M821" s="1" t="s">
        <v>38</v>
      </c>
      <c r="N821" s="1" t="s">
        <v>30</v>
      </c>
      <c r="O821" s="1">
        <v>4</v>
      </c>
      <c r="P821" s="1">
        <v>222</v>
      </c>
      <c r="Q821" s="1">
        <v>20</v>
      </c>
      <c r="R821" s="1" t="s">
        <v>31</v>
      </c>
      <c r="S821" s="1" t="s">
        <v>32</v>
      </c>
      <c r="T821" s="1" t="s">
        <v>252</v>
      </c>
      <c r="U821" s="1" t="s">
        <v>150</v>
      </c>
    </row>
    <row r="822" spans="1:21" x14ac:dyDescent="0.25">
      <c r="A822" s="1">
        <v>1254062</v>
      </c>
      <c r="B822" s="1">
        <v>2021</v>
      </c>
      <c r="C822" s="1" t="s">
        <v>72</v>
      </c>
      <c r="D822" s="1" t="s">
        <v>428</v>
      </c>
      <c r="E822" s="2">
        <v>44299</v>
      </c>
      <c r="F822" s="1" t="s">
        <v>24</v>
      </c>
      <c r="G822" s="1" t="s">
        <v>431</v>
      </c>
      <c r="H822" s="1" t="s">
        <v>429</v>
      </c>
      <c r="I822" s="1" t="s">
        <v>54</v>
      </c>
      <c r="J822" s="1" t="s">
        <v>28</v>
      </c>
      <c r="K822" s="1" t="s">
        <v>28</v>
      </c>
      <c r="L822" s="1" t="s">
        <v>29</v>
      </c>
      <c r="M822" s="1" t="s">
        <v>54</v>
      </c>
      <c r="N822" s="1" t="s">
        <v>30</v>
      </c>
      <c r="O822" s="1">
        <v>10</v>
      </c>
      <c r="P822" s="1">
        <v>153</v>
      </c>
      <c r="Q822" s="1">
        <v>20</v>
      </c>
      <c r="R822" s="1" t="s">
        <v>31</v>
      </c>
      <c r="S822" s="1" t="s">
        <v>32</v>
      </c>
      <c r="T822" s="1" t="s">
        <v>272</v>
      </c>
      <c r="U822" s="1" t="s">
        <v>325</v>
      </c>
    </row>
    <row r="823" spans="1:21" x14ac:dyDescent="0.25">
      <c r="A823" s="1">
        <v>1254063</v>
      </c>
      <c r="B823" s="1">
        <v>2021</v>
      </c>
      <c r="C823" s="1" t="s">
        <v>72</v>
      </c>
      <c r="D823" s="1" t="s">
        <v>428</v>
      </c>
      <c r="E823" s="2">
        <v>44300</v>
      </c>
      <c r="F823" s="1" t="s">
        <v>24</v>
      </c>
      <c r="G823" s="1" t="s">
        <v>310</v>
      </c>
      <c r="H823" s="1" t="s">
        <v>429</v>
      </c>
      <c r="I823" s="1" t="s">
        <v>27</v>
      </c>
      <c r="J823" s="1" t="s">
        <v>280</v>
      </c>
      <c r="K823" s="1" t="s">
        <v>280</v>
      </c>
      <c r="L823" s="1" t="s">
        <v>29</v>
      </c>
      <c r="M823" s="1" t="s">
        <v>27</v>
      </c>
      <c r="N823" s="1" t="s">
        <v>30</v>
      </c>
      <c r="O823" s="1">
        <v>6</v>
      </c>
      <c r="P823" s="1">
        <v>150</v>
      </c>
      <c r="Q823" s="1">
        <v>20</v>
      </c>
      <c r="R823" s="1" t="s">
        <v>31</v>
      </c>
      <c r="S823" s="1" t="s">
        <v>32</v>
      </c>
      <c r="T823" s="1" t="s">
        <v>346</v>
      </c>
      <c r="U823" s="1" t="s">
        <v>411</v>
      </c>
    </row>
    <row r="824" spans="1:21" x14ac:dyDescent="0.25">
      <c r="A824" s="1">
        <v>1254064</v>
      </c>
      <c r="B824" s="1">
        <v>2021</v>
      </c>
      <c r="C824" s="1" t="s">
        <v>51</v>
      </c>
      <c r="D824" s="1" t="s">
        <v>428</v>
      </c>
      <c r="E824" s="2">
        <v>44301</v>
      </c>
      <c r="F824" s="1" t="s">
        <v>24</v>
      </c>
      <c r="G824" s="1" t="s">
        <v>210</v>
      </c>
      <c r="H824" s="1" t="s">
        <v>430</v>
      </c>
      <c r="I824" s="1" t="s">
        <v>403</v>
      </c>
      <c r="J824" s="1" t="s">
        <v>47</v>
      </c>
      <c r="K824" s="1" t="s">
        <v>47</v>
      </c>
      <c r="L824" s="1" t="s">
        <v>29</v>
      </c>
      <c r="M824" s="1" t="s">
        <v>47</v>
      </c>
      <c r="N824" s="1" t="s">
        <v>48</v>
      </c>
      <c r="O824" s="1">
        <v>3</v>
      </c>
      <c r="P824" s="1">
        <v>148</v>
      </c>
      <c r="Q824" s="1">
        <v>20</v>
      </c>
      <c r="R824" s="1" t="s">
        <v>31</v>
      </c>
      <c r="S824" s="1" t="s">
        <v>32</v>
      </c>
      <c r="T824" s="1" t="s">
        <v>150</v>
      </c>
      <c r="U824" s="1" t="s">
        <v>345</v>
      </c>
    </row>
    <row r="825" spans="1:21" x14ac:dyDescent="0.25">
      <c r="A825" s="1">
        <v>1254065</v>
      </c>
      <c r="B825" s="1">
        <v>2021</v>
      </c>
      <c r="C825" s="1" t="s">
        <v>51</v>
      </c>
      <c r="D825" s="1" t="s">
        <v>428</v>
      </c>
      <c r="E825" s="2">
        <v>44302</v>
      </c>
      <c r="F825" s="1" t="s">
        <v>24</v>
      </c>
      <c r="G825" s="1" t="s">
        <v>410</v>
      </c>
      <c r="H825" s="1" t="s">
        <v>430</v>
      </c>
      <c r="I825" s="1" t="s">
        <v>38</v>
      </c>
      <c r="J825" s="1" t="s">
        <v>39</v>
      </c>
      <c r="K825" s="1" t="s">
        <v>39</v>
      </c>
      <c r="L825" s="1" t="s">
        <v>29</v>
      </c>
      <c r="M825" s="1" t="s">
        <v>39</v>
      </c>
      <c r="N825" s="1" t="s">
        <v>48</v>
      </c>
      <c r="O825" s="1">
        <v>6</v>
      </c>
      <c r="P825" s="1">
        <v>107</v>
      </c>
      <c r="Q825" s="1">
        <v>20</v>
      </c>
      <c r="R825" s="1" t="s">
        <v>31</v>
      </c>
      <c r="S825" s="1" t="s">
        <v>32</v>
      </c>
      <c r="T825" s="1" t="s">
        <v>252</v>
      </c>
      <c r="U825" s="1" t="s">
        <v>355</v>
      </c>
    </row>
    <row r="826" spans="1:21" x14ac:dyDescent="0.25">
      <c r="A826" s="1">
        <v>1254066</v>
      </c>
      <c r="B826" s="1">
        <v>2021</v>
      </c>
      <c r="C826" s="1" t="s">
        <v>72</v>
      </c>
      <c r="D826" s="1" t="s">
        <v>428</v>
      </c>
      <c r="E826" s="2">
        <v>44303</v>
      </c>
      <c r="F826" s="1" t="s">
        <v>24</v>
      </c>
      <c r="G826" s="1" t="s">
        <v>205</v>
      </c>
      <c r="H826" s="1" t="s">
        <v>429</v>
      </c>
      <c r="I826" s="1" t="s">
        <v>54</v>
      </c>
      <c r="J826" s="1" t="s">
        <v>280</v>
      </c>
      <c r="K826" s="1" t="s">
        <v>54</v>
      </c>
      <c r="L826" s="1" t="s">
        <v>40</v>
      </c>
      <c r="M826" s="1" t="s">
        <v>54</v>
      </c>
      <c r="N826" s="1" t="s">
        <v>30</v>
      </c>
      <c r="O826" s="1">
        <v>13</v>
      </c>
      <c r="P826" s="1">
        <v>151</v>
      </c>
      <c r="Q826" s="1">
        <v>20</v>
      </c>
      <c r="R826" s="1" t="s">
        <v>31</v>
      </c>
      <c r="S826" s="1" t="s">
        <v>32</v>
      </c>
      <c r="T826" s="1" t="s">
        <v>325</v>
      </c>
      <c r="U826" s="1" t="s">
        <v>328</v>
      </c>
    </row>
    <row r="827" spans="1:21" x14ac:dyDescent="0.25">
      <c r="A827" s="1">
        <v>1254067</v>
      </c>
      <c r="B827" s="1">
        <v>2021</v>
      </c>
      <c r="C827" s="1" t="s">
        <v>72</v>
      </c>
      <c r="D827" s="1" t="s">
        <v>428</v>
      </c>
      <c r="E827" s="2">
        <v>44304</v>
      </c>
      <c r="F827" s="1" t="s">
        <v>24</v>
      </c>
      <c r="G827" s="1" t="s">
        <v>131</v>
      </c>
      <c r="H827" s="1" t="s">
        <v>429</v>
      </c>
      <c r="I827" s="1" t="s">
        <v>27</v>
      </c>
      <c r="J827" s="1" t="s">
        <v>28</v>
      </c>
      <c r="K827" s="1" t="s">
        <v>27</v>
      </c>
      <c r="L827" s="1" t="s">
        <v>40</v>
      </c>
      <c r="M827" s="1" t="s">
        <v>27</v>
      </c>
      <c r="N827" s="1" t="s">
        <v>30</v>
      </c>
      <c r="O827" s="1">
        <v>38</v>
      </c>
      <c r="P827" s="1">
        <v>205</v>
      </c>
      <c r="Q827" s="1">
        <v>20</v>
      </c>
      <c r="R827" s="1" t="s">
        <v>31</v>
      </c>
      <c r="S827" s="1" t="s">
        <v>32</v>
      </c>
      <c r="T827" s="1" t="s">
        <v>272</v>
      </c>
      <c r="U827" s="1" t="s">
        <v>346</v>
      </c>
    </row>
    <row r="828" spans="1:21" x14ac:dyDescent="0.25">
      <c r="A828" s="1">
        <v>1254068</v>
      </c>
      <c r="B828" s="1">
        <v>2021</v>
      </c>
      <c r="C828" s="1" t="s">
        <v>51</v>
      </c>
      <c r="D828" s="1" t="s">
        <v>428</v>
      </c>
      <c r="E828" s="2">
        <v>44304</v>
      </c>
      <c r="F828" s="1" t="s">
        <v>24</v>
      </c>
      <c r="G828" s="1" t="s">
        <v>242</v>
      </c>
      <c r="H828" s="1" t="s">
        <v>430</v>
      </c>
      <c r="I828" s="1" t="s">
        <v>38</v>
      </c>
      <c r="J828" s="1" t="s">
        <v>403</v>
      </c>
      <c r="K828" s="1" t="s">
        <v>403</v>
      </c>
      <c r="L828" s="1" t="s">
        <v>29</v>
      </c>
      <c r="M828" s="1" t="s">
        <v>403</v>
      </c>
      <c r="N828" s="1" t="s">
        <v>48</v>
      </c>
      <c r="O828" s="1">
        <v>6</v>
      </c>
      <c r="P828" s="1">
        <v>196</v>
      </c>
      <c r="Q828" s="1">
        <v>20</v>
      </c>
      <c r="R828" s="1" t="s">
        <v>31</v>
      </c>
      <c r="S828" s="1" t="s">
        <v>32</v>
      </c>
      <c r="T828" s="1" t="s">
        <v>252</v>
      </c>
      <c r="U828" s="1" t="s">
        <v>216</v>
      </c>
    </row>
    <row r="829" spans="1:21" x14ac:dyDescent="0.25">
      <c r="A829" s="1">
        <v>1254069</v>
      </c>
      <c r="B829" s="1">
        <v>2021</v>
      </c>
      <c r="C829" s="1" t="s">
        <v>51</v>
      </c>
      <c r="D829" s="1" t="s">
        <v>428</v>
      </c>
      <c r="E829" s="2">
        <v>44305</v>
      </c>
      <c r="F829" s="1" t="s">
        <v>24</v>
      </c>
      <c r="G829" s="1" t="s">
        <v>432</v>
      </c>
      <c r="H829" s="1" t="s">
        <v>430</v>
      </c>
      <c r="I829" s="1" t="s">
        <v>39</v>
      </c>
      <c r="J829" s="1" t="s">
        <v>47</v>
      </c>
      <c r="K829" s="1" t="s">
        <v>47</v>
      </c>
      <c r="L829" s="1" t="s">
        <v>29</v>
      </c>
      <c r="M829" s="1" t="s">
        <v>39</v>
      </c>
      <c r="N829" s="1" t="s">
        <v>30</v>
      </c>
      <c r="O829" s="1">
        <v>45</v>
      </c>
      <c r="P829" s="1">
        <v>189</v>
      </c>
      <c r="Q829" s="1">
        <v>20</v>
      </c>
      <c r="R829" s="1" t="s">
        <v>31</v>
      </c>
      <c r="S829" s="1" t="s">
        <v>32</v>
      </c>
      <c r="T829" s="1" t="s">
        <v>216</v>
      </c>
      <c r="U829" s="1" t="s">
        <v>345</v>
      </c>
    </row>
    <row r="830" spans="1:21" x14ac:dyDescent="0.25">
      <c r="A830" s="1">
        <v>1254070</v>
      </c>
      <c r="B830" s="1">
        <v>2021</v>
      </c>
      <c r="C830" s="1" t="s">
        <v>72</v>
      </c>
      <c r="D830" s="1" t="s">
        <v>428</v>
      </c>
      <c r="E830" s="2">
        <v>44306</v>
      </c>
      <c r="F830" s="1" t="s">
        <v>24</v>
      </c>
      <c r="G830" s="1" t="s">
        <v>99</v>
      </c>
      <c r="H830" s="1" t="s">
        <v>429</v>
      </c>
      <c r="I830" s="1" t="s">
        <v>54</v>
      </c>
      <c r="J830" s="1" t="s">
        <v>403</v>
      </c>
      <c r="K830" s="1" t="s">
        <v>54</v>
      </c>
      <c r="L830" s="1" t="s">
        <v>40</v>
      </c>
      <c r="M830" s="1" t="s">
        <v>403</v>
      </c>
      <c r="N830" s="1" t="s">
        <v>48</v>
      </c>
      <c r="O830" s="1">
        <v>6</v>
      </c>
      <c r="P830" s="1">
        <v>138</v>
      </c>
      <c r="Q830" s="1">
        <v>20</v>
      </c>
      <c r="R830" s="1" t="s">
        <v>31</v>
      </c>
      <c r="S830" s="1" t="s">
        <v>32</v>
      </c>
      <c r="T830" s="1" t="s">
        <v>272</v>
      </c>
      <c r="U830" s="1" t="s">
        <v>325</v>
      </c>
    </row>
    <row r="831" spans="1:21" x14ac:dyDescent="0.25">
      <c r="A831" s="1">
        <v>1254071</v>
      </c>
      <c r="B831" s="1">
        <v>2021</v>
      </c>
      <c r="C831" s="1" t="s">
        <v>72</v>
      </c>
      <c r="D831" s="1" t="s">
        <v>428</v>
      </c>
      <c r="E831" s="2">
        <v>44307</v>
      </c>
      <c r="F831" s="1" t="s">
        <v>24</v>
      </c>
      <c r="G831" s="1" t="s">
        <v>405</v>
      </c>
      <c r="H831" s="1" t="s">
        <v>429</v>
      </c>
      <c r="I831" s="1" t="s">
        <v>38</v>
      </c>
      <c r="J831" s="1" t="s">
        <v>280</v>
      </c>
      <c r="K831" s="1" t="s">
        <v>38</v>
      </c>
      <c r="L831" s="1" t="s">
        <v>40</v>
      </c>
      <c r="M831" s="1" t="s">
        <v>280</v>
      </c>
      <c r="N831" s="1" t="s">
        <v>48</v>
      </c>
      <c r="O831" s="1">
        <v>9</v>
      </c>
      <c r="P831" s="1">
        <v>121</v>
      </c>
      <c r="Q831" s="1">
        <v>20</v>
      </c>
      <c r="R831" s="1" t="s">
        <v>31</v>
      </c>
      <c r="S831" s="1" t="s">
        <v>32</v>
      </c>
      <c r="T831" s="1" t="s">
        <v>328</v>
      </c>
      <c r="U831" s="1" t="s">
        <v>346</v>
      </c>
    </row>
    <row r="832" spans="1:21" x14ac:dyDescent="0.25">
      <c r="A832" s="1">
        <v>1254072</v>
      </c>
      <c r="B832" s="1">
        <v>2021</v>
      </c>
      <c r="C832" s="1" t="s">
        <v>51</v>
      </c>
      <c r="D832" s="1" t="s">
        <v>428</v>
      </c>
      <c r="E832" s="2">
        <v>44307</v>
      </c>
      <c r="F832" s="1" t="s">
        <v>24</v>
      </c>
      <c r="G832" s="1" t="s">
        <v>263</v>
      </c>
      <c r="H832" s="1" t="s">
        <v>430</v>
      </c>
      <c r="I832" s="1" t="s">
        <v>39</v>
      </c>
      <c r="J832" s="1" t="s">
        <v>28</v>
      </c>
      <c r="K832" s="1" t="s">
        <v>28</v>
      </c>
      <c r="L832" s="1" t="s">
        <v>29</v>
      </c>
      <c r="M832" s="1" t="s">
        <v>39</v>
      </c>
      <c r="N832" s="1" t="s">
        <v>30</v>
      </c>
      <c r="O832" s="1">
        <v>18</v>
      </c>
      <c r="P832" s="1">
        <v>221</v>
      </c>
      <c r="Q832" s="1">
        <v>20</v>
      </c>
      <c r="R832" s="1" t="s">
        <v>31</v>
      </c>
      <c r="S832" s="1" t="s">
        <v>32</v>
      </c>
      <c r="T832" s="1" t="s">
        <v>355</v>
      </c>
      <c r="U832" s="1" t="s">
        <v>216</v>
      </c>
    </row>
    <row r="833" spans="1:21" x14ac:dyDescent="0.25">
      <c r="A833" s="1">
        <v>1254073</v>
      </c>
      <c r="B833" s="1">
        <v>2021</v>
      </c>
      <c r="C833" s="1" t="s">
        <v>51</v>
      </c>
      <c r="D833" s="1" t="s">
        <v>428</v>
      </c>
      <c r="E833" s="2">
        <v>44308</v>
      </c>
      <c r="F833" s="1" t="s">
        <v>24</v>
      </c>
      <c r="G833" s="1" t="s">
        <v>433</v>
      </c>
      <c r="H833" s="1" t="s">
        <v>430</v>
      </c>
      <c r="I833" s="1" t="s">
        <v>47</v>
      </c>
      <c r="J833" s="1" t="s">
        <v>27</v>
      </c>
      <c r="K833" s="1" t="s">
        <v>27</v>
      </c>
      <c r="L833" s="1" t="s">
        <v>29</v>
      </c>
      <c r="M833" s="1" t="s">
        <v>27</v>
      </c>
      <c r="N833" s="1" t="s">
        <v>48</v>
      </c>
      <c r="O833" s="1">
        <v>10</v>
      </c>
      <c r="P833" s="1">
        <v>178</v>
      </c>
      <c r="Q833" s="1">
        <v>20</v>
      </c>
      <c r="R833" s="1" t="s">
        <v>31</v>
      </c>
      <c r="S833" s="1" t="s">
        <v>32</v>
      </c>
      <c r="T833" s="1" t="s">
        <v>434</v>
      </c>
      <c r="U833" s="1" t="s">
        <v>150</v>
      </c>
    </row>
    <row r="834" spans="1:21" x14ac:dyDescent="0.25">
      <c r="A834" s="1">
        <v>1254074</v>
      </c>
      <c r="B834" s="1">
        <v>2021</v>
      </c>
      <c r="C834" s="1" t="s">
        <v>72</v>
      </c>
      <c r="D834" s="1" t="s">
        <v>428</v>
      </c>
      <c r="E834" s="2">
        <v>44309</v>
      </c>
      <c r="F834" s="1" t="s">
        <v>24</v>
      </c>
      <c r="G834" s="1" t="s">
        <v>386</v>
      </c>
      <c r="H834" s="1" t="s">
        <v>429</v>
      </c>
      <c r="I834" s="1" t="s">
        <v>54</v>
      </c>
      <c r="J834" s="1" t="s">
        <v>38</v>
      </c>
      <c r="K834" s="1" t="s">
        <v>38</v>
      </c>
      <c r="L834" s="1" t="s">
        <v>29</v>
      </c>
      <c r="M834" s="1" t="s">
        <v>38</v>
      </c>
      <c r="N834" s="1" t="s">
        <v>48</v>
      </c>
      <c r="O834" s="1">
        <v>9</v>
      </c>
      <c r="P834" s="1">
        <v>132</v>
      </c>
      <c r="Q834" s="1">
        <v>20</v>
      </c>
      <c r="R834" s="1" t="s">
        <v>31</v>
      </c>
      <c r="S834" s="1" t="s">
        <v>32</v>
      </c>
      <c r="T834" s="1" t="s">
        <v>272</v>
      </c>
      <c r="U834" s="1" t="s">
        <v>346</v>
      </c>
    </row>
    <row r="835" spans="1:21" x14ac:dyDescent="0.25">
      <c r="A835" s="1">
        <v>1254075</v>
      </c>
      <c r="B835" s="1">
        <v>2021</v>
      </c>
      <c r="C835" s="1" t="s">
        <v>51</v>
      </c>
      <c r="D835" s="1" t="s">
        <v>428</v>
      </c>
      <c r="E835" s="2">
        <v>44310</v>
      </c>
      <c r="F835" s="1" t="s">
        <v>24</v>
      </c>
      <c r="G835" s="1" t="s">
        <v>356</v>
      </c>
      <c r="H835" s="1" t="s">
        <v>430</v>
      </c>
      <c r="I835" s="1" t="s">
        <v>28</v>
      </c>
      <c r="J835" s="1" t="s">
        <v>47</v>
      </c>
      <c r="K835" s="1" t="s">
        <v>47</v>
      </c>
      <c r="L835" s="1" t="s">
        <v>29</v>
      </c>
      <c r="M835" s="1" t="s">
        <v>47</v>
      </c>
      <c r="N835" s="1" t="s">
        <v>48</v>
      </c>
      <c r="O835" s="1">
        <v>6</v>
      </c>
      <c r="P835" s="1">
        <v>134</v>
      </c>
      <c r="Q835" s="1">
        <v>20</v>
      </c>
      <c r="R835" s="1" t="s">
        <v>31</v>
      </c>
      <c r="S835" s="1" t="s">
        <v>32</v>
      </c>
      <c r="T835" s="1" t="s">
        <v>435</v>
      </c>
      <c r="U835" s="1" t="s">
        <v>150</v>
      </c>
    </row>
    <row r="836" spans="1:21" x14ac:dyDescent="0.25">
      <c r="A836" s="1">
        <v>1254076</v>
      </c>
      <c r="B836" s="1">
        <v>2021</v>
      </c>
      <c r="C836" s="1" t="s">
        <v>51</v>
      </c>
      <c r="D836" s="1" t="s">
        <v>428</v>
      </c>
      <c r="E836" s="2">
        <v>44311</v>
      </c>
      <c r="F836" s="1" t="s">
        <v>24</v>
      </c>
      <c r="G836" s="1" t="s">
        <v>255</v>
      </c>
      <c r="H836" s="1" t="s">
        <v>430</v>
      </c>
      <c r="I836" s="1" t="s">
        <v>39</v>
      </c>
      <c r="J836" s="1" t="s">
        <v>27</v>
      </c>
      <c r="K836" s="1" t="s">
        <v>39</v>
      </c>
      <c r="L836" s="1" t="s">
        <v>40</v>
      </c>
      <c r="M836" s="1" t="s">
        <v>39</v>
      </c>
      <c r="N836" s="1" t="s">
        <v>30</v>
      </c>
      <c r="O836" s="1">
        <v>69</v>
      </c>
      <c r="P836" s="1">
        <v>192</v>
      </c>
      <c r="Q836" s="1">
        <v>20</v>
      </c>
      <c r="R836" s="1" t="s">
        <v>31</v>
      </c>
      <c r="S836" s="1" t="s">
        <v>32</v>
      </c>
      <c r="T836" s="1" t="s">
        <v>252</v>
      </c>
      <c r="U836" s="1" t="s">
        <v>345</v>
      </c>
    </row>
    <row r="837" spans="1:21" x14ac:dyDescent="0.25">
      <c r="A837" s="1">
        <v>1254077</v>
      </c>
      <c r="B837" s="1">
        <v>2021</v>
      </c>
      <c r="C837" s="1" t="s">
        <v>72</v>
      </c>
      <c r="D837" s="1" t="s">
        <v>428</v>
      </c>
      <c r="E837" s="2">
        <v>44311</v>
      </c>
      <c r="F837" s="1" t="s">
        <v>24</v>
      </c>
      <c r="G837" s="1" t="s">
        <v>404</v>
      </c>
      <c r="H837" s="1" t="s">
        <v>429</v>
      </c>
      <c r="I837" s="1" t="s">
        <v>403</v>
      </c>
      <c r="J837" s="1" t="s">
        <v>280</v>
      </c>
      <c r="K837" s="1" t="s">
        <v>403</v>
      </c>
      <c r="L837" s="1" t="s">
        <v>40</v>
      </c>
      <c r="M837" s="1" t="s">
        <v>403</v>
      </c>
      <c r="N837" s="1" t="s">
        <v>132</v>
      </c>
      <c r="O837" s="1" t="s">
        <v>32</v>
      </c>
      <c r="P837" s="1">
        <v>160</v>
      </c>
      <c r="Q837" s="1">
        <v>20</v>
      </c>
      <c r="R837" s="1" t="s">
        <v>133</v>
      </c>
      <c r="S837" s="1" t="s">
        <v>32</v>
      </c>
      <c r="T837" s="1" t="s">
        <v>325</v>
      </c>
      <c r="U837" s="1" t="s">
        <v>358</v>
      </c>
    </row>
    <row r="838" spans="1:21" x14ac:dyDescent="0.25">
      <c r="A838" s="1">
        <v>1254078</v>
      </c>
      <c r="B838" s="1">
        <v>2021</v>
      </c>
      <c r="C838" s="1" t="s">
        <v>179</v>
      </c>
      <c r="D838" s="1" t="s">
        <v>428</v>
      </c>
      <c r="E838" s="2">
        <v>44312</v>
      </c>
      <c r="F838" s="1" t="s">
        <v>24</v>
      </c>
      <c r="G838" s="1" t="s">
        <v>336</v>
      </c>
      <c r="H838" s="1" t="s">
        <v>436</v>
      </c>
      <c r="I838" s="1" t="s">
        <v>38</v>
      </c>
      <c r="J838" s="1" t="s">
        <v>28</v>
      </c>
      <c r="K838" s="1" t="s">
        <v>28</v>
      </c>
      <c r="L838" s="1" t="s">
        <v>29</v>
      </c>
      <c r="M838" s="1" t="s">
        <v>28</v>
      </c>
      <c r="N838" s="1" t="s">
        <v>48</v>
      </c>
      <c r="O838" s="1">
        <v>5</v>
      </c>
      <c r="P838" s="1">
        <v>124</v>
      </c>
      <c r="Q838" s="1">
        <v>20</v>
      </c>
      <c r="R838" s="1" t="s">
        <v>31</v>
      </c>
      <c r="S838" s="1" t="s">
        <v>32</v>
      </c>
      <c r="T838" s="1" t="s">
        <v>216</v>
      </c>
      <c r="U838" s="1" t="s">
        <v>374</v>
      </c>
    </row>
    <row r="839" spans="1:21" x14ac:dyDescent="0.25">
      <c r="A839" s="1">
        <v>1254079</v>
      </c>
      <c r="B839" s="1">
        <v>2021</v>
      </c>
      <c r="C839" s="1" t="s">
        <v>179</v>
      </c>
      <c r="D839" s="1" t="s">
        <v>428</v>
      </c>
      <c r="E839" s="2">
        <v>44313</v>
      </c>
      <c r="F839" s="1" t="s">
        <v>24</v>
      </c>
      <c r="G839" s="1" t="s">
        <v>131</v>
      </c>
      <c r="H839" s="1" t="s">
        <v>436</v>
      </c>
      <c r="I839" s="1" t="s">
        <v>27</v>
      </c>
      <c r="J839" s="1" t="s">
        <v>403</v>
      </c>
      <c r="K839" s="1" t="s">
        <v>403</v>
      </c>
      <c r="L839" s="1" t="s">
        <v>29</v>
      </c>
      <c r="M839" s="1" t="s">
        <v>27</v>
      </c>
      <c r="N839" s="1" t="s">
        <v>30</v>
      </c>
      <c r="O839" s="1">
        <v>1</v>
      </c>
      <c r="P839" s="1">
        <v>172</v>
      </c>
      <c r="Q839" s="1">
        <v>20</v>
      </c>
      <c r="R839" s="1" t="s">
        <v>31</v>
      </c>
      <c r="S839" s="1" t="s">
        <v>32</v>
      </c>
      <c r="T839" s="1" t="s">
        <v>150</v>
      </c>
      <c r="U839" s="1" t="s">
        <v>345</v>
      </c>
    </row>
    <row r="840" spans="1:21" x14ac:dyDescent="0.25">
      <c r="A840" s="1">
        <v>1254080</v>
      </c>
      <c r="B840" s="1">
        <v>2021</v>
      </c>
      <c r="C840" s="1" t="s">
        <v>43</v>
      </c>
      <c r="D840" s="1" t="s">
        <v>428</v>
      </c>
      <c r="E840" s="2">
        <v>44314</v>
      </c>
      <c r="F840" s="1" t="s">
        <v>24</v>
      </c>
      <c r="G840" s="1" t="s">
        <v>426</v>
      </c>
      <c r="H840" s="1" t="s">
        <v>437</v>
      </c>
      <c r="I840" s="1" t="s">
        <v>280</v>
      </c>
      <c r="J840" s="1" t="s">
        <v>39</v>
      </c>
      <c r="K840" s="1" t="s">
        <v>280</v>
      </c>
      <c r="L840" s="1" t="s">
        <v>40</v>
      </c>
      <c r="M840" s="1" t="s">
        <v>39</v>
      </c>
      <c r="N840" s="1" t="s">
        <v>48</v>
      </c>
      <c r="O840" s="1">
        <v>7</v>
      </c>
      <c r="P840" s="1">
        <v>172</v>
      </c>
      <c r="Q840" s="1">
        <v>20</v>
      </c>
      <c r="R840" s="1" t="s">
        <v>31</v>
      </c>
      <c r="S840" s="1" t="s">
        <v>32</v>
      </c>
      <c r="T840" s="1" t="s">
        <v>272</v>
      </c>
      <c r="U840" s="1" t="s">
        <v>288</v>
      </c>
    </row>
    <row r="841" spans="1:21" x14ac:dyDescent="0.25">
      <c r="A841" s="1">
        <v>1254081</v>
      </c>
      <c r="B841" s="1">
        <v>2021</v>
      </c>
      <c r="C841" s="1" t="s">
        <v>43</v>
      </c>
      <c r="D841" s="1" t="s">
        <v>428</v>
      </c>
      <c r="E841" s="2">
        <v>44315</v>
      </c>
      <c r="F841" s="1" t="s">
        <v>24</v>
      </c>
      <c r="G841" s="1" t="s">
        <v>349</v>
      </c>
      <c r="H841" s="1" t="s">
        <v>437</v>
      </c>
      <c r="I841" s="1" t="s">
        <v>47</v>
      </c>
      <c r="J841" s="1" t="s">
        <v>54</v>
      </c>
      <c r="K841" s="1" t="s">
        <v>54</v>
      </c>
      <c r="L841" s="1" t="s">
        <v>29</v>
      </c>
      <c r="M841" s="1" t="s">
        <v>54</v>
      </c>
      <c r="N841" s="1" t="s">
        <v>48</v>
      </c>
      <c r="O841" s="1">
        <v>7</v>
      </c>
      <c r="P841" s="1">
        <v>172</v>
      </c>
      <c r="Q841" s="1">
        <v>20</v>
      </c>
      <c r="R841" s="1" t="s">
        <v>31</v>
      </c>
      <c r="S841" s="1" t="s">
        <v>32</v>
      </c>
      <c r="T841" s="1" t="s">
        <v>325</v>
      </c>
      <c r="U841" s="1" t="s">
        <v>358</v>
      </c>
    </row>
    <row r="842" spans="1:21" x14ac:dyDescent="0.25">
      <c r="A842" s="1">
        <v>1254082</v>
      </c>
      <c r="B842" s="1">
        <v>2021</v>
      </c>
      <c r="C842" s="1" t="s">
        <v>179</v>
      </c>
      <c r="D842" s="1" t="s">
        <v>428</v>
      </c>
      <c r="E842" s="2">
        <v>44315</v>
      </c>
      <c r="F842" s="1" t="s">
        <v>24</v>
      </c>
      <c r="G842" s="1" t="s">
        <v>404</v>
      </c>
      <c r="H842" s="1" t="s">
        <v>436</v>
      </c>
      <c r="I842" s="1" t="s">
        <v>28</v>
      </c>
      <c r="J842" s="1" t="s">
        <v>403</v>
      </c>
      <c r="K842" s="1" t="s">
        <v>403</v>
      </c>
      <c r="L842" s="1" t="s">
        <v>29</v>
      </c>
      <c r="M842" s="1" t="s">
        <v>403</v>
      </c>
      <c r="N842" s="1" t="s">
        <v>48</v>
      </c>
      <c r="O842" s="1">
        <v>7</v>
      </c>
      <c r="P842" s="1">
        <v>155</v>
      </c>
      <c r="Q842" s="1">
        <v>20</v>
      </c>
      <c r="R842" s="1" t="s">
        <v>31</v>
      </c>
      <c r="S842" s="1" t="s">
        <v>32</v>
      </c>
      <c r="T842" s="1" t="s">
        <v>252</v>
      </c>
      <c r="U842" s="1" t="s">
        <v>374</v>
      </c>
    </row>
    <row r="843" spans="1:21" x14ac:dyDescent="0.25">
      <c r="A843" s="1">
        <v>1254083</v>
      </c>
      <c r="B843" s="1">
        <v>2021</v>
      </c>
      <c r="C843" s="1" t="s">
        <v>179</v>
      </c>
      <c r="D843" s="1" t="s">
        <v>428</v>
      </c>
      <c r="E843" s="2">
        <v>44316</v>
      </c>
      <c r="F843" s="1" t="s">
        <v>24</v>
      </c>
      <c r="G843" s="1" t="s">
        <v>438</v>
      </c>
      <c r="H843" s="1" t="s">
        <v>436</v>
      </c>
      <c r="I843" s="1" t="s">
        <v>38</v>
      </c>
      <c r="J843" s="1" t="s">
        <v>27</v>
      </c>
      <c r="K843" s="1" t="s">
        <v>27</v>
      </c>
      <c r="L843" s="1" t="s">
        <v>29</v>
      </c>
      <c r="M843" s="1" t="s">
        <v>38</v>
      </c>
      <c r="N843" s="1" t="s">
        <v>30</v>
      </c>
      <c r="O843" s="1">
        <v>34</v>
      </c>
      <c r="P843" s="1">
        <v>180</v>
      </c>
      <c r="Q843" s="1">
        <v>20</v>
      </c>
      <c r="R843" s="1" t="s">
        <v>31</v>
      </c>
      <c r="S843" s="1" t="s">
        <v>32</v>
      </c>
      <c r="T843" s="1" t="s">
        <v>150</v>
      </c>
      <c r="U843" s="1" t="s">
        <v>345</v>
      </c>
    </row>
    <row r="844" spans="1:21" x14ac:dyDescent="0.25">
      <c r="A844" s="1">
        <v>1254084</v>
      </c>
      <c r="B844" s="1">
        <v>2021</v>
      </c>
      <c r="C844" s="1" t="s">
        <v>43</v>
      </c>
      <c r="D844" s="1" t="s">
        <v>428</v>
      </c>
      <c r="E844" s="2">
        <v>44317</v>
      </c>
      <c r="F844" s="1" t="s">
        <v>24</v>
      </c>
      <c r="G844" s="1" t="s">
        <v>205</v>
      </c>
      <c r="H844" s="1" t="s">
        <v>437</v>
      </c>
      <c r="I844" s="1" t="s">
        <v>39</v>
      </c>
      <c r="J844" s="1" t="s">
        <v>54</v>
      </c>
      <c r="K844" s="1" t="s">
        <v>54</v>
      </c>
      <c r="L844" s="1" t="s">
        <v>29</v>
      </c>
      <c r="M844" s="1" t="s">
        <v>54</v>
      </c>
      <c r="N844" s="1" t="s">
        <v>48</v>
      </c>
      <c r="O844" s="1">
        <v>4</v>
      </c>
      <c r="P844" s="1">
        <v>219</v>
      </c>
      <c r="Q844" s="1">
        <v>20</v>
      </c>
      <c r="R844" s="1" t="s">
        <v>31</v>
      </c>
      <c r="S844" s="1" t="s">
        <v>32</v>
      </c>
      <c r="T844" s="1" t="s">
        <v>358</v>
      </c>
      <c r="U844" s="1" t="s">
        <v>288</v>
      </c>
    </row>
    <row r="845" spans="1:21" x14ac:dyDescent="0.25">
      <c r="A845" s="1">
        <v>1254085</v>
      </c>
      <c r="B845" s="1">
        <v>2021</v>
      </c>
      <c r="C845" s="1" t="s">
        <v>43</v>
      </c>
      <c r="D845" s="1" t="s">
        <v>428</v>
      </c>
      <c r="E845" s="2">
        <v>44318</v>
      </c>
      <c r="F845" s="1" t="s">
        <v>24</v>
      </c>
      <c r="G845" s="1" t="s">
        <v>377</v>
      </c>
      <c r="H845" s="1" t="s">
        <v>437</v>
      </c>
      <c r="I845" s="1" t="s">
        <v>47</v>
      </c>
      <c r="J845" s="1" t="s">
        <v>280</v>
      </c>
      <c r="K845" s="1" t="s">
        <v>280</v>
      </c>
      <c r="L845" s="1" t="s">
        <v>29</v>
      </c>
      <c r="M845" s="1" t="s">
        <v>47</v>
      </c>
      <c r="N845" s="1" t="s">
        <v>30</v>
      </c>
      <c r="O845" s="1">
        <v>55</v>
      </c>
      <c r="P845" s="1">
        <v>221</v>
      </c>
      <c r="Q845" s="1">
        <v>20</v>
      </c>
      <c r="R845" s="1" t="s">
        <v>31</v>
      </c>
      <c r="S845" s="1" t="s">
        <v>32</v>
      </c>
      <c r="T845" s="1" t="s">
        <v>272</v>
      </c>
      <c r="U845" s="1" t="s">
        <v>325</v>
      </c>
    </row>
    <row r="846" spans="1:21" x14ac:dyDescent="0.25">
      <c r="A846" s="1">
        <v>1254086</v>
      </c>
      <c r="B846" s="1">
        <v>2021</v>
      </c>
      <c r="C846" s="1" t="s">
        <v>179</v>
      </c>
      <c r="D846" s="1" t="s">
        <v>428</v>
      </c>
      <c r="E846" s="2">
        <v>44318</v>
      </c>
      <c r="F846" s="1" t="s">
        <v>24</v>
      </c>
      <c r="G846" s="1" t="s">
        <v>329</v>
      </c>
      <c r="H846" s="1" t="s">
        <v>436</v>
      </c>
      <c r="I846" s="1" t="s">
        <v>38</v>
      </c>
      <c r="J846" s="1" t="s">
        <v>403</v>
      </c>
      <c r="K846" s="1" t="s">
        <v>403</v>
      </c>
      <c r="L846" s="1" t="s">
        <v>29</v>
      </c>
      <c r="M846" s="1" t="s">
        <v>403</v>
      </c>
      <c r="N846" s="1" t="s">
        <v>48</v>
      </c>
      <c r="O846" s="1">
        <v>7</v>
      </c>
      <c r="P846" s="1">
        <v>167</v>
      </c>
      <c r="Q846" s="1">
        <v>20</v>
      </c>
      <c r="R846" s="1" t="s">
        <v>31</v>
      </c>
      <c r="S846" s="1" t="s">
        <v>32</v>
      </c>
      <c r="T846" s="1" t="s">
        <v>252</v>
      </c>
      <c r="U846" s="1" t="s">
        <v>355</v>
      </c>
    </row>
    <row r="847" spans="1:21" x14ac:dyDescent="0.25">
      <c r="A847" s="1">
        <v>1254104</v>
      </c>
      <c r="B847" s="1">
        <v>2021</v>
      </c>
      <c r="C847" s="1" t="s">
        <v>439</v>
      </c>
      <c r="D847" s="1" t="s">
        <v>428</v>
      </c>
      <c r="E847" s="2">
        <v>44458</v>
      </c>
      <c r="F847" s="1" t="s">
        <v>24</v>
      </c>
      <c r="G847" s="1" t="s">
        <v>426</v>
      </c>
      <c r="H847" s="1" t="s">
        <v>311</v>
      </c>
      <c r="I847" s="1" t="s">
        <v>39</v>
      </c>
      <c r="J847" s="1" t="s">
        <v>54</v>
      </c>
      <c r="K847" s="1" t="s">
        <v>39</v>
      </c>
      <c r="L847" s="1" t="s">
        <v>40</v>
      </c>
      <c r="M847" s="1" t="s">
        <v>39</v>
      </c>
      <c r="N847" s="1" t="s">
        <v>30</v>
      </c>
      <c r="O847" s="1">
        <v>20</v>
      </c>
      <c r="P847" s="1">
        <v>157</v>
      </c>
      <c r="Q847" s="1">
        <v>20</v>
      </c>
      <c r="R847" s="1" t="s">
        <v>31</v>
      </c>
      <c r="S847" s="1" t="s">
        <v>32</v>
      </c>
      <c r="T847" s="1" t="s">
        <v>346</v>
      </c>
      <c r="U847" s="1" t="s">
        <v>307</v>
      </c>
    </row>
    <row r="848" spans="1:21" x14ac:dyDescent="0.25">
      <c r="A848" s="1">
        <v>1254087</v>
      </c>
      <c r="B848" s="1">
        <v>2021</v>
      </c>
      <c r="C848" s="1" t="s">
        <v>304</v>
      </c>
      <c r="D848" s="1" t="s">
        <v>428</v>
      </c>
      <c r="E848" s="2">
        <v>44459</v>
      </c>
      <c r="F848" s="1" t="s">
        <v>24</v>
      </c>
      <c r="G848" s="1" t="s">
        <v>424</v>
      </c>
      <c r="H848" s="1" t="s">
        <v>440</v>
      </c>
      <c r="I848" s="1" t="s">
        <v>27</v>
      </c>
      <c r="J848" s="1" t="s">
        <v>28</v>
      </c>
      <c r="K848" s="1" t="s">
        <v>27</v>
      </c>
      <c r="L848" s="1" t="s">
        <v>40</v>
      </c>
      <c r="M848" s="1" t="s">
        <v>28</v>
      </c>
      <c r="N848" s="1" t="s">
        <v>48</v>
      </c>
      <c r="O848" s="1">
        <v>9</v>
      </c>
      <c r="P848" s="1">
        <v>93</v>
      </c>
      <c r="Q848" s="1">
        <v>20</v>
      </c>
      <c r="R848" s="1" t="s">
        <v>31</v>
      </c>
      <c r="S848" s="1" t="s">
        <v>32</v>
      </c>
      <c r="T848" s="1" t="s">
        <v>325</v>
      </c>
      <c r="U848" s="1" t="s">
        <v>150</v>
      </c>
    </row>
    <row r="849" spans="1:21" x14ac:dyDescent="0.25">
      <c r="A849" s="1">
        <v>1254111</v>
      </c>
      <c r="B849" s="1">
        <v>2021</v>
      </c>
      <c r="C849" s="1" t="s">
        <v>439</v>
      </c>
      <c r="D849" s="1" t="s">
        <v>428</v>
      </c>
      <c r="E849" s="2">
        <v>44460</v>
      </c>
      <c r="F849" s="1" t="s">
        <v>24</v>
      </c>
      <c r="G849" s="1" t="s">
        <v>441</v>
      </c>
      <c r="H849" s="1" t="s">
        <v>311</v>
      </c>
      <c r="I849" s="1" t="s">
        <v>47</v>
      </c>
      <c r="J849" s="1" t="s">
        <v>38</v>
      </c>
      <c r="K849" s="1" t="s">
        <v>38</v>
      </c>
      <c r="L849" s="1" t="s">
        <v>29</v>
      </c>
      <c r="M849" s="1" t="s">
        <v>47</v>
      </c>
      <c r="N849" s="1" t="s">
        <v>30</v>
      </c>
      <c r="O849" s="1">
        <v>2</v>
      </c>
      <c r="P849" s="1">
        <v>186</v>
      </c>
      <c r="Q849" s="1">
        <v>20</v>
      </c>
      <c r="R849" s="1" t="s">
        <v>31</v>
      </c>
      <c r="S849" s="1" t="s">
        <v>32</v>
      </c>
      <c r="T849" s="1" t="s">
        <v>252</v>
      </c>
      <c r="U849" s="1" t="s">
        <v>442</v>
      </c>
    </row>
    <row r="850" spans="1:21" x14ac:dyDescent="0.25">
      <c r="A850" s="1">
        <v>1254105</v>
      </c>
      <c r="B850" s="1">
        <v>2021</v>
      </c>
      <c r="C850" s="1" t="s">
        <v>439</v>
      </c>
      <c r="D850" s="1" t="s">
        <v>428</v>
      </c>
      <c r="E850" s="2">
        <v>44461</v>
      </c>
      <c r="F850" s="1" t="s">
        <v>24</v>
      </c>
      <c r="G850" s="1" t="s">
        <v>423</v>
      </c>
      <c r="H850" s="1" t="s">
        <v>311</v>
      </c>
      <c r="I850" s="1" t="s">
        <v>280</v>
      </c>
      <c r="J850" s="1" t="s">
        <v>403</v>
      </c>
      <c r="K850" s="1" t="s">
        <v>280</v>
      </c>
      <c r="L850" s="1" t="s">
        <v>40</v>
      </c>
      <c r="M850" s="1" t="s">
        <v>403</v>
      </c>
      <c r="N850" s="1" t="s">
        <v>48</v>
      </c>
      <c r="O850" s="1">
        <v>8</v>
      </c>
      <c r="P850" s="1">
        <v>135</v>
      </c>
      <c r="Q850" s="1">
        <v>20</v>
      </c>
      <c r="R850" s="1" t="s">
        <v>31</v>
      </c>
      <c r="S850" s="1" t="s">
        <v>32</v>
      </c>
      <c r="T850" s="1" t="s">
        <v>358</v>
      </c>
      <c r="U850" s="1" t="s">
        <v>307</v>
      </c>
    </row>
    <row r="851" spans="1:21" x14ac:dyDescent="0.25">
      <c r="A851" s="1">
        <v>1254096</v>
      </c>
      <c r="B851" s="1">
        <v>2021</v>
      </c>
      <c r="C851" s="1" t="s">
        <v>304</v>
      </c>
      <c r="D851" s="1" t="s">
        <v>428</v>
      </c>
      <c r="E851" s="2">
        <v>44462</v>
      </c>
      <c r="F851" s="1" t="s">
        <v>24</v>
      </c>
      <c r="G851" s="1" t="s">
        <v>267</v>
      </c>
      <c r="H851" s="1" t="s">
        <v>440</v>
      </c>
      <c r="I851" s="1" t="s">
        <v>54</v>
      </c>
      <c r="J851" s="1" t="s">
        <v>28</v>
      </c>
      <c r="K851" s="1" t="s">
        <v>28</v>
      </c>
      <c r="L851" s="1" t="s">
        <v>29</v>
      </c>
      <c r="M851" s="1" t="s">
        <v>28</v>
      </c>
      <c r="N851" s="1" t="s">
        <v>48</v>
      </c>
      <c r="O851" s="1">
        <v>7</v>
      </c>
      <c r="P851" s="1">
        <v>156</v>
      </c>
      <c r="Q851" s="1">
        <v>20</v>
      </c>
      <c r="R851" s="1" t="s">
        <v>31</v>
      </c>
      <c r="S851" s="1" t="s">
        <v>32</v>
      </c>
      <c r="T851" s="1" t="s">
        <v>150</v>
      </c>
      <c r="U851" s="1" t="s">
        <v>345</v>
      </c>
    </row>
    <row r="852" spans="1:21" x14ac:dyDescent="0.25">
      <c r="A852" s="1">
        <v>1254113</v>
      </c>
      <c r="B852" s="1">
        <v>2021</v>
      </c>
      <c r="C852" s="1" t="s">
        <v>443</v>
      </c>
      <c r="D852" s="1" t="s">
        <v>428</v>
      </c>
      <c r="E852" s="2">
        <v>44463</v>
      </c>
      <c r="F852" s="1" t="s">
        <v>24</v>
      </c>
      <c r="G852" s="1" t="s">
        <v>103</v>
      </c>
      <c r="H852" s="1" t="s">
        <v>309</v>
      </c>
      <c r="I852" s="1" t="s">
        <v>27</v>
      </c>
      <c r="J852" s="1" t="s">
        <v>39</v>
      </c>
      <c r="K852" s="1" t="s">
        <v>39</v>
      </c>
      <c r="L852" s="1" t="s">
        <v>29</v>
      </c>
      <c r="M852" s="1" t="s">
        <v>39</v>
      </c>
      <c r="N852" s="1" t="s">
        <v>48</v>
      </c>
      <c r="O852" s="1">
        <v>6</v>
      </c>
      <c r="P852" s="1">
        <v>157</v>
      </c>
      <c r="Q852" s="1">
        <v>20</v>
      </c>
      <c r="R852" s="1" t="s">
        <v>31</v>
      </c>
      <c r="S852" s="1" t="s">
        <v>32</v>
      </c>
      <c r="T852" s="1" t="s">
        <v>252</v>
      </c>
      <c r="U852" s="1" t="s">
        <v>346</v>
      </c>
    </row>
    <row r="853" spans="1:21" x14ac:dyDescent="0.25">
      <c r="A853" s="1">
        <v>1254097</v>
      </c>
      <c r="B853" s="1">
        <v>2021</v>
      </c>
      <c r="C853" s="1" t="s">
        <v>304</v>
      </c>
      <c r="D853" s="1" t="s">
        <v>428</v>
      </c>
      <c r="E853" s="2">
        <v>44464</v>
      </c>
      <c r="F853" s="1" t="s">
        <v>24</v>
      </c>
      <c r="G853" s="1" t="s">
        <v>331</v>
      </c>
      <c r="H853" s="1" t="s">
        <v>440</v>
      </c>
      <c r="I853" s="1" t="s">
        <v>403</v>
      </c>
      <c r="J853" s="1" t="s">
        <v>47</v>
      </c>
      <c r="K853" s="1" t="s">
        <v>47</v>
      </c>
      <c r="L853" s="1" t="s">
        <v>29</v>
      </c>
      <c r="M853" s="1" t="s">
        <v>403</v>
      </c>
      <c r="N853" s="1" t="s">
        <v>30</v>
      </c>
      <c r="O853" s="1">
        <v>33</v>
      </c>
      <c r="P853" s="1">
        <v>155</v>
      </c>
      <c r="Q853" s="1">
        <v>20</v>
      </c>
      <c r="R853" s="1" t="s">
        <v>31</v>
      </c>
      <c r="S853" s="1" t="s">
        <v>32</v>
      </c>
      <c r="T853" s="1" t="s">
        <v>325</v>
      </c>
      <c r="U853" s="1" t="s">
        <v>411</v>
      </c>
    </row>
    <row r="854" spans="1:21" x14ac:dyDescent="0.25">
      <c r="A854" s="1">
        <v>1254107</v>
      </c>
      <c r="B854" s="1">
        <v>2021</v>
      </c>
      <c r="C854" s="1" t="s">
        <v>443</v>
      </c>
      <c r="D854" s="1" t="s">
        <v>428</v>
      </c>
      <c r="E854" s="2">
        <v>44464</v>
      </c>
      <c r="F854" s="1" t="s">
        <v>24</v>
      </c>
      <c r="G854" s="1" t="s">
        <v>444</v>
      </c>
      <c r="H854" s="1" t="s">
        <v>309</v>
      </c>
      <c r="I854" s="1" t="s">
        <v>38</v>
      </c>
      <c r="J854" s="1" t="s">
        <v>280</v>
      </c>
      <c r="K854" s="1" t="s">
        <v>280</v>
      </c>
      <c r="L854" s="1" t="s">
        <v>29</v>
      </c>
      <c r="M854" s="1" t="s">
        <v>38</v>
      </c>
      <c r="N854" s="1" t="s">
        <v>30</v>
      </c>
      <c r="O854" s="1">
        <v>5</v>
      </c>
      <c r="P854" s="1">
        <v>126</v>
      </c>
      <c r="Q854" s="1">
        <v>20</v>
      </c>
      <c r="R854" s="1" t="s">
        <v>31</v>
      </c>
      <c r="S854" s="1" t="s">
        <v>32</v>
      </c>
      <c r="T854" s="1" t="s">
        <v>307</v>
      </c>
      <c r="U854" s="1" t="s">
        <v>374</v>
      </c>
    </row>
    <row r="855" spans="1:21" x14ac:dyDescent="0.25">
      <c r="A855" s="1">
        <v>1254098</v>
      </c>
      <c r="B855" s="1">
        <v>2021</v>
      </c>
      <c r="C855" s="1" t="s">
        <v>304</v>
      </c>
      <c r="D855" s="1" t="s">
        <v>428</v>
      </c>
      <c r="E855" s="2">
        <v>44465</v>
      </c>
      <c r="F855" s="1" t="s">
        <v>24</v>
      </c>
      <c r="G855" s="1" t="s">
        <v>255</v>
      </c>
      <c r="H855" s="1" t="s">
        <v>440</v>
      </c>
      <c r="I855" s="1" t="s">
        <v>28</v>
      </c>
      <c r="J855" s="1" t="s">
        <v>39</v>
      </c>
      <c r="K855" s="1" t="s">
        <v>28</v>
      </c>
      <c r="L855" s="1" t="s">
        <v>40</v>
      </c>
      <c r="M855" s="1" t="s">
        <v>39</v>
      </c>
      <c r="N855" s="1" t="s">
        <v>48</v>
      </c>
      <c r="O855" s="1">
        <v>2</v>
      </c>
      <c r="P855" s="1">
        <v>172</v>
      </c>
      <c r="Q855" s="1">
        <v>20</v>
      </c>
      <c r="R855" s="1" t="s">
        <v>31</v>
      </c>
      <c r="S855" s="1" t="s">
        <v>32</v>
      </c>
      <c r="T855" s="1" t="s">
        <v>325</v>
      </c>
      <c r="U855" s="1" t="s">
        <v>445</v>
      </c>
    </row>
    <row r="856" spans="1:21" x14ac:dyDescent="0.25">
      <c r="A856" s="1">
        <v>1254108</v>
      </c>
      <c r="B856" s="1">
        <v>2021</v>
      </c>
      <c r="C856" s="1" t="s">
        <v>439</v>
      </c>
      <c r="D856" s="1" t="s">
        <v>428</v>
      </c>
      <c r="E856" s="2">
        <v>44465</v>
      </c>
      <c r="F856" s="1" t="s">
        <v>24</v>
      </c>
      <c r="G856" s="1" t="s">
        <v>310</v>
      </c>
      <c r="H856" s="1" t="s">
        <v>311</v>
      </c>
      <c r="I856" s="1" t="s">
        <v>27</v>
      </c>
      <c r="J856" s="1" t="s">
        <v>54</v>
      </c>
      <c r="K856" s="1" t="s">
        <v>54</v>
      </c>
      <c r="L856" s="1" t="s">
        <v>29</v>
      </c>
      <c r="M856" s="1" t="s">
        <v>27</v>
      </c>
      <c r="N856" s="1" t="s">
        <v>30</v>
      </c>
      <c r="O856" s="1">
        <v>54</v>
      </c>
      <c r="P856" s="1">
        <v>166</v>
      </c>
      <c r="Q856" s="1">
        <v>20</v>
      </c>
      <c r="R856" s="1" t="s">
        <v>31</v>
      </c>
      <c r="S856" s="1" t="s">
        <v>32</v>
      </c>
      <c r="T856" s="1" t="s">
        <v>252</v>
      </c>
      <c r="U856" s="1" t="s">
        <v>442</v>
      </c>
    </row>
    <row r="857" spans="1:21" x14ac:dyDescent="0.25">
      <c r="A857" s="1">
        <v>1254100</v>
      </c>
      <c r="B857" s="1">
        <v>2021</v>
      </c>
      <c r="C857" s="1" t="s">
        <v>439</v>
      </c>
      <c r="D857" s="1" t="s">
        <v>428</v>
      </c>
      <c r="E857" s="2">
        <v>44466</v>
      </c>
      <c r="F857" s="1" t="s">
        <v>24</v>
      </c>
      <c r="G857" s="1" t="s">
        <v>391</v>
      </c>
      <c r="H857" s="1" t="s">
        <v>311</v>
      </c>
      <c r="I857" s="1" t="s">
        <v>47</v>
      </c>
      <c r="J857" s="1" t="s">
        <v>280</v>
      </c>
      <c r="K857" s="1" t="s">
        <v>47</v>
      </c>
      <c r="L857" s="1" t="s">
        <v>40</v>
      </c>
      <c r="M857" s="1" t="s">
        <v>280</v>
      </c>
      <c r="N857" s="1" t="s">
        <v>48</v>
      </c>
      <c r="O857" s="1">
        <v>7</v>
      </c>
      <c r="P857" s="1">
        <v>165</v>
      </c>
      <c r="Q857" s="1">
        <v>20</v>
      </c>
      <c r="R857" s="1" t="s">
        <v>31</v>
      </c>
      <c r="S857" s="1" t="s">
        <v>32</v>
      </c>
      <c r="T857" s="1" t="s">
        <v>358</v>
      </c>
      <c r="U857" s="1" t="s">
        <v>435</v>
      </c>
    </row>
    <row r="858" spans="1:21" x14ac:dyDescent="0.25">
      <c r="A858" s="1">
        <v>1254092</v>
      </c>
      <c r="B858" s="1">
        <v>2021</v>
      </c>
      <c r="C858" s="1" t="s">
        <v>443</v>
      </c>
      <c r="D858" s="1" t="s">
        <v>428</v>
      </c>
      <c r="E858" s="2">
        <v>44467</v>
      </c>
      <c r="F858" s="1" t="s">
        <v>24</v>
      </c>
      <c r="G858" s="1" t="s">
        <v>267</v>
      </c>
      <c r="H858" s="1" t="s">
        <v>309</v>
      </c>
      <c r="I858" s="1" t="s">
        <v>403</v>
      </c>
      <c r="J858" s="1" t="s">
        <v>28</v>
      </c>
      <c r="K858" s="1" t="s">
        <v>28</v>
      </c>
      <c r="L858" s="1" t="s">
        <v>29</v>
      </c>
      <c r="M858" s="1" t="s">
        <v>28</v>
      </c>
      <c r="N858" s="1" t="s">
        <v>48</v>
      </c>
      <c r="O858" s="1">
        <v>3</v>
      </c>
      <c r="P858" s="1">
        <v>128</v>
      </c>
      <c r="Q858" s="1">
        <v>20</v>
      </c>
      <c r="R858" s="1" t="s">
        <v>31</v>
      </c>
      <c r="S858" s="1" t="s">
        <v>32</v>
      </c>
      <c r="T858" s="1" t="s">
        <v>346</v>
      </c>
      <c r="U858" s="1" t="s">
        <v>446</v>
      </c>
    </row>
    <row r="859" spans="1:21" x14ac:dyDescent="0.25">
      <c r="A859" s="1">
        <v>1254099</v>
      </c>
      <c r="B859" s="1">
        <v>2021</v>
      </c>
      <c r="C859" s="1" t="s">
        <v>304</v>
      </c>
      <c r="D859" s="1" t="s">
        <v>428</v>
      </c>
      <c r="E859" s="2">
        <v>44467</v>
      </c>
      <c r="F859" s="1" t="s">
        <v>24</v>
      </c>
      <c r="G859" s="1" t="s">
        <v>205</v>
      </c>
      <c r="H859" s="1" t="s">
        <v>440</v>
      </c>
      <c r="I859" s="1" t="s">
        <v>38</v>
      </c>
      <c r="J859" s="1" t="s">
        <v>54</v>
      </c>
      <c r="K859" s="1" t="s">
        <v>54</v>
      </c>
      <c r="L859" s="1" t="s">
        <v>29</v>
      </c>
      <c r="M859" s="1" t="s">
        <v>54</v>
      </c>
      <c r="N859" s="1" t="s">
        <v>48</v>
      </c>
      <c r="O859" s="1">
        <v>6</v>
      </c>
      <c r="P859" s="1">
        <v>136</v>
      </c>
      <c r="Q859" s="1">
        <v>20</v>
      </c>
      <c r="R859" s="1" t="s">
        <v>31</v>
      </c>
      <c r="S859" s="1" t="s">
        <v>32</v>
      </c>
      <c r="T859" s="1" t="s">
        <v>150</v>
      </c>
      <c r="U859" s="1" t="s">
        <v>345</v>
      </c>
    </row>
    <row r="860" spans="1:21" x14ac:dyDescent="0.25">
      <c r="A860" s="1">
        <v>1254103</v>
      </c>
      <c r="B860" s="1">
        <v>2021</v>
      </c>
      <c r="C860" s="1" t="s">
        <v>439</v>
      </c>
      <c r="D860" s="1" t="s">
        <v>428</v>
      </c>
      <c r="E860" s="2">
        <v>44468</v>
      </c>
      <c r="F860" s="1" t="s">
        <v>24</v>
      </c>
      <c r="G860" s="1" t="s">
        <v>308</v>
      </c>
      <c r="H860" s="1" t="s">
        <v>311</v>
      </c>
      <c r="I860" s="1" t="s">
        <v>47</v>
      </c>
      <c r="J860" s="1" t="s">
        <v>27</v>
      </c>
      <c r="K860" s="1" t="s">
        <v>27</v>
      </c>
      <c r="L860" s="1" t="s">
        <v>29</v>
      </c>
      <c r="M860" s="1" t="s">
        <v>27</v>
      </c>
      <c r="N860" s="1" t="s">
        <v>48</v>
      </c>
      <c r="O860" s="1">
        <v>7</v>
      </c>
      <c r="P860" s="1">
        <v>150</v>
      </c>
      <c r="Q860" s="1">
        <v>20</v>
      </c>
      <c r="R860" s="1" t="s">
        <v>31</v>
      </c>
      <c r="S860" s="1" t="s">
        <v>32</v>
      </c>
      <c r="T860" s="1" t="s">
        <v>355</v>
      </c>
      <c r="U860" s="1" t="s">
        <v>358</v>
      </c>
    </row>
    <row r="861" spans="1:21" x14ac:dyDescent="0.25">
      <c r="A861" s="1">
        <v>1254091</v>
      </c>
      <c r="B861" s="1">
        <v>2021</v>
      </c>
      <c r="C861" s="1" t="s">
        <v>443</v>
      </c>
      <c r="D861" s="1" t="s">
        <v>428</v>
      </c>
      <c r="E861" s="2">
        <v>44469</v>
      </c>
      <c r="F861" s="1" t="s">
        <v>24</v>
      </c>
      <c r="G861" s="1" t="s">
        <v>447</v>
      </c>
      <c r="H861" s="1" t="s">
        <v>309</v>
      </c>
      <c r="I861" s="1" t="s">
        <v>280</v>
      </c>
      <c r="J861" s="1" t="s">
        <v>39</v>
      </c>
      <c r="K861" s="1" t="s">
        <v>39</v>
      </c>
      <c r="L861" s="1" t="s">
        <v>29</v>
      </c>
      <c r="M861" s="1" t="s">
        <v>39</v>
      </c>
      <c r="N861" s="1" t="s">
        <v>48</v>
      </c>
      <c r="O861" s="1">
        <v>6</v>
      </c>
      <c r="P861" s="1">
        <v>135</v>
      </c>
      <c r="Q861" s="1">
        <v>20</v>
      </c>
      <c r="R861" s="1" t="s">
        <v>31</v>
      </c>
      <c r="S861" s="1" t="s">
        <v>32</v>
      </c>
      <c r="T861" s="1" t="s">
        <v>346</v>
      </c>
      <c r="U861" s="1" t="s">
        <v>374</v>
      </c>
    </row>
    <row r="862" spans="1:21" x14ac:dyDescent="0.25">
      <c r="A862" s="1">
        <v>1254102</v>
      </c>
      <c r="B862" s="1">
        <v>2021</v>
      </c>
      <c r="C862" s="1" t="s">
        <v>439</v>
      </c>
      <c r="D862" s="1" t="s">
        <v>428</v>
      </c>
      <c r="E862" s="2">
        <v>44470</v>
      </c>
      <c r="F862" s="1" t="s">
        <v>24</v>
      </c>
      <c r="G862" s="1" t="s">
        <v>386</v>
      </c>
      <c r="H862" s="1" t="s">
        <v>311</v>
      </c>
      <c r="I862" s="1" t="s">
        <v>28</v>
      </c>
      <c r="J862" s="1" t="s">
        <v>38</v>
      </c>
      <c r="K862" s="1" t="s">
        <v>38</v>
      </c>
      <c r="L862" s="1" t="s">
        <v>29</v>
      </c>
      <c r="M862" s="1" t="s">
        <v>38</v>
      </c>
      <c r="N862" s="1" t="s">
        <v>48</v>
      </c>
      <c r="O862" s="1">
        <v>5</v>
      </c>
      <c r="P862" s="1">
        <v>166</v>
      </c>
      <c r="Q862" s="1">
        <v>20</v>
      </c>
      <c r="R862" s="1" t="s">
        <v>31</v>
      </c>
      <c r="S862" s="1" t="s">
        <v>32</v>
      </c>
      <c r="T862" s="1" t="s">
        <v>358</v>
      </c>
      <c r="U862" s="1" t="s">
        <v>307</v>
      </c>
    </row>
    <row r="863" spans="1:21" x14ac:dyDescent="0.25">
      <c r="A863" s="1">
        <v>1254089</v>
      </c>
      <c r="B863" s="1">
        <v>2021</v>
      </c>
      <c r="C863" s="1" t="s">
        <v>304</v>
      </c>
      <c r="D863" s="1" t="s">
        <v>428</v>
      </c>
      <c r="E863" s="2">
        <v>44471</v>
      </c>
      <c r="F863" s="1" t="s">
        <v>24</v>
      </c>
      <c r="G863" s="1" t="s">
        <v>426</v>
      </c>
      <c r="H863" s="1" t="s">
        <v>440</v>
      </c>
      <c r="I863" s="1" t="s">
        <v>39</v>
      </c>
      <c r="J863" s="1" t="s">
        <v>47</v>
      </c>
      <c r="K863" s="1" t="s">
        <v>47</v>
      </c>
      <c r="L863" s="1" t="s">
        <v>29</v>
      </c>
      <c r="M863" s="1" t="s">
        <v>47</v>
      </c>
      <c r="N863" s="1" t="s">
        <v>48</v>
      </c>
      <c r="O863" s="1">
        <v>7</v>
      </c>
      <c r="P863" s="1">
        <v>190</v>
      </c>
      <c r="Q863" s="1">
        <v>20</v>
      </c>
      <c r="R863" s="1" t="s">
        <v>31</v>
      </c>
      <c r="S863" s="1" t="s">
        <v>32</v>
      </c>
      <c r="T863" s="1" t="s">
        <v>325</v>
      </c>
      <c r="U863" s="1" t="s">
        <v>345</v>
      </c>
    </row>
    <row r="864" spans="1:21" x14ac:dyDescent="0.25">
      <c r="A864" s="1">
        <v>1254112</v>
      </c>
      <c r="B864" s="1">
        <v>2021</v>
      </c>
      <c r="C864" s="1" t="s">
        <v>443</v>
      </c>
      <c r="D864" s="1" t="s">
        <v>428</v>
      </c>
      <c r="E864" s="2">
        <v>44471</v>
      </c>
      <c r="F864" s="1" t="s">
        <v>24</v>
      </c>
      <c r="G864" s="1" t="s">
        <v>321</v>
      </c>
      <c r="H864" s="1" t="s">
        <v>309</v>
      </c>
      <c r="I864" s="1" t="s">
        <v>54</v>
      </c>
      <c r="J864" s="1" t="s">
        <v>403</v>
      </c>
      <c r="K864" s="1" t="s">
        <v>403</v>
      </c>
      <c r="L864" s="1" t="s">
        <v>29</v>
      </c>
      <c r="M864" s="1" t="s">
        <v>403</v>
      </c>
      <c r="N864" s="1" t="s">
        <v>48</v>
      </c>
      <c r="O864" s="1">
        <v>4</v>
      </c>
      <c r="P864" s="1">
        <v>130</v>
      </c>
      <c r="Q864" s="1">
        <v>20</v>
      </c>
      <c r="R864" s="1" t="s">
        <v>31</v>
      </c>
      <c r="S864" s="1" t="s">
        <v>32</v>
      </c>
      <c r="T864" s="1" t="s">
        <v>252</v>
      </c>
      <c r="U864" s="1" t="s">
        <v>442</v>
      </c>
    </row>
    <row r="865" spans="1:21" x14ac:dyDescent="0.25">
      <c r="A865" s="1">
        <v>1254090</v>
      </c>
      <c r="B865" s="1">
        <v>2021</v>
      </c>
      <c r="C865" s="1" t="s">
        <v>443</v>
      </c>
      <c r="D865" s="1" t="s">
        <v>428</v>
      </c>
      <c r="E865" s="2">
        <v>44472</v>
      </c>
      <c r="F865" s="1" t="s">
        <v>24</v>
      </c>
      <c r="G865" s="1" t="s">
        <v>310</v>
      </c>
      <c r="H865" s="1" t="s">
        <v>309</v>
      </c>
      <c r="I865" s="1" t="s">
        <v>27</v>
      </c>
      <c r="J865" s="1" t="s">
        <v>38</v>
      </c>
      <c r="K865" s="1" t="s">
        <v>27</v>
      </c>
      <c r="L865" s="1" t="s">
        <v>40</v>
      </c>
      <c r="M865" s="1" t="s">
        <v>27</v>
      </c>
      <c r="N865" s="1" t="s">
        <v>30</v>
      </c>
      <c r="O865" s="1">
        <v>6</v>
      </c>
      <c r="P865" s="1">
        <v>165</v>
      </c>
      <c r="Q865" s="1">
        <v>20</v>
      </c>
      <c r="R865" s="1" t="s">
        <v>31</v>
      </c>
      <c r="S865" s="1" t="s">
        <v>32</v>
      </c>
      <c r="T865" s="1" t="s">
        <v>358</v>
      </c>
      <c r="U865" s="1" t="s">
        <v>307</v>
      </c>
    </row>
    <row r="866" spans="1:21" x14ac:dyDescent="0.25">
      <c r="A866" s="1">
        <v>1254109</v>
      </c>
      <c r="B866" s="1">
        <v>2021</v>
      </c>
      <c r="C866" s="1" t="s">
        <v>439</v>
      </c>
      <c r="D866" s="1" t="s">
        <v>428</v>
      </c>
      <c r="E866" s="2">
        <v>44472</v>
      </c>
      <c r="F866" s="1" t="s">
        <v>24</v>
      </c>
      <c r="G866" s="1" t="s">
        <v>416</v>
      </c>
      <c r="H866" s="1" t="s">
        <v>311</v>
      </c>
      <c r="I866" s="1" t="s">
        <v>280</v>
      </c>
      <c r="J866" s="1" t="s">
        <v>28</v>
      </c>
      <c r="K866" s="1" t="s">
        <v>280</v>
      </c>
      <c r="L866" s="1" t="s">
        <v>40</v>
      </c>
      <c r="M866" s="1" t="s">
        <v>28</v>
      </c>
      <c r="N866" s="1" t="s">
        <v>48</v>
      </c>
      <c r="O866" s="1">
        <v>6</v>
      </c>
      <c r="P866" s="1">
        <v>116</v>
      </c>
      <c r="Q866" s="1">
        <v>20</v>
      </c>
      <c r="R866" s="1" t="s">
        <v>31</v>
      </c>
      <c r="S866" s="1" t="s">
        <v>32</v>
      </c>
      <c r="T866" s="1" t="s">
        <v>434</v>
      </c>
      <c r="U866" s="1" t="s">
        <v>442</v>
      </c>
    </row>
    <row r="867" spans="1:21" x14ac:dyDescent="0.25">
      <c r="A867" s="1">
        <v>1254110</v>
      </c>
      <c r="B867" s="1">
        <v>2021</v>
      </c>
      <c r="C867" s="1" t="s">
        <v>439</v>
      </c>
      <c r="D867" s="1" t="s">
        <v>428</v>
      </c>
      <c r="E867" s="2">
        <v>44473</v>
      </c>
      <c r="F867" s="1" t="s">
        <v>24</v>
      </c>
      <c r="G867" s="1" t="s">
        <v>321</v>
      </c>
      <c r="H867" s="1" t="s">
        <v>311</v>
      </c>
      <c r="I867" s="1" t="s">
        <v>39</v>
      </c>
      <c r="J867" s="1" t="s">
        <v>403</v>
      </c>
      <c r="K867" s="1" t="s">
        <v>403</v>
      </c>
      <c r="L867" s="1" t="s">
        <v>29</v>
      </c>
      <c r="M867" s="1" t="s">
        <v>403</v>
      </c>
      <c r="N867" s="1" t="s">
        <v>48</v>
      </c>
      <c r="O867" s="1">
        <v>3</v>
      </c>
      <c r="P867" s="1">
        <v>137</v>
      </c>
      <c r="Q867" s="1">
        <v>20</v>
      </c>
      <c r="R867" s="1" t="s">
        <v>31</v>
      </c>
      <c r="S867" s="1" t="s">
        <v>32</v>
      </c>
      <c r="T867" s="1" t="s">
        <v>252</v>
      </c>
      <c r="U867" s="1" t="s">
        <v>346</v>
      </c>
    </row>
    <row r="868" spans="1:21" x14ac:dyDescent="0.25">
      <c r="A868" s="1">
        <v>1254093</v>
      </c>
      <c r="B868" s="1">
        <v>2021</v>
      </c>
      <c r="C868" s="1" t="s">
        <v>443</v>
      </c>
      <c r="D868" s="1" t="s">
        <v>428</v>
      </c>
      <c r="E868" s="2">
        <v>44474</v>
      </c>
      <c r="F868" s="1" t="s">
        <v>24</v>
      </c>
      <c r="G868" s="1" t="s">
        <v>335</v>
      </c>
      <c r="H868" s="1" t="s">
        <v>309</v>
      </c>
      <c r="I868" s="1" t="s">
        <v>47</v>
      </c>
      <c r="J868" s="1" t="s">
        <v>54</v>
      </c>
      <c r="K868" s="1" t="s">
        <v>54</v>
      </c>
      <c r="L868" s="1" t="s">
        <v>29</v>
      </c>
      <c r="M868" s="1" t="s">
        <v>54</v>
      </c>
      <c r="N868" s="1" t="s">
        <v>48</v>
      </c>
      <c r="O868" s="1">
        <v>8</v>
      </c>
      <c r="P868" s="1">
        <v>91</v>
      </c>
      <c r="Q868" s="1">
        <v>20</v>
      </c>
      <c r="R868" s="1" t="s">
        <v>31</v>
      </c>
      <c r="S868" s="1" t="s">
        <v>32</v>
      </c>
      <c r="T868" s="1" t="s">
        <v>252</v>
      </c>
      <c r="U868" s="1" t="s">
        <v>442</v>
      </c>
    </row>
    <row r="869" spans="1:21" x14ac:dyDescent="0.25">
      <c r="A869" s="1">
        <v>1254095</v>
      </c>
      <c r="B869" s="1">
        <v>2021</v>
      </c>
      <c r="C869" s="1" t="s">
        <v>304</v>
      </c>
      <c r="D869" s="1" t="s">
        <v>428</v>
      </c>
      <c r="E869" s="2">
        <v>44475</v>
      </c>
      <c r="F869" s="1" t="s">
        <v>24</v>
      </c>
      <c r="G869" s="1" t="s">
        <v>376</v>
      </c>
      <c r="H869" s="1" t="s">
        <v>440</v>
      </c>
      <c r="I869" s="1" t="s">
        <v>280</v>
      </c>
      <c r="J869" s="1" t="s">
        <v>27</v>
      </c>
      <c r="K869" s="1" t="s">
        <v>27</v>
      </c>
      <c r="L869" s="1" t="s">
        <v>29</v>
      </c>
      <c r="M869" s="1" t="s">
        <v>280</v>
      </c>
      <c r="N869" s="1" t="s">
        <v>30</v>
      </c>
      <c r="O869" s="1">
        <v>4</v>
      </c>
      <c r="P869" s="1">
        <v>142</v>
      </c>
      <c r="Q869" s="1">
        <v>20</v>
      </c>
      <c r="R869" s="1" t="s">
        <v>31</v>
      </c>
      <c r="S869" s="1" t="s">
        <v>32</v>
      </c>
      <c r="T869" s="1" t="s">
        <v>150</v>
      </c>
      <c r="U869" s="1" t="s">
        <v>411</v>
      </c>
    </row>
    <row r="870" spans="1:21" x14ac:dyDescent="0.25">
      <c r="A870" s="1">
        <v>1254094</v>
      </c>
      <c r="B870" s="1">
        <v>2021</v>
      </c>
      <c r="C870" s="1" t="s">
        <v>439</v>
      </c>
      <c r="D870" s="1" t="s">
        <v>428</v>
      </c>
      <c r="E870" s="2">
        <v>44476</v>
      </c>
      <c r="F870" s="1" t="s">
        <v>24</v>
      </c>
      <c r="G870" s="1" t="s">
        <v>386</v>
      </c>
      <c r="H870" s="1" t="s">
        <v>311</v>
      </c>
      <c r="I870" s="1" t="s">
        <v>39</v>
      </c>
      <c r="J870" s="1" t="s">
        <v>38</v>
      </c>
      <c r="K870" s="1" t="s">
        <v>38</v>
      </c>
      <c r="L870" s="1" t="s">
        <v>29</v>
      </c>
      <c r="M870" s="1" t="s">
        <v>38</v>
      </c>
      <c r="N870" s="1" t="s">
        <v>48</v>
      </c>
      <c r="O870" s="1">
        <v>6</v>
      </c>
      <c r="P870" s="1">
        <v>135</v>
      </c>
      <c r="Q870" s="1">
        <v>20</v>
      </c>
      <c r="R870" s="1" t="s">
        <v>31</v>
      </c>
      <c r="S870" s="1" t="s">
        <v>32</v>
      </c>
      <c r="T870" s="1" t="s">
        <v>328</v>
      </c>
      <c r="U870" s="1" t="s">
        <v>307</v>
      </c>
    </row>
    <row r="871" spans="1:21" x14ac:dyDescent="0.25">
      <c r="A871" s="1">
        <v>1254106</v>
      </c>
      <c r="B871" s="1">
        <v>2021</v>
      </c>
      <c r="C871" s="1" t="s">
        <v>443</v>
      </c>
      <c r="D871" s="1" t="s">
        <v>428</v>
      </c>
      <c r="E871" s="2">
        <v>44476</v>
      </c>
      <c r="F871" s="1" t="s">
        <v>24</v>
      </c>
      <c r="G871" s="1" t="s">
        <v>420</v>
      </c>
      <c r="H871" s="1" t="s">
        <v>309</v>
      </c>
      <c r="I871" s="1" t="s">
        <v>28</v>
      </c>
      <c r="J871" s="1" t="s">
        <v>47</v>
      </c>
      <c r="K871" s="1" t="s">
        <v>47</v>
      </c>
      <c r="L871" s="1" t="s">
        <v>29</v>
      </c>
      <c r="M871" s="1" t="s">
        <v>28</v>
      </c>
      <c r="N871" s="1" t="s">
        <v>30</v>
      </c>
      <c r="O871" s="1">
        <v>86</v>
      </c>
      <c r="P871" s="1">
        <v>172</v>
      </c>
      <c r="Q871" s="1">
        <v>20</v>
      </c>
      <c r="R871" s="1" t="s">
        <v>31</v>
      </c>
      <c r="S871" s="1" t="s">
        <v>32</v>
      </c>
      <c r="T871" s="1" t="s">
        <v>442</v>
      </c>
      <c r="U871" s="1" t="s">
        <v>446</v>
      </c>
    </row>
    <row r="872" spans="1:21" x14ac:dyDescent="0.25">
      <c r="A872" s="1">
        <v>1254088</v>
      </c>
      <c r="B872" s="1">
        <v>2021</v>
      </c>
      <c r="C872" s="1" t="s">
        <v>304</v>
      </c>
      <c r="D872" s="1" t="s">
        <v>428</v>
      </c>
      <c r="E872" s="2">
        <v>44477</v>
      </c>
      <c r="F872" s="1" t="s">
        <v>24</v>
      </c>
      <c r="G872" s="1" t="s">
        <v>398</v>
      </c>
      <c r="H872" s="1" t="s">
        <v>440</v>
      </c>
      <c r="I872" s="1" t="s">
        <v>54</v>
      </c>
      <c r="J872" s="1" t="s">
        <v>280</v>
      </c>
      <c r="K872" s="1" t="s">
        <v>54</v>
      </c>
      <c r="L872" s="1" t="s">
        <v>40</v>
      </c>
      <c r="M872" s="1" t="s">
        <v>54</v>
      </c>
      <c r="N872" s="1" t="s">
        <v>30</v>
      </c>
      <c r="O872" s="1">
        <v>42</v>
      </c>
      <c r="P872" s="1">
        <v>236</v>
      </c>
      <c r="Q872" s="1">
        <v>20</v>
      </c>
      <c r="R872" s="1" t="s">
        <v>31</v>
      </c>
      <c r="S872" s="1" t="s">
        <v>32</v>
      </c>
      <c r="T872" s="1" t="s">
        <v>445</v>
      </c>
      <c r="U872" s="1" t="s">
        <v>345</v>
      </c>
    </row>
    <row r="873" spans="1:21" x14ac:dyDescent="0.25">
      <c r="A873" s="1">
        <v>1254101</v>
      </c>
      <c r="B873" s="1">
        <v>2021</v>
      </c>
      <c r="C873" s="1" t="s">
        <v>439</v>
      </c>
      <c r="D873" s="1" t="s">
        <v>428</v>
      </c>
      <c r="E873" s="2">
        <v>44477</v>
      </c>
      <c r="F873" s="1" t="s">
        <v>24</v>
      </c>
      <c r="G873" s="1" t="s">
        <v>448</v>
      </c>
      <c r="H873" s="1" t="s">
        <v>311</v>
      </c>
      <c r="I873" s="1" t="s">
        <v>403</v>
      </c>
      <c r="J873" s="1" t="s">
        <v>27</v>
      </c>
      <c r="K873" s="1" t="s">
        <v>27</v>
      </c>
      <c r="L873" s="1" t="s">
        <v>29</v>
      </c>
      <c r="M873" s="1" t="s">
        <v>27</v>
      </c>
      <c r="N873" s="1" t="s">
        <v>48</v>
      </c>
      <c r="O873" s="1">
        <v>7</v>
      </c>
      <c r="P873" s="1">
        <v>165</v>
      </c>
      <c r="Q873" s="1">
        <v>20</v>
      </c>
      <c r="R873" s="1" t="s">
        <v>31</v>
      </c>
      <c r="S873" s="1" t="s">
        <v>32</v>
      </c>
      <c r="T873" s="1" t="s">
        <v>358</v>
      </c>
      <c r="U873" s="1" t="s">
        <v>346</v>
      </c>
    </row>
    <row r="874" spans="1:21" x14ac:dyDescent="0.25">
      <c r="A874" s="1">
        <v>1254114</v>
      </c>
      <c r="B874" s="1">
        <v>2021</v>
      </c>
      <c r="C874" s="1" t="s">
        <v>439</v>
      </c>
      <c r="D874" s="1" t="s">
        <v>428</v>
      </c>
      <c r="E874" s="2">
        <v>44479</v>
      </c>
      <c r="F874" s="1" t="s">
        <v>245</v>
      </c>
      <c r="G874" s="1" t="s">
        <v>426</v>
      </c>
      <c r="H874" s="1" t="s">
        <v>311</v>
      </c>
      <c r="I874" s="1" t="s">
        <v>403</v>
      </c>
      <c r="J874" s="1" t="s">
        <v>39</v>
      </c>
      <c r="K874" s="1" t="s">
        <v>39</v>
      </c>
      <c r="L874" s="1" t="s">
        <v>29</v>
      </c>
      <c r="M874" s="1" t="s">
        <v>39</v>
      </c>
      <c r="N874" s="1" t="s">
        <v>48</v>
      </c>
      <c r="O874" s="1">
        <v>4</v>
      </c>
      <c r="P874" s="1">
        <v>173</v>
      </c>
      <c r="Q874" s="1">
        <v>20</v>
      </c>
      <c r="R874" s="1" t="s">
        <v>31</v>
      </c>
      <c r="S874" s="1" t="s">
        <v>32</v>
      </c>
      <c r="T874" s="1" t="s">
        <v>346</v>
      </c>
      <c r="U874" s="1" t="s">
        <v>307</v>
      </c>
    </row>
    <row r="875" spans="1:21" x14ac:dyDescent="0.25">
      <c r="A875" s="1">
        <v>1254115</v>
      </c>
      <c r="B875" s="1">
        <v>2021</v>
      </c>
      <c r="C875" s="1" t="s">
        <v>443</v>
      </c>
      <c r="D875" s="1" t="s">
        <v>428</v>
      </c>
      <c r="E875" s="2">
        <v>44480</v>
      </c>
      <c r="F875" s="1" t="s">
        <v>303</v>
      </c>
      <c r="G875" s="1" t="s">
        <v>267</v>
      </c>
      <c r="H875" s="1" t="s">
        <v>309</v>
      </c>
      <c r="I875" s="1" t="s">
        <v>27</v>
      </c>
      <c r="J875" s="1" t="s">
        <v>28</v>
      </c>
      <c r="K875" s="1" t="s">
        <v>27</v>
      </c>
      <c r="L875" s="1" t="s">
        <v>40</v>
      </c>
      <c r="M875" s="1" t="s">
        <v>28</v>
      </c>
      <c r="N875" s="1" t="s">
        <v>48</v>
      </c>
      <c r="O875" s="1">
        <v>4</v>
      </c>
      <c r="P875" s="1">
        <v>139</v>
      </c>
      <c r="Q875" s="1">
        <v>20</v>
      </c>
      <c r="R875" s="1" t="s">
        <v>31</v>
      </c>
      <c r="S875" s="1" t="s">
        <v>32</v>
      </c>
      <c r="T875" s="1" t="s">
        <v>325</v>
      </c>
      <c r="U875" s="1" t="s">
        <v>345</v>
      </c>
    </row>
    <row r="876" spans="1:21" x14ac:dyDescent="0.25">
      <c r="A876" s="1">
        <v>1254116</v>
      </c>
      <c r="B876" s="1">
        <v>2021</v>
      </c>
      <c r="C876" s="1" t="s">
        <v>443</v>
      </c>
      <c r="D876" s="1" t="s">
        <v>428</v>
      </c>
      <c r="E876" s="2">
        <v>44482</v>
      </c>
      <c r="F876" s="1" t="s">
        <v>247</v>
      </c>
      <c r="G876" s="1" t="s">
        <v>449</v>
      </c>
      <c r="H876" s="1" t="s">
        <v>309</v>
      </c>
      <c r="I876" s="1" t="s">
        <v>403</v>
      </c>
      <c r="J876" s="1" t="s">
        <v>28</v>
      </c>
      <c r="K876" s="1" t="s">
        <v>28</v>
      </c>
      <c r="L876" s="1" t="s">
        <v>29</v>
      </c>
      <c r="M876" s="1" t="s">
        <v>28</v>
      </c>
      <c r="N876" s="1" t="s">
        <v>48</v>
      </c>
      <c r="O876" s="1">
        <v>3</v>
      </c>
      <c r="P876" s="1">
        <v>136</v>
      </c>
      <c r="Q876" s="1">
        <v>20</v>
      </c>
      <c r="R876" s="1" t="s">
        <v>31</v>
      </c>
      <c r="S876" s="1" t="s">
        <v>32</v>
      </c>
      <c r="T876" s="1" t="s">
        <v>358</v>
      </c>
      <c r="U876" s="1" t="s">
        <v>442</v>
      </c>
    </row>
    <row r="877" spans="1:21" x14ac:dyDescent="0.25">
      <c r="A877" s="1">
        <v>1254117</v>
      </c>
      <c r="B877" s="1">
        <v>2021</v>
      </c>
      <c r="C877" s="1" t="s">
        <v>439</v>
      </c>
      <c r="D877" s="1" t="s">
        <v>428</v>
      </c>
      <c r="E877" s="2">
        <v>44484</v>
      </c>
      <c r="F877" s="1" t="s">
        <v>114</v>
      </c>
      <c r="G877" s="1" t="s">
        <v>263</v>
      </c>
      <c r="H877" s="1" t="s">
        <v>311</v>
      </c>
      <c r="I877" s="1" t="s">
        <v>39</v>
      </c>
      <c r="J877" s="1" t="s">
        <v>28</v>
      </c>
      <c r="K877" s="1" t="s">
        <v>28</v>
      </c>
      <c r="L877" s="1" t="s">
        <v>29</v>
      </c>
      <c r="M877" s="1" t="s">
        <v>39</v>
      </c>
      <c r="N877" s="1" t="s">
        <v>30</v>
      </c>
      <c r="O877" s="1">
        <v>27</v>
      </c>
      <c r="P877" s="1">
        <v>193</v>
      </c>
      <c r="Q877" s="1">
        <v>20</v>
      </c>
      <c r="R877" s="1" t="s">
        <v>31</v>
      </c>
      <c r="S877" s="1" t="s">
        <v>32</v>
      </c>
      <c r="T877" s="1" t="s">
        <v>346</v>
      </c>
      <c r="U877" s="1" t="s">
        <v>307</v>
      </c>
    </row>
    <row r="878" spans="1:21" x14ac:dyDescent="0.25">
      <c r="A878" s="1">
        <v>1304047</v>
      </c>
      <c r="B878" s="1">
        <v>2022</v>
      </c>
      <c r="C878" s="1" t="s">
        <v>51</v>
      </c>
      <c r="D878" s="1" t="s">
        <v>450</v>
      </c>
      <c r="E878" s="2">
        <v>44646</v>
      </c>
      <c r="F878" s="1" t="s">
        <v>24</v>
      </c>
      <c r="G878" s="1" t="s">
        <v>277</v>
      </c>
      <c r="H878" s="1" t="s">
        <v>430</v>
      </c>
      <c r="I878" s="1" t="s">
        <v>39</v>
      </c>
      <c r="J878" s="1" t="s">
        <v>28</v>
      </c>
      <c r="K878" s="1" t="s">
        <v>28</v>
      </c>
      <c r="L878" s="1" t="s">
        <v>29</v>
      </c>
      <c r="M878" s="1" t="s">
        <v>28</v>
      </c>
      <c r="N878" s="1" t="s">
        <v>48</v>
      </c>
      <c r="O878" s="1">
        <v>6</v>
      </c>
      <c r="P878" s="1">
        <v>132</v>
      </c>
      <c r="Q878" s="1">
        <v>20</v>
      </c>
      <c r="R878" s="1" t="s">
        <v>31</v>
      </c>
      <c r="S878" s="1" t="s">
        <v>32</v>
      </c>
      <c r="T878" s="1" t="s">
        <v>252</v>
      </c>
      <c r="U878" s="1" t="s">
        <v>346</v>
      </c>
    </row>
    <row r="879" spans="1:21" x14ac:dyDescent="0.25">
      <c r="A879" s="1">
        <v>1304048</v>
      </c>
      <c r="B879" s="1">
        <v>2022</v>
      </c>
      <c r="C879" s="1" t="s">
        <v>51</v>
      </c>
      <c r="D879" s="1" t="s">
        <v>450</v>
      </c>
      <c r="E879" s="2">
        <v>44647</v>
      </c>
      <c r="F879" s="1" t="s">
        <v>24</v>
      </c>
      <c r="G879" s="1" t="s">
        <v>399</v>
      </c>
      <c r="H879" s="1" t="s">
        <v>189</v>
      </c>
      <c r="I879" s="1" t="s">
        <v>54</v>
      </c>
      <c r="J879" s="1" t="s">
        <v>403</v>
      </c>
      <c r="K879" s="1" t="s">
        <v>403</v>
      </c>
      <c r="L879" s="1" t="s">
        <v>29</v>
      </c>
      <c r="M879" s="1" t="s">
        <v>403</v>
      </c>
      <c r="N879" s="1" t="s">
        <v>48</v>
      </c>
      <c r="O879" s="1">
        <v>4</v>
      </c>
      <c r="P879" s="1">
        <v>178</v>
      </c>
      <c r="Q879" s="1">
        <v>20</v>
      </c>
      <c r="R879" s="1" t="s">
        <v>31</v>
      </c>
      <c r="S879" s="1" t="s">
        <v>32</v>
      </c>
      <c r="T879" s="1" t="s">
        <v>228</v>
      </c>
      <c r="U879" s="1" t="s">
        <v>446</v>
      </c>
    </row>
    <row r="880" spans="1:21" x14ac:dyDescent="0.25">
      <c r="A880" s="1">
        <v>1304049</v>
      </c>
      <c r="B880" s="1">
        <v>2022</v>
      </c>
      <c r="C880" s="1" t="s">
        <v>51</v>
      </c>
      <c r="D880" s="1" t="s">
        <v>450</v>
      </c>
      <c r="E880" s="2">
        <v>44647</v>
      </c>
      <c r="F880" s="1" t="s">
        <v>24</v>
      </c>
      <c r="G880" s="1" t="s">
        <v>451</v>
      </c>
      <c r="H880" s="1" t="s">
        <v>452</v>
      </c>
      <c r="I880" s="1" t="s">
        <v>27</v>
      </c>
      <c r="J880" s="1" t="s">
        <v>38</v>
      </c>
      <c r="K880" s="1" t="s">
        <v>38</v>
      </c>
      <c r="L880" s="1" t="s">
        <v>29</v>
      </c>
      <c r="M880" s="1" t="s">
        <v>38</v>
      </c>
      <c r="N880" s="1" t="s">
        <v>48</v>
      </c>
      <c r="O880" s="1">
        <v>5</v>
      </c>
      <c r="P880" s="1">
        <v>206</v>
      </c>
      <c r="Q880" s="1">
        <v>20</v>
      </c>
      <c r="R880" s="1" t="s">
        <v>31</v>
      </c>
      <c r="S880" s="1" t="s">
        <v>32</v>
      </c>
      <c r="T880" s="1" t="s">
        <v>346</v>
      </c>
      <c r="U880" s="1" t="s">
        <v>374</v>
      </c>
    </row>
    <row r="881" spans="1:21" x14ac:dyDescent="0.25">
      <c r="A881" s="1">
        <v>1304050</v>
      </c>
      <c r="B881" s="1">
        <v>2022</v>
      </c>
      <c r="C881" s="1" t="s">
        <v>51</v>
      </c>
      <c r="D881" s="1" t="s">
        <v>450</v>
      </c>
      <c r="E881" s="2">
        <v>44648</v>
      </c>
      <c r="F881" s="1" t="s">
        <v>24</v>
      </c>
      <c r="G881" s="1" t="s">
        <v>379</v>
      </c>
      <c r="H881" s="1" t="s">
        <v>430</v>
      </c>
      <c r="I881" s="1" t="s">
        <v>453</v>
      </c>
      <c r="J881" s="1" t="s">
        <v>454</v>
      </c>
      <c r="K881" s="1" t="s">
        <v>454</v>
      </c>
      <c r="L881" s="1" t="s">
        <v>29</v>
      </c>
      <c r="M881" s="1" t="s">
        <v>454</v>
      </c>
      <c r="N881" s="1" t="s">
        <v>48</v>
      </c>
      <c r="O881" s="1">
        <v>5</v>
      </c>
      <c r="P881" s="1">
        <v>159</v>
      </c>
      <c r="Q881" s="1">
        <v>20</v>
      </c>
      <c r="R881" s="1" t="s">
        <v>31</v>
      </c>
      <c r="S881" s="1" t="s">
        <v>32</v>
      </c>
      <c r="T881" s="1" t="s">
        <v>320</v>
      </c>
      <c r="U881" s="1" t="s">
        <v>345</v>
      </c>
    </row>
    <row r="882" spans="1:21" x14ac:dyDescent="0.25">
      <c r="A882" s="1">
        <v>1304051</v>
      </c>
      <c r="B882" s="1">
        <v>2022</v>
      </c>
      <c r="C882" s="1" t="s">
        <v>258</v>
      </c>
      <c r="D882" s="1" t="s">
        <v>450</v>
      </c>
      <c r="E882" s="2">
        <v>44649</v>
      </c>
      <c r="F882" s="1" t="s">
        <v>24</v>
      </c>
      <c r="G882" s="1" t="s">
        <v>293</v>
      </c>
      <c r="H882" s="1" t="s">
        <v>455</v>
      </c>
      <c r="I882" s="1" t="s">
        <v>47</v>
      </c>
      <c r="J882" s="1" t="s">
        <v>280</v>
      </c>
      <c r="K882" s="1" t="s">
        <v>280</v>
      </c>
      <c r="L882" s="1" t="s">
        <v>29</v>
      </c>
      <c r="M882" s="1" t="s">
        <v>47</v>
      </c>
      <c r="N882" s="1" t="s">
        <v>30</v>
      </c>
      <c r="O882" s="1">
        <v>61</v>
      </c>
      <c r="P882" s="1">
        <v>211</v>
      </c>
      <c r="Q882" s="1">
        <v>20</v>
      </c>
      <c r="R882" s="1" t="s">
        <v>31</v>
      </c>
      <c r="S882" s="1" t="s">
        <v>32</v>
      </c>
      <c r="T882" s="1" t="s">
        <v>262</v>
      </c>
      <c r="U882" s="1" t="s">
        <v>411</v>
      </c>
    </row>
    <row r="883" spans="1:21" x14ac:dyDescent="0.25">
      <c r="A883" s="1">
        <v>1304052</v>
      </c>
      <c r="B883" s="1">
        <v>2022</v>
      </c>
      <c r="C883" s="1" t="s">
        <v>51</v>
      </c>
      <c r="D883" s="1" t="s">
        <v>450</v>
      </c>
      <c r="E883" s="2">
        <v>44650</v>
      </c>
      <c r="F883" s="1" t="s">
        <v>24</v>
      </c>
      <c r="G883" s="1" t="s">
        <v>456</v>
      </c>
      <c r="H883" s="1" t="s">
        <v>452</v>
      </c>
      <c r="I883" s="1" t="s">
        <v>28</v>
      </c>
      <c r="J883" s="1" t="s">
        <v>27</v>
      </c>
      <c r="K883" s="1" t="s">
        <v>27</v>
      </c>
      <c r="L883" s="1" t="s">
        <v>29</v>
      </c>
      <c r="M883" s="1" t="s">
        <v>27</v>
      </c>
      <c r="N883" s="1" t="s">
        <v>48</v>
      </c>
      <c r="O883" s="1">
        <v>3</v>
      </c>
      <c r="P883" s="1">
        <v>129</v>
      </c>
      <c r="Q883" s="1">
        <v>20</v>
      </c>
      <c r="R883" s="1" t="s">
        <v>31</v>
      </c>
      <c r="S883" s="1" t="s">
        <v>32</v>
      </c>
      <c r="T883" s="1" t="s">
        <v>434</v>
      </c>
      <c r="U883" s="1" t="s">
        <v>435</v>
      </c>
    </row>
    <row r="884" spans="1:21" x14ac:dyDescent="0.25">
      <c r="A884" s="1">
        <v>1304053</v>
      </c>
      <c r="B884" s="1">
        <v>2022</v>
      </c>
      <c r="C884" s="1" t="s">
        <v>51</v>
      </c>
      <c r="D884" s="1" t="s">
        <v>450</v>
      </c>
      <c r="E884" s="2">
        <v>44651</v>
      </c>
      <c r="F884" s="1" t="s">
        <v>24</v>
      </c>
      <c r="G884" s="1" t="s">
        <v>457</v>
      </c>
      <c r="H884" s="1" t="s">
        <v>189</v>
      </c>
      <c r="I884" s="1" t="s">
        <v>39</v>
      </c>
      <c r="J884" s="1" t="s">
        <v>453</v>
      </c>
      <c r="K884" s="1" t="s">
        <v>453</v>
      </c>
      <c r="L884" s="1" t="s">
        <v>29</v>
      </c>
      <c r="M884" s="1" t="s">
        <v>453</v>
      </c>
      <c r="N884" s="1" t="s">
        <v>48</v>
      </c>
      <c r="O884" s="1">
        <v>6</v>
      </c>
      <c r="P884" s="1">
        <v>211</v>
      </c>
      <c r="Q884" s="1">
        <v>20</v>
      </c>
      <c r="R884" s="1" t="s">
        <v>31</v>
      </c>
      <c r="S884" s="1" t="s">
        <v>32</v>
      </c>
      <c r="T884" s="1" t="s">
        <v>228</v>
      </c>
      <c r="U884" s="1" t="s">
        <v>345</v>
      </c>
    </row>
    <row r="885" spans="1:21" x14ac:dyDescent="0.25">
      <c r="A885" s="1">
        <v>1304054</v>
      </c>
      <c r="B885" s="1">
        <v>2022</v>
      </c>
      <c r="C885" s="1" t="s">
        <v>51</v>
      </c>
      <c r="D885" s="1" t="s">
        <v>450</v>
      </c>
      <c r="E885" s="2">
        <v>44652</v>
      </c>
      <c r="F885" s="1" t="s">
        <v>24</v>
      </c>
      <c r="G885" s="1" t="s">
        <v>277</v>
      </c>
      <c r="H885" s="1" t="s">
        <v>430</v>
      </c>
      <c r="I885" s="1" t="s">
        <v>38</v>
      </c>
      <c r="J885" s="1" t="s">
        <v>28</v>
      </c>
      <c r="K885" s="1" t="s">
        <v>28</v>
      </c>
      <c r="L885" s="1" t="s">
        <v>29</v>
      </c>
      <c r="M885" s="1" t="s">
        <v>28</v>
      </c>
      <c r="N885" s="1" t="s">
        <v>48</v>
      </c>
      <c r="O885" s="1">
        <v>6</v>
      </c>
      <c r="P885" s="1">
        <v>138</v>
      </c>
      <c r="Q885" s="1">
        <v>20</v>
      </c>
      <c r="R885" s="1" t="s">
        <v>31</v>
      </c>
      <c r="S885" s="1" t="s">
        <v>32</v>
      </c>
      <c r="T885" s="1" t="s">
        <v>252</v>
      </c>
      <c r="U885" s="1" t="s">
        <v>446</v>
      </c>
    </row>
    <row r="886" spans="1:21" x14ac:dyDescent="0.25">
      <c r="A886" s="1">
        <v>1304055</v>
      </c>
      <c r="B886" s="1">
        <v>2022</v>
      </c>
      <c r="C886" s="1" t="s">
        <v>51</v>
      </c>
      <c r="D886" s="1" t="s">
        <v>450</v>
      </c>
      <c r="E886" s="2">
        <v>44653</v>
      </c>
      <c r="F886" s="1" t="s">
        <v>24</v>
      </c>
      <c r="G886" s="1" t="s">
        <v>377</v>
      </c>
      <c r="H886" s="1" t="s">
        <v>452</v>
      </c>
      <c r="I886" s="1" t="s">
        <v>47</v>
      </c>
      <c r="J886" s="1" t="s">
        <v>54</v>
      </c>
      <c r="K886" s="1" t="s">
        <v>54</v>
      </c>
      <c r="L886" s="1" t="s">
        <v>29</v>
      </c>
      <c r="M886" s="1" t="s">
        <v>47</v>
      </c>
      <c r="N886" s="1" t="s">
        <v>30</v>
      </c>
      <c r="O886" s="1">
        <v>23</v>
      </c>
      <c r="P886" s="1">
        <v>194</v>
      </c>
      <c r="Q886" s="1">
        <v>20</v>
      </c>
      <c r="R886" s="1" t="s">
        <v>31</v>
      </c>
      <c r="S886" s="1" t="s">
        <v>32</v>
      </c>
      <c r="T886" s="1" t="s">
        <v>346</v>
      </c>
      <c r="U886" s="1" t="s">
        <v>320</v>
      </c>
    </row>
    <row r="887" spans="1:21" x14ac:dyDescent="0.25">
      <c r="A887" s="1">
        <v>1304056</v>
      </c>
      <c r="B887" s="1">
        <v>2022</v>
      </c>
      <c r="C887" s="1" t="s">
        <v>258</v>
      </c>
      <c r="D887" s="1" t="s">
        <v>450</v>
      </c>
      <c r="E887" s="2">
        <v>44653</v>
      </c>
      <c r="F887" s="1" t="s">
        <v>24</v>
      </c>
      <c r="G887" s="1" t="s">
        <v>378</v>
      </c>
      <c r="H887" s="1" t="s">
        <v>455</v>
      </c>
      <c r="I887" s="1" t="s">
        <v>454</v>
      </c>
      <c r="J887" s="1" t="s">
        <v>403</v>
      </c>
      <c r="K887" s="1" t="s">
        <v>403</v>
      </c>
      <c r="L887" s="1" t="s">
        <v>29</v>
      </c>
      <c r="M887" s="1" t="s">
        <v>454</v>
      </c>
      <c r="N887" s="1" t="s">
        <v>30</v>
      </c>
      <c r="O887" s="1">
        <v>14</v>
      </c>
      <c r="P887" s="1">
        <v>172</v>
      </c>
      <c r="Q887" s="1">
        <v>20</v>
      </c>
      <c r="R887" s="1" t="s">
        <v>31</v>
      </c>
      <c r="S887" s="1" t="s">
        <v>32</v>
      </c>
      <c r="T887" s="1" t="s">
        <v>358</v>
      </c>
      <c r="U887" s="1" t="s">
        <v>411</v>
      </c>
    </row>
    <row r="888" spans="1:21" x14ac:dyDescent="0.25">
      <c r="A888" s="1">
        <v>1304057</v>
      </c>
      <c r="B888" s="1">
        <v>2022</v>
      </c>
      <c r="C888" s="1" t="s">
        <v>51</v>
      </c>
      <c r="D888" s="1" t="s">
        <v>450</v>
      </c>
      <c r="E888" s="2">
        <v>44654</v>
      </c>
      <c r="F888" s="1" t="s">
        <v>24</v>
      </c>
      <c r="G888" s="1" t="s">
        <v>458</v>
      </c>
      <c r="H888" s="1" t="s">
        <v>189</v>
      </c>
      <c r="I888" s="1" t="s">
        <v>38</v>
      </c>
      <c r="J888" s="1" t="s">
        <v>39</v>
      </c>
      <c r="K888" s="1" t="s">
        <v>39</v>
      </c>
      <c r="L888" s="1" t="s">
        <v>29</v>
      </c>
      <c r="M888" s="1" t="s">
        <v>38</v>
      </c>
      <c r="N888" s="1" t="s">
        <v>30</v>
      </c>
      <c r="O888" s="1">
        <v>54</v>
      </c>
      <c r="P888" s="1">
        <v>181</v>
      </c>
      <c r="Q888" s="1">
        <v>20</v>
      </c>
      <c r="R888" s="1" t="s">
        <v>31</v>
      </c>
      <c r="S888" s="1" t="s">
        <v>32</v>
      </c>
      <c r="T888" s="1" t="s">
        <v>228</v>
      </c>
      <c r="U888" s="1" t="s">
        <v>374</v>
      </c>
    </row>
    <row r="889" spans="1:21" x14ac:dyDescent="0.25">
      <c r="A889" s="1">
        <v>1304058</v>
      </c>
      <c r="B889" s="1">
        <v>2022</v>
      </c>
      <c r="C889" s="1" t="s">
        <v>51</v>
      </c>
      <c r="D889" s="1" t="s">
        <v>450</v>
      </c>
      <c r="E889" s="2">
        <v>44655</v>
      </c>
      <c r="F889" s="1" t="s">
        <v>24</v>
      </c>
      <c r="G889" s="1" t="s">
        <v>459</v>
      </c>
      <c r="H889" s="1" t="s">
        <v>452</v>
      </c>
      <c r="I889" s="1" t="s">
        <v>453</v>
      </c>
      <c r="J889" s="1" t="s">
        <v>280</v>
      </c>
      <c r="K889" s="1" t="s">
        <v>280</v>
      </c>
      <c r="L889" s="1" t="s">
        <v>29</v>
      </c>
      <c r="M889" s="1" t="s">
        <v>453</v>
      </c>
      <c r="N889" s="1" t="s">
        <v>30</v>
      </c>
      <c r="O889" s="1">
        <v>12</v>
      </c>
      <c r="P889" s="1">
        <v>170</v>
      </c>
      <c r="Q889" s="1">
        <v>20</v>
      </c>
      <c r="R889" s="1" t="s">
        <v>31</v>
      </c>
      <c r="S889" s="1" t="s">
        <v>32</v>
      </c>
      <c r="T889" s="1" t="s">
        <v>434</v>
      </c>
      <c r="U889" s="1" t="s">
        <v>435</v>
      </c>
    </row>
    <row r="890" spans="1:21" x14ac:dyDescent="0.25">
      <c r="A890" s="1">
        <v>1304059</v>
      </c>
      <c r="B890" s="1">
        <v>2022</v>
      </c>
      <c r="C890" s="1" t="s">
        <v>51</v>
      </c>
      <c r="D890" s="1" t="s">
        <v>450</v>
      </c>
      <c r="E890" s="2">
        <v>44656</v>
      </c>
      <c r="F890" s="1" t="s">
        <v>24</v>
      </c>
      <c r="G890" s="1" t="s">
        <v>107</v>
      </c>
      <c r="H890" s="1" t="s">
        <v>430</v>
      </c>
      <c r="I890" s="1" t="s">
        <v>47</v>
      </c>
      <c r="J890" s="1" t="s">
        <v>27</v>
      </c>
      <c r="K890" s="1" t="s">
        <v>27</v>
      </c>
      <c r="L890" s="1" t="s">
        <v>29</v>
      </c>
      <c r="M890" s="1" t="s">
        <v>27</v>
      </c>
      <c r="N890" s="1" t="s">
        <v>48</v>
      </c>
      <c r="O890" s="1">
        <v>4</v>
      </c>
      <c r="P890" s="1">
        <v>170</v>
      </c>
      <c r="Q890" s="1">
        <v>20</v>
      </c>
      <c r="R890" s="1" t="s">
        <v>31</v>
      </c>
      <c r="S890" s="1" t="s">
        <v>32</v>
      </c>
      <c r="T890" s="1" t="s">
        <v>252</v>
      </c>
      <c r="U890" s="1" t="s">
        <v>446</v>
      </c>
    </row>
    <row r="891" spans="1:21" x14ac:dyDescent="0.25">
      <c r="A891" s="1">
        <v>1304060</v>
      </c>
      <c r="B891" s="1">
        <v>2022</v>
      </c>
      <c r="C891" s="1" t="s">
        <v>258</v>
      </c>
      <c r="D891" s="1" t="s">
        <v>450</v>
      </c>
      <c r="E891" s="2">
        <v>44657</v>
      </c>
      <c r="F891" s="1" t="s">
        <v>24</v>
      </c>
      <c r="G891" s="1" t="s">
        <v>427</v>
      </c>
      <c r="H891" s="1" t="s">
        <v>455</v>
      </c>
      <c r="I891" s="1" t="s">
        <v>54</v>
      </c>
      <c r="J891" s="1" t="s">
        <v>28</v>
      </c>
      <c r="K891" s="1" t="s">
        <v>28</v>
      </c>
      <c r="L891" s="1" t="s">
        <v>29</v>
      </c>
      <c r="M891" s="1" t="s">
        <v>28</v>
      </c>
      <c r="N891" s="1" t="s">
        <v>48</v>
      </c>
      <c r="O891" s="1">
        <v>5</v>
      </c>
      <c r="P891" s="1">
        <v>162</v>
      </c>
      <c r="Q891" s="1">
        <v>20</v>
      </c>
      <c r="R891" s="1" t="s">
        <v>31</v>
      </c>
      <c r="S891" s="1" t="s">
        <v>32</v>
      </c>
      <c r="T891" s="1" t="s">
        <v>262</v>
      </c>
      <c r="U891" s="1" t="s">
        <v>358</v>
      </c>
    </row>
    <row r="892" spans="1:21" x14ac:dyDescent="0.25">
      <c r="A892" s="1">
        <v>1304061</v>
      </c>
      <c r="B892" s="1">
        <v>2022</v>
      </c>
      <c r="C892" s="1" t="s">
        <v>51</v>
      </c>
      <c r="D892" s="1" t="s">
        <v>450</v>
      </c>
      <c r="E892" s="2">
        <v>44658</v>
      </c>
      <c r="F892" s="1" t="s">
        <v>24</v>
      </c>
      <c r="G892" s="1" t="s">
        <v>349</v>
      </c>
      <c r="H892" s="1" t="s">
        <v>452</v>
      </c>
      <c r="I892" s="1" t="s">
        <v>403</v>
      </c>
      <c r="J892" s="1" t="s">
        <v>453</v>
      </c>
      <c r="K892" s="1" t="s">
        <v>453</v>
      </c>
      <c r="L892" s="1" t="s">
        <v>29</v>
      </c>
      <c r="M892" s="1" t="s">
        <v>453</v>
      </c>
      <c r="N892" s="1" t="s">
        <v>48</v>
      </c>
      <c r="O892" s="1">
        <v>6</v>
      </c>
      <c r="P892" s="1">
        <v>150</v>
      </c>
      <c r="Q892" s="1">
        <v>20</v>
      </c>
      <c r="R892" s="1" t="s">
        <v>31</v>
      </c>
      <c r="S892" s="1" t="s">
        <v>32</v>
      </c>
      <c r="T892" s="1" t="s">
        <v>228</v>
      </c>
      <c r="U892" s="1" t="s">
        <v>445</v>
      </c>
    </row>
    <row r="893" spans="1:21" x14ac:dyDescent="0.25">
      <c r="A893" s="1">
        <v>1304062</v>
      </c>
      <c r="B893" s="1">
        <v>2022</v>
      </c>
      <c r="C893" s="1" t="s">
        <v>51</v>
      </c>
      <c r="D893" s="1" t="s">
        <v>450</v>
      </c>
      <c r="E893" s="2">
        <v>44659</v>
      </c>
      <c r="F893" s="1" t="s">
        <v>24</v>
      </c>
      <c r="G893" s="1" t="s">
        <v>416</v>
      </c>
      <c r="H893" s="1" t="s">
        <v>189</v>
      </c>
      <c r="I893" s="1" t="s">
        <v>38</v>
      </c>
      <c r="J893" s="1" t="s">
        <v>454</v>
      </c>
      <c r="K893" s="1" t="s">
        <v>454</v>
      </c>
      <c r="L893" s="1" t="s">
        <v>29</v>
      </c>
      <c r="M893" s="1" t="s">
        <v>454</v>
      </c>
      <c r="N893" s="1" t="s">
        <v>48</v>
      </c>
      <c r="O893" s="1">
        <v>6</v>
      </c>
      <c r="P893" s="1">
        <v>190</v>
      </c>
      <c r="Q893" s="1">
        <v>20</v>
      </c>
      <c r="R893" s="1" t="s">
        <v>31</v>
      </c>
      <c r="S893" s="1" t="s">
        <v>32</v>
      </c>
      <c r="T893" s="1" t="s">
        <v>252</v>
      </c>
      <c r="U893" s="1" t="s">
        <v>345</v>
      </c>
    </row>
    <row r="894" spans="1:21" x14ac:dyDescent="0.25">
      <c r="A894" s="1">
        <v>1304063</v>
      </c>
      <c r="B894" s="1">
        <v>2022</v>
      </c>
      <c r="C894" s="1" t="s">
        <v>51</v>
      </c>
      <c r="D894" s="1" t="s">
        <v>450</v>
      </c>
      <c r="E894" s="2">
        <v>44660</v>
      </c>
      <c r="F894" s="1" t="s">
        <v>24</v>
      </c>
      <c r="G894" s="1" t="s">
        <v>460</v>
      </c>
      <c r="H894" s="1" t="s">
        <v>452</v>
      </c>
      <c r="I894" s="1" t="s">
        <v>39</v>
      </c>
      <c r="J894" s="1" t="s">
        <v>280</v>
      </c>
      <c r="K894" s="1" t="s">
        <v>280</v>
      </c>
      <c r="L894" s="1" t="s">
        <v>29</v>
      </c>
      <c r="M894" s="1" t="s">
        <v>280</v>
      </c>
      <c r="N894" s="1" t="s">
        <v>48</v>
      </c>
      <c r="O894" s="1">
        <v>8</v>
      </c>
      <c r="P894" s="1">
        <v>155</v>
      </c>
      <c r="Q894" s="1">
        <v>20</v>
      </c>
      <c r="R894" s="1" t="s">
        <v>31</v>
      </c>
      <c r="S894" s="1" t="s">
        <v>32</v>
      </c>
      <c r="T894" s="1" t="s">
        <v>435</v>
      </c>
      <c r="U894" s="1" t="s">
        <v>346</v>
      </c>
    </row>
    <row r="895" spans="1:21" x14ac:dyDescent="0.25">
      <c r="A895" s="1">
        <v>1304064</v>
      </c>
      <c r="B895" s="1">
        <v>2022</v>
      </c>
      <c r="C895" s="1" t="s">
        <v>258</v>
      </c>
      <c r="D895" s="1" t="s">
        <v>450</v>
      </c>
      <c r="E895" s="2">
        <v>44660</v>
      </c>
      <c r="F895" s="1" t="s">
        <v>24</v>
      </c>
      <c r="G895" s="1" t="s">
        <v>461</v>
      </c>
      <c r="H895" s="1" t="s">
        <v>455</v>
      </c>
      <c r="I895" s="1" t="s">
        <v>54</v>
      </c>
      <c r="J895" s="1" t="s">
        <v>27</v>
      </c>
      <c r="K895" s="1" t="s">
        <v>27</v>
      </c>
      <c r="L895" s="1" t="s">
        <v>29</v>
      </c>
      <c r="M895" s="1" t="s">
        <v>27</v>
      </c>
      <c r="N895" s="1" t="s">
        <v>48</v>
      </c>
      <c r="O895" s="1">
        <v>7</v>
      </c>
      <c r="P895" s="1">
        <v>152</v>
      </c>
      <c r="Q895" s="1">
        <v>20</v>
      </c>
      <c r="R895" s="1" t="s">
        <v>31</v>
      </c>
      <c r="S895" s="1" t="s">
        <v>32</v>
      </c>
      <c r="T895" s="1" t="s">
        <v>262</v>
      </c>
      <c r="U895" s="1" t="s">
        <v>358</v>
      </c>
    </row>
    <row r="896" spans="1:21" x14ac:dyDescent="0.25">
      <c r="A896" s="1">
        <v>1304065</v>
      </c>
      <c r="B896" s="1">
        <v>2022</v>
      </c>
      <c r="C896" s="1" t="s">
        <v>51</v>
      </c>
      <c r="D896" s="1" t="s">
        <v>450</v>
      </c>
      <c r="E896" s="2">
        <v>44661</v>
      </c>
      <c r="F896" s="1" t="s">
        <v>24</v>
      </c>
      <c r="G896" s="1" t="s">
        <v>399</v>
      </c>
      <c r="H896" s="1" t="s">
        <v>189</v>
      </c>
      <c r="I896" s="1" t="s">
        <v>403</v>
      </c>
      <c r="J896" s="1" t="s">
        <v>28</v>
      </c>
      <c r="K896" s="1" t="s">
        <v>28</v>
      </c>
      <c r="L896" s="1" t="s">
        <v>29</v>
      </c>
      <c r="M896" s="1" t="s">
        <v>403</v>
      </c>
      <c r="N896" s="1" t="s">
        <v>30</v>
      </c>
      <c r="O896" s="1">
        <v>44</v>
      </c>
      <c r="P896" s="1">
        <v>216</v>
      </c>
      <c r="Q896" s="1">
        <v>20</v>
      </c>
      <c r="R896" s="1" t="s">
        <v>31</v>
      </c>
      <c r="S896" s="1" t="s">
        <v>32</v>
      </c>
      <c r="T896" s="1" t="s">
        <v>325</v>
      </c>
      <c r="U896" s="1" t="s">
        <v>434</v>
      </c>
    </row>
    <row r="897" spans="1:21" x14ac:dyDescent="0.25">
      <c r="A897" s="1">
        <v>1304066</v>
      </c>
      <c r="B897" s="1">
        <v>2022</v>
      </c>
      <c r="C897" s="1" t="s">
        <v>51</v>
      </c>
      <c r="D897" s="1" t="s">
        <v>450</v>
      </c>
      <c r="E897" s="2">
        <v>44661</v>
      </c>
      <c r="F897" s="1" t="s">
        <v>24</v>
      </c>
      <c r="G897" s="1" t="s">
        <v>308</v>
      </c>
      <c r="H897" s="1" t="s">
        <v>430</v>
      </c>
      <c r="I897" s="1" t="s">
        <v>47</v>
      </c>
      <c r="J897" s="1" t="s">
        <v>453</v>
      </c>
      <c r="K897" s="1" t="s">
        <v>453</v>
      </c>
      <c r="L897" s="1" t="s">
        <v>29</v>
      </c>
      <c r="M897" s="1" t="s">
        <v>47</v>
      </c>
      <c r="N897" s="1" t="s">
        <v>30</v>
      </c>
      <c r="O897" s="1">
        <v>3</v>
      </c>
      <c r="P897" s="1">
        <v>166</v>
      </c>
      <c r="Q897" s="1">
        <v>20</v>
      </c>
      <c r="R897" s="1" t="s">
        <v>31</v>
      </c>
      <c r="S897" s="1" t="s">
        <v>32</v>
      </c>
      <c r="T897" s="1" t="s">
        <v>252</v>
      </c>
      <c r="U897" s="1" t="s">
        <v>445</v>
      </c>
    </row>
    <row r="898" spans="1:21" x14ac:dyDescent="0.25">
      <c r="A898" s="1">
        <v>1304067</v>
      </c>
      <c r="B898" s="1">
        <v>2022</v>
      </c>
      <c r="C898" s="1" t="s">
        <v>51</v>
      </c>
      <c r="D898" s="1" t="s">
        <v>450</v>
      </c>
      <c r="E898" s="2">
        <v>44662</v>
      </c>
      <c r="F898" s="1" t="s">
        <v>24</v>
      </c>
      <c r="G898" s="1" t="s">
        <v>376</v>
      </c>
      <c r="H898" s="1" t="s">
        <v>452</v>
      </c>
      <c r="I898" s="1" t="s">
        <v>454</v>
      </c>
      <c r="J898" s="1" t="s">
        <v>280</v>
      </c>
      <c r="K898" s="1" t="s">
        <v>280</v>
      </c>
      <c r="L898" s="1" t="s">
        <v>29</v>
      </c>
      <c r="M898" s="1" t="s">
        <v>280</v>
      </c>
      <c r="N898" s="1" t="s">
        <v>48</v>
      </c>
      <c r="O898" s="1">
        <v>8</v>
      </c>
      <c r="P898" s="1">
        <v>163</v>
      </c>
      <c r="Q898" s="1">
        <v>20</v>
      </c>
      <c r="R898" s="1" t="s">
        <v>31</v>
      </c>
      <c r="S898" s="1" t="s">
        <v>32</v>
      </c>
      <c r="T898" s="1" t="s">
        <v>462</v>
      </c>
      <c r="U898" s="1" t="s">
        <v>228</v>
      </c>
    </row>
    <row r="899" spans="1:21" x14ac:dyDescent="0.25">
      <c r="A899" s="1">
        <v>1304068</v>
      </c>
      <c r="B899" s="1">
        <v>2022</v>
      </c>
      <c r="C899" s="1" t="s">
        <v>51</v>
      </c>
      <c r="D899" s="1" t="s">
        <v>450</v>
      </c>
      <c r="E899" s="2">
        <v>44663</v>
      </c>
      <c r="F899" s="1" t="s">
        <v>24</v>
      </c>
      <c r="G899" s="1" t="s">
        <v>463</v>
      </c>
      <c r="H899" s="1" t="s">
        <v>452</v>
      </c>
      <c r="I899" s="1" t="s">
        <v>39</v>
      </c>
      <c r="J899" s="1" t="s">
        <v>27</v>
      </c>
      <c r="K899" s="1" t="s">
        <v>27</v>
      </c>
      <c r="L899" s="1" t="s">
        <v>29</v>
      </c>
      <c r="M899" s="1" t="s">
        <v>39</v>
      </c>
      <c r="N899" s="1" t="s">
        <v>30</v>
      </c>
      <c r="O899" s="1">
        <v>23</v>
      </c>
      <c r="P899" s="1">
        <v>217</v>
      </c>
      <c r="Q899" s="1">
        <v>20</v>
      </c>
      <c r="R899" s="1" t="s">
        <v>31</v>
      </c>
      <c r="S899" s="1" t="s">
        <v>32</v>
      </c>
      <c r="T899" s="1" t="s">
        <v>346</v>
      </c>
      <c r="U899" s="1" t="s">
        <v>464</v>
      </c>
    </row>
    <row r="900" spans="1:21" x14ac:dyDescent="0.25">
      <c r="A900" s="1">
        <v>1304069</v>
      </c>
      <c r="B900" s="1">
        <v>2022</v>
      </c>
      <c r="C900" s="1" t="s">
        <v>258</v>
      </c>
      <c r="D900" s="1" t="s">
        <v>450</v>
      </c>
      <c r="E900" s="2">
        <v>44664</v>
      </c>
      <c r="F900" s="1" t="s">
        <v>24</v>
      </c>
      <c r="G900" s="1" t="s">
        <v>329</v>
      </c>
      <c r="H900" s="1" t="s">
        <v>455</v>
      </c>
      <c r="I900" s="1" t="s">
        <v>38</v>
      </c>
      <c r="J900" s="1" t="s">
        <v>54</v>
      </c>
      <c r="K900" s="1" t="s">
        <v>54</v>
      </c>
      <c r="L900" s="1" t="s">
        <v>29</v>
      </c>
      <c r="M900" s="1" t="s">
        <v>38</v>
      </c>
      <c r="N900" s="1" t="s">
        <v>30</v>
      </c>
      <c r="O900" s="1">
        <v>12</v>
      </c>
      <c r="P900" s="1">
        <v>199</v>
      </c>
      <c r="Q900" s="1">
        <v>20</v>
      </c>
      <c r="R900" s="1" t="s">
        <v>31</v>
      </c>
      <c r="S900" s="1" t="s">
        <v>32</v>
      </c>
      <c r="T900" s="1" t="s">
        <v>262</v>
      </c>
      <c r="U900" s="1" t="s">
        <v>411</v>
      </c>
    </row>
    <row r="901" spans="1:21" x14ac:dyDescent="0.25">
      <c r="A901" s="1">
        <v>1304070</v>
      </c>
      <c r="B901" s="1">
        <v>2022</v>
      </c>
      <c r="C901" s="1" t="s">
        <v>51</v>
      </c>
      <c r="D901" s="1" t="s">
        <v>450</v>
      </c>
      <c r="E901" s="2">
        <v>44665</v>
      </c>
      <c r="F901" s="1" t="s">
        <v>24</v>
      </c>
      <c r="G901" s="1" t="s">
        <v>337</v>
      </c>
      <c r="H901" s="1" t="s">
        <v>452</v>
      </c>
      <c r="I901" s="1" t="s">
        <v>454</v>
      </c>
      <c r="J901" s="1" t="s">
        <v>47</v>
      </c>
      <c r="K901" s="1" t="s">
        <v>47</v>
      </c>
      <c r="L901" s="1" t="s">
        <v>29</v>
      </c>
      <c r="M901" s="1" t="s">
        <v>454</v>
      </c>
      <c r="N901" s="1" t="s">
        <v>30</v>
      </c>
      <c r="O901" s="1">
        <v>37</v>
      </c>
      <c r="P901" s="1">
        <v>193</v>
      </c>
      <c r="Q901" s="1">
        <v>20</v>
      </c>
      <c r="R901" s="1" t="s">
        <v>31</v>
      </c>
      <c r="S901" s="1" t="s">
        <v>32</v>
      </c>
      <c r="T901" s="1" t="s">
        <v>325</v>
      </c>
      <c r="U901" s="1" t="s">
        <v>465</v>
      </c>
    </row>
    <row r="902" spans="1:21" x14ac:dyDescent="0.25">
      <c r="A902" s="1">
        <v>1304071</v>
      </c>
      <c r="B902" s="1">
        <v>2022</v>
      </c>
      <c r="C902" s="1" t="s">
        <v>51</v>
      </c>
      <c r="D902" s="1" t="s">
        <v>450</v>
      </c>
      <c r="E902" s="2">
        <v>44666</v>
      </c>
      <c r="F902" s="1" t="s">
        <v>24</v>
      </c>
      <c r="G902" s="1" t="s">
        <v>380</v>
      </c>
      <c r="H902" s="1" t="s">
        <v>189</v>
      </c>
      <c r="I902" s="1" t="s">
        <v>28</v>
      </c>
      <c r="J902" s="1" t="s">
        <v>280</v>
      </c>
      <c r="K902" s="1" t="s">
        <v>280</v>
      </c>
      <c r="L902" s="1" t="s">
        <v>29</v>
      </c>
      <c r="M902" s="1" t="s">
        <v>280</v>
      </c>
      <c r="N902" s="1" t="s">
        <v>48</v>
      </c>
      <c r="O902" s="1">
        <v>7</v>
      </c>
      <c r="P902" s="1">
        <v>176</v>
      </c>
      <c r="Q902" s="1">
        <v>20</v>
      </c>
      <c r="R902" s="1" t="s">
        <v>31</v>
      </c>
      <c r="S902" s="1" t="s">
        <v>32</v>
      </c>
      <c r="T902" s="1" t="s">
        <v>466</v>
      </c>
      <c r="U902" s="1" t="s">
        <v>345</v>
      </c>
    </row>
    <row r="903" spans="1:21" x14ac:dyDescent="0.25">
      <c r="A903" s="1">
        <v>1304072</v>
      </c>
      <c r="B903" s="1">
        <v>2022</v>
      </c>
      <c r="C903" s="1" t="s">
        <v>51</v>
      </c>
      <c r="D903" s="1" t="s">
        <v>450</v>
      </c>
      <c r="E903" s="2">
        <v>44667</v>
      </c>
      <c r="F903" s="1" t="s">
        <v>24</v>
      </c>
      <c r="G903" s="1" t="s">
        <v>386</v>
      </c>
      <c r="H903" s="1" t="s">
        <v>189</v>
      </c>
      <c r="I903" s="1" t="s">
        <v>453</v>
      </c>
      <c r="J903" s="1" t="s">
        <v>54</v>
      </c>
      <c r="K903" s="1" t="s">
        <v>54</v>
      </c>
      <c r="L903" s="1" t="s">
        <v>29</v>
      </c>
      <c r="M903" s="1" t="s">
        <v>453</v>
      </c>
      <c r="N903" s="1" t="s">
        <v>30</v>
      </c>
      <c r="O903" s="1">
        <v>18</v>
      </c>
      <c r="P903" s="1">
        <v>200</v>
      </c>
      <c r="Q903" s="1">
        <v>20</v>
      </c>
      <c r="R903" s="1" t="s">
        <v>31</v>
      </c>
      <c r="S903" s="1" t="s">
        <v>32</v>
      </c>
      <c r="T903" s="1" t="s">
        <v>252</v>
      </c>
      <c r="U903" s="1" t="s">
        <v>467</v>
      </c>
    </row>
    <row r="904" spans="1:21" x14ac:dyDescent="0.25">
      <c r="A904" s="1">
        <v>1304073</v>
      </c>
      <c r="B904" s="1">
        <v>2022</v>
      </c>
      <c r="C904" s="1" t="s">
        <v>51</v>
      </c>
      <c r="D904" s="1" t="s">
        <v>450</v>
      </c>
      <c r="E904" s="2">
        <v>44667</v>
      </c>
      <c r="F904" s="1" t="s">
        <v>24</v>
      </c>
      <c r="G904" s="1" t="s">
        <v>107</v>
      </c>
      <c r="H904" s="1" t="s">
        <v>430</v>
      </c>
      <c r="I904" s="1" t="s">
        <v>27</v>
      </c>
      <c r="J904" s="1" t="s">
        <v>403</v>
      </c>
      <c r="K904" s="1" t="s">
        <v>403</v>
      </c>
      <c r="L904" s="1" t="s">
        <v>29</v>
      </c>
      <c r="M904" s="1" t="s">
        <v>27</v>
      </c>
      <c r="N904" s="1" t="s">
        <v>30</v>
      </c>
      <c r="O904" s="1">
        <v>16</v>
      </c>
      <c r="P904" s="1">
        <v>190</v>
      </c>
      <c r="Q904" s="1">
        <v>20</v>
      </c>
      <c r="R904" s="1" t="s">
        <v>31</v>
      </c>
      <c r="S904" s="1" t="s">
        <v>32</v>
      </c>
      <c r="T904" s="1" t="s">
        <v>462</v>
      </c>
      <c r="U904" s="1" t="s">
        <v>434</v>
      </c>
    </row>
    <row r="905" spans="1:21" x14ac:dyDescent="0.25">
      <c r="A905" s="1">
        <v>1304074</v>
      </c>
      <c r="B905" s="1">
        <v>2022</v>
      </c>
      <c r="C905" s="1" t="s">
        <v>51</v>
      </c>
      <c r="D905" s="1" t="s">
        <v>450</v>
      </c>
      <c r="E905" s="2">
        <v>44668</v>
      </c>
      <c r="F905" s="1" t="s">
        <v>24</v>
      </c>
      <c r="G905" s="1" t="s">
        <v>468</v>
      </c>
      <c r="H905" s="1" t="s">
        <v>452</v>
      </c>
      <c r="I905" s="1" t="s">
        <v>38</v>
      </c>
      <c r="J905" s="1" t="s">
        <v>280</v>
      </c>
      <c r="K905" s="1" t="s">
        <v>280</v>
      </c>
      <c r="L905" s="1" t="s">
        <v>29</v>
      </c>
      <c r="M905" s="1" t="s">
        <v>280</v>
      </c>
      <c r="N905" s="1" t="s">
        <v>48</v>
      </c>
      <c r="O905" s="1">
        <v>7</v>
      </c>
      <c r="P905" s="1">
        <v>152</v>
      </c>
      <c r="Q905" s="1">
        <v>20</v>
      </c>
      <c r="R905" s="1" t="s">
        <v>31</v>
      </c>
      <c r="S905" s="1" t="s">
        <v>32</v>
      </c>
      <c r="T905" s="1" t="s">
        <v>320</v>
      </c>
      <c r="U905" s="1" t="s">
        <v>465</v>
      </c>
    </row>
    <row r="906" spans="1:21" x14ac:dyDescent="0.25">
      <c r="A906" s="1">
        <v>1304075</v>
      </c>
      <c r="B906" s="1">
        <v>2022</v>
      </c>
      <c r="C906" s="1" t="s">
        <v>258</v>
      </c>
      <c r="D906" s="1" t="s">
        <v>450</v>
      </c>
      <c r="E906" s="2">
        <v>44668</v>
      </c>
      <c r="F906" s="1" t="s">
        <v>24</v>
      </c>
      <c r="G906" s="1" t="s">
        <v>290</v>
      </c>
      <c r="H906" s="1" t="s">
        <v>455</v>
      </c>
      <c r="I906" s="1" t="s">
        <v>39</v>
      </c>
      <c r="J906" s="1" t="s">
        <v>454</v>
      </c>
      <c r="K906" s="1" t="s">
        <v>454</v>
      </c>
      <c r="L906" s="1" t="s">
        <v>29</v>
      </c>
      <c r="M906" s="1" t="s">
        <v>454</v>
      </c>
      <c r="N906" s="1" t="s">
        <v>48</v>
      </c>
      <c r="O906" s="1">
        <v>3</v>
      </c>
      <c r="P906" s="1">
        <v>170</v>
      </c>
      <c r="Q906" s="1">
        <v>20</v>
      </c>
      <c r="R906" s="1" t="s">
        <v>31</v>
      </c>
      <c r="S906" s="1" t="s">
        <v>32</v>
      </c>
      <c r="T906" s="1" t="s">
        <v>358</v>
      </c>
      <c r="U906" s="1" t="s">
        <v>411</v>
      </c>
    </row>
    <row r="907" spans="1:21" x14ac:dyDescent="0.25">
      <c r="A907" s="1">
        <v>1304076</v>
      </c>
      <c r="B907" s="1">
        <v>2022</v>
      </c>
      <c r="C907" s="1" t="s">
        <v>51</v>
      </c>
      <c r="D907" s="1" t="s">
        <v>450</v>
      </c>
      <c r="E907" s="2">
        <v>44669</v>
      </c>
      <c r="F907" s="1" t="s">
        <v>24</v>
      </c>
      <c r="G907" s="1" t="s">
        <v>308</v>
      </c>
      <c r="H907" s="1" t="s">
        <v>189</v>
      </c>
      <c r="I907" s="1" t="s">
        <v>47</v>
      </c>
      <c r="J907" s="1" t="s">
        <v>28</v>
      </c>
      <c r="K907" s="1" t="s">
        <v>28</v>
      </c>
      <c r="L907" s="1" t="s">
        <v>29</v>
      </c>
      <c r="M907" s="1" t="s">
        <v>47</v>
      </c>
      <c r="N907" s="1" t="s">
        <v>30</v>
      </c>
      <c r="O907" s="1">
        <v>7</v>
      </c>
      <c r="P907" s="1">
        <v>218</v>
      </c>
      <c r="Q907" s="1">
        <v>20</v>
      </c>
      <c r="R907" s="1" t="s">
        <v>31</v>
      </c>
      <c r="S907" s="1" t="s">
        <v>32</v>
      </c>
      <c r="T907" s="1" t="s">
        <v>466</v>
      </c>
      <c r="U907" s="1" t="s">
        <v>345</v>
      </c>
    </row>
    <row r="908" spans="1:21" x14ac:dyDescent="0.25">
      <c r="A908" s="1">
        <v>1304077</v>
      </c>
      <c r="B908" s="1">
        <v>2022</v>
      </c>
      <c r="C908" s="1" t="s">
        <v>51</v>
      </c>
      <c r="D908" s="1" t="s">
        <v>450</v>
      </c>
      <c r="E908" s="2">
        <v>44670</v>
      </c>
      <c r="F908" s="1" t="s">
        <v>24</v>
      </c>
      <c r="G908" s="1" t="s">
        <v>263</v>
      </c>
      <c r="H908" s="1" t="s">
        <v>452</v>
      </c>
      <c r="I908" s="1" t="s">
        <v>27</v>
      </c>
      <c r="J908" s="1" t="s">
        <v>453</v>
      </c>
      <c r="K908" s="1" t="s">
        <v>453</v>
      </c>
      <c r="L908" s="1" t="s">
        <v>29</v>
      </c>
      <c r="M908" s="1" t="s">
        <v>27</v>
      </c>
      <c r="N908" s="1" t="s">
        <v>30</v>
      </c>
      <c r="O908" s="1">
        <v>18</v>
      </c>
      <c r="P908" s="1">
        <v>182</v>
      </c>
      <c r="Q908" s="1">
        <v>20</v>
      </c>
      <c r="R908" s="1" t="s">
        <v>31</v>
      </c>
      <c r="S908" s="1" t="s">
        <v>32</v>
      </c>
      <c r="T908" s="1" t="s">
        <v>325</v>
      </c>
      <c r="U908" s="1" t="s">
        <v>464</v>
      </c>
    </row>
    <row r="909" spans="1:21" x14ac:dyDescent="0.25">
      <c r="A909" s="1">
        <v>1304078</v>
      </c>
      <c r="B909" s="1">
        <v>2022</v>
      </c>
      <c r="C909" s="1" t="s">
        <v>51</v>
      </c>
      <c r="D909" s="1" t="s">
        <v>450</v>
      </c>
      <c r="E909" s="2">
        <v>44671</v>
      </c>
      <c r="F909" s="1" t="s">
        <v>24</v>
      </c>
      <c r="G909" s="1" t="s">
        <v>399</v>
      </c>
      <c r="H909" s="1" t="s">
        <v>189</v>
      </c>
      <c r="I909" s="1" t="s">
        <v>38</v>
      </c>
      <c r="J909" s="1" t="s">
        <v>403</v>
      </c>
      <c r="K909" s="1" t="s">
        <v>403</v>
      </c>
      <c r="L909" s="1" t="s">
        <v>29</v>
      </c>
      <c r="M909" s="1" t="s">
        <v>403</v>
      </c>
      <c r="N909" s="1" t="s">
        <v>48</v>
      </c>
      <c r="O909" s="1">
        <v>9</v>
      </c>
      <c r="P909" s="1">
        <v>116</v>
      </c>
      <c r="Q909" s="1">
        <v>20</v>
      </c>
      <c r="R909" s="1" t="s">
        <v>31</v>
      </c>
      <c r="S909" s="1" t="s">
        <v>32</v>
      </c>
      <c r="T909" s="1" t="s">
        <v>228</v>
      </c>
      <c r="U909" s="1" t="s">
        <v>445</v>
      </c>
    </row>
    <row r="910" spans="1:21" x14ac:dyDescent="0.25">
      <c r="A910" s="1">
        <v>1304079</v>
      </c>
      <c r="B910" s="1">
        <v>2022</v>
      </c>
      <c r="C910" s="1" t="s">
        <v>469</v>
      </c>
      <c r="D910" s="1" t="s">
        <v>450</v>
      </c>
      <c r="E910" s="2">
        <v>44672</v>
      </c>
      <c r="F910" s="1" t="s">
        <v>24</v>
      </c>
      <c r="G910" s="1" t="s">
        <v>470</v>
      </c>
      <c r="H910" s="1" t="s">
        <v>452</v>
      </c>
      <c r="I910" s="1" t="s">
        <v>54</v>
      </c>
      <c r="J910" s="1" t="s">
        <v>39</v>
      </c>
      <c r="K910" s="1" t="s">
        <v>39</v>
      </c>
      <c r="L910" s="1" t="s">
        <v>29</v>
      </c>
      <c r="M910" s="1" t="s">
        <v>39</v>
      </c>
      <c r="N910" s="1" t="s">
        <v>48</v>
      </c>
      <c r="O910" s="1">
        <v>3</v>
      </c>
      <c r="P910" s="1">
        <v>156</v>
      </c>
      <c r="Q910" s="1">
        <v>20</v>
      </c>
      <c r="R910" s="1" t="s">
        <v>31</v>
      </c>
      <c r="S910" s="1" t="s">
        <v>32</v>
      </c>
      <c r="T910" s="1" t="s">
        <v>262</v>
      </c>
      <c r="U910" s="1" t="s">
        <v>411</v>
      </c>
    </row>
    <row r="911" spans="1:21" x14ac:dyDescent="0.25">
      <c r="A911" s="1">
        <v>1304080</v>
      </c>
      <c r="B911" s="1">
        <v>2022</v>
      </c>
      <c r="C911" s="1" t="s">
        <v>51</v>
      </c>
      <c r="D911" s="1" t="s">
        <v>450</v>
      </c>
      <c r="E911" s="2">
        <v>44673</v>
      </c>
      <c r="F911" s="1" t="s">
        <v>24</v>
      </c>
      <c r="G911" s="1" t="s">
        <v>377</v>
      </c>
      <c r="H911" s="1" t="s">
        <v>430</v>
      </c>
      <c r="I911" s="1" t="s">
        <v>47</v>
      </c>
      <c r="J911" s="1" t="s">
        <v>403</v>
      </c>
      <c r="K911" s="1" t="s">
        <v>403</v>
      </c>
      <c r="L911" s="1" t="s">
        <v>29</v>
      </c>
      <c r="M911" s="1" t="s">
        <v>47</v>
      </c>
      <c r="N911" s="1" t="s">
        <v>30</v>
      </c>
      <c r="O911" s="1">
        <v>15</v>
      </c>
      <c r="P911" s="1">
        <v>223</v>
      </c>
      <c r="Q911" s="1">
        <v>20</v>
      </c>
      <c r="R911" s="1" t="s">
        <v>31</v>
      </c>
      <c r="S911" s="1" t="s">
        <v>32</v>
      </c>
      <c r="T911" s="1" t="s">
        <v>467</v>
      </c>
      <c r="U911" s="1" t="s">
        <v>346</v>
      </c>
    </row>
    <row r="912" spans="1:21" x14ac:dyDescent="0.25">
      <c r="A912" s="1">
        <v>1304081</v>
      </c>
      <c r="B912" s="1">
        <v>2022</v>
      </c>
      <c r="C912" s="1" t="s">
        <v>469</v>
      </c>
      <c r="D912" s="1" t="s">
        <v>450</v>
      </c>
      <c r="E912" s="2">
        <v>44674</v>
      </c>
      <c r="F912" s="1" t="s">
        <v>24</v>
      </c>
      <c r="G912" s="1" t="s">
        <v>369</v>
      </c>
      <c r="H912" s="1" t="s">
        <v>452</v>
      </c>
      <c r="I912" s="1" t="s">
        <v>454</v>
      </c>
      <c r="J912" s="1" t="s">
        <v>28</v>
      </c>
      <c r="K912" s="1" t="s">
        <v>454</v>
      </c>
      <c r="L912" s="1" t="s">
        <v>40</v>
      </c>
      <c r="M912" s="1" t="s">
        <v>454</v>
      </c>
      <c r="N912" s="1" t="s">
        <v>30</v>
      </c>
      <c r="O912" s="1">
        <v>8</v>
      </c>
      <c r="P912" s="1">
        <v>157</v>
      </c>
      <c r="Q912" s="1">
        <v>20</v>
      </c>
      <c r="R912" s="1" t="s">
        <v>31</v>
      </c>
      <c r="S912" s="1" t="s">
        <v>32</v>
      </c>
      <c r="T912" s="1" t="s">
        <v>358</v>
      </c>
      <c r="U912" s="1" t="s">
        <v>411</v>
      </c>
    </row>
    <row r="913" spans="1:21" x14ac:dyDescent="0.25">
      <c r="A913" s="1">
        <v>1304082</v>
      </c>
      <c r="B913" s="1">
        <v>2022</v>
      </c>
      <c r="C913" s="1" t="s">
        <v>51</v>
      </c>
      <c r="D913" s="1" t="s">
        <v>450</v>
      </c>
      <c r="E913" s="2">
        <v>44674</v>
      </c>
      <c r="F913" s="1" t="s">
        <v>24</v>
      </c>
      <c r="G913" s="1" t="s">
        <v>471</v>
      </c>
      <c r="H913" s="1" t="s">
        <v>189</v>
      </c>
      <c r="I913" s="1" t="s">
        <v>27</v>
      </c>
      <c r="J913" s="1" t="s">
        <v>280</v>
      </c>
      <c r="K913" s="1" t="s">
        <v>280</v>
      </c>
      <c r="L913" s="1" t="s">
        <v>29</v>
      </c>
      <c r="M913" s="1" t="s">
        <v>280</v>
      </c>
      <c r="N913" s="1" t="s">
        <v>48</v>
      </c>
      <c r="O913" s="1">
        <v>9</v>
      </c>
      <c r="P913" s="1">
        <v>69</v>
      </c>
      <c r="Q913" s="1">
        <v>20</v>
      </c>
      <c r="R913" s="1" t="s">
        <v>31</v>
      </c>
      <c r="S913" s="1" t="s">
        <v>32</v>
      </c>
      <c r="T913" s="1" t="s">
        <v>462</v>
      </c>
      <c r="U913" s="1" t="s">
        <v>434</v>
      </c>
    </row>
    <row r="914" spans="1:21" x14ac:dyDescent="0.25">
      <c r="A914" s="1">
        <v>1304083</v>
      </c>
      <c r="B914" s="1">
        <v>2022</v>
      </c>
      <c r="C914" s="1" t="s">
        <v>51</v>
      </c>
      <c r="D914" s="1" t="s">
        <v>450</v>
      </c>
      <c r="E914" s="2">
        <v>44675</v>
      </c>
      <c r="F914" s="1" t="s">
        <v>24</v>
      </c>
      <c r="G914" s="1" t="s">
        <v>386</v>
      </c>
      <c r="H914" s="1" t="s">
        <v>430</v>
      </c>
      <c r="I914" s="1" t="s">
        <v>453</v>
      </c>
      <c r="J914" s="1" t="s">
        <v>54</v>
      </c>
      <c r="K914" s="1" t="s">
        <v>54</v>
      </c>
      <c r="L914" s="1" t="s">
        <v>29</v>
      </c>
      <c r="M914" s="1" t="s">
        <v>453</v>
      </c>
      <c r="N914" s="1" t="s">
        <v>30</v>
      </c>
      <c r="O914" s="1">
        <v>36</v>
      </c>
      <c r="P914" s="1">
        <v>169</v>
      </c>
      <c r="Q914" s="1">
        <v>20</v>
      </c>
      <c r="R914" s="1" t="s">
        <v>31</v>
      </c>
      <c r="S914" s="1" t="s">
        <v>32</v>
      </c>
      <c r="T914" s="1" t="s">
        <v>130</v>
      </c>
      <c r="U914" s="1" t="s">
        <v>446</v>
      </c>
    </row>
    <row r="915" spans="1:21" x14ac:dyDescent="0.25">
      <c r="A915" s="1">
        <v>1304084</v>
      </c>
      <c r="B915" s="1">
        <v>2022</v>
      </c>
      <c r="C915" s="1" t="s">
        <v>51</v>
      </c>
      <c r="D915" s="1" t="s">
        <v>450</v>
      </c>
      <c r="E915" s="2">
        <v>44676</v>
      </c>
      <c r="F915" s="1" t="s">
        <v>24</v>
      </c>
      <c r="G915" s="1" t="s">
        <v>242</v>
      </c>
      <c r="H915" s="1" t="s">
        <v>430</v>
      </c>
      <c r="I915" s="1" t="s">
        <v>38</v>
      </c>
      <c r="J915" s="1" t="s">
        <v>39</v>
      </c>
      <c r="K915" s="1" t="s">
        <v>39</v>
      </c>
      <c r="L915" s="1" t="s">
        <v>29</v>
      </c>
      <c r="M915" s="1" t="s">
        <v>38</v>
      </c>
      <c r="N915" s="1" t="s">
        <v>30</v>
      </c>
      <c r="O915" s="1">
        <v>11</v>
      </c>
      <c r="P915" s="1">
        <v>188</v>
      </c>
      <c r="Q915" s="1">
        <v>20</v>
      </c>
      <c r="R915" s="1" t="s">
        <v>31</v>
      </c>
      <c r="S915" s="1" t="s">
        <v>32</v>
      </c>
      <c r="T915" s="1" t="s">
        <v>130</v>
      </c>
      <c r="U915" s="1" t="s">
        <v>445</v>
      </c>
    </row>
    <row r="916" spans="1:21" x14ac:dyDescent="0.25">
      <c r="A916" s="1">
        <v>1304085</v>
      </c>
      <c r="B916" s="1">
        <v>2022</v>
      </c>
      <c r="C916" s="1" t="s">
        <v>258</v>
      </c>
      <c r="D916" s="1" t="s">
        <v>450</v>
      </c>
      <c r="E916" s="2">
        <v>44677</v>
      </c>
      <c r="F916" s="1" t="s">
        <v>24</v>
      </c>
      <c r="G916" s="1" t="s">
        <v>472</v>
      </c>
      <c r="H916" s="1" t="s">
        <v>455</v>
      </c>
      <c r="I916" s="1" t="s">
        <v>47</v>
      </c>
      <c r="J916" s="1" t="s">
        <v>27</v>
      </c>
      <c r="K916" s="1" t="s">
        <v>27</v>
      </c>
      <c r="L916" s="1" t="s">
        <v>29</v>
      </c>
      <c r="M916" s="1" t="s">
        <v>47</v>
      </c>
      <c r="N916" s="1" t="s">
        <v>30</v>
      </c>
      <c r="O916" s="1">
        <v>29</v>
      </c>
      <c r="P916" s="1">
        <v>145</v>
      </c>
      <c r="Q916" s="1">
        <v>20</v>
      </c>
      <c r="R916" s="1" t="s">
        <v>31</v>
      </c>
      <c r="S916" s="1" t="s">
        <v>32</v>
      </c>
      <c r="T916" s="1" t="s">
        <v>262</v>
      </c>
      <c r="U916" s="1" t="s">
        <v>358</v>
      </c>
    </row>
    <row r="917" spans="1:21" x14ac:dyDescent="0.25">
      <c r="A917" s="1">
        <v>1304086</v>
      </c>
      <c r="B917" s="1">
        <v>2022</v>
      </c>
      <c r="C917" s="1" t="s">
        <v>51</v>
      </c>
      <c r="D917" s="1" t="s">
        <v>450</v>
      </c>
      <c r="E917" s="2">
        <v>44678</v>
      </c>
      <c r="F917" s="1" t="s">
        <v>24</v>
      </c>
      <c r="G917" s="1" t="s">
        <v>468</v>
      </c>
      <c r="H917" s="1" t="s">
        <v>430</v>
      </c>
      <c r="I917" s="1" t="s">
        <v>280</v>
      </c>
      <c r="J917" s="1" t="s">
        <v>454</v>
      </c>
      <c r="K917" s="1" t="s">
        <v>454</v>
      </c>
      <c r="L917" s="1" t="s">
        <v>29</v>
      </c>
      <c r="M917" s="1" t="s">
        <v>454</v>
      </c>
      <c r="N917" s="1" t="s">
        <v>48</v>
      </c>
      <c r="O917" s="1">
        <v>5</v>
      </c>
      <c r="P917" s="1">
        <v>196</v>
      </c>
      <c r="Q917" s="1">
        <v>20</v>
      </c>
      <c r="R917" s="1" t="s">
        <v>31</v>
      </c>
      <c r="S917" s="1" t="s">
        <v>32</v>
      </c>
      <c r="T917" s="1" t="s">
        <v>325</v>
      </c>
      <c r="U917" s="1" t="s">
        <v>435</v>
      </c>
    </row>
    <row r="918" spans="1:21" x14ac:dyDescent="0.25">
      <c r="A918" s="1">
        <v>1304087</v>
      </c>
      <c r="B918" s="1">
        <v>2022</v>
      </c>
      <c r="C918" s="1" t="s">
        <v>51</v>
      </c>
      <c r="D918" s="1" t="s">
        <v>450</v>
      </c>
      <c r="E918" s="2">
        <v>44679</v>
      </c>
      <c r="F918" s="1" t="s">
        <v>24</v>
      </c>
      <c r="G918" s="1" t="s">
        <v>399</v>
      </c>
      <c r="H918" s="1" t="s">
        <v>430</v>
      </c>
      <c r="I918" s="1" t="s">
        <v>28</v>
      </c>
      <c r="J918" s="1" t="s">
        <v>403</v>
      </c>
      <c r="K918" s="1" t="s">
        <v>403</v>
      </c>
      <c r="L918" s="1" t="s">
        <v>29</v>
      </c>
      <c r="M918" s="1" t="s">
        <v>403</v>
      </c>
      <c r="N918" s="1" t="s">
        <v>48</v>
      </c>
      <c r="O918" s="1">
        <v>4</v>
      </c>
      <c r="P918" s="1">
        <v>147</v>
      </c>
      <c r="Q918" s="1">
        <v>20</v>
      </c>
      <c r="R918" s="1" t="s">
        <v>31</v>
      </c>
      <c r="S918" s="1" t="s">
        <v>32</v>
      </c>
      <c r="T918" s="1" t="s">
        <v>252</v>
      </c>
      <c r="U918" s="1" t="s">
        <v>320</v>
      </c>
    </row>
    <row r="919" spans="1:21" x14ac:dyDescent="0.25">
      <c r="A919" s="1">
        <v>1304088</v>
      </c>
      <c r="B919" s="1">
        <v>2022</v>
      </c>
      <c r="C919" s="1" t="s">
        <v>258</v>
      </c>
      <c r="D919" s="1" t="s">
        <v>450</v>
      </c>
      <c r="E919" s="2">
        <v>44680</v>
      </c>
      <c r="F919" s="1" t="s">
        <v>24</v>
      </c>
      <c r="G919" s="1" t="s">
        <v>362</v>
      </c>
      <c r="H919" s="1" t="s">
        <v>455</v>
      </c>
      <c r="I919" s="1" t="s">
        <v>453</v>
      </c>
      <c r="J919" s="1" t="s">
        <v>38</v>
      </c>
      <c r="K919" s="1" t="s">
        <v>38</v>
      </c>
      <c r="L919" s="1" t="s">
        <v>29</v>
      </c>
      <c r="M919" s="1" t="s">
        <v>453</v>
      </c>
      <c r="N919" s="1" t="s">
        <v>30</v>
      </c>
      <c r="O919" s="1">
        <v>20</v>
      </c>
      <c r="P919" s="1">
        <v>154</v>
      </c>
      <c r="Q919" s="1">
        <v>20</v>
      </c>
      <c r="R919" s="1" t="s">
        <v>31</v>
      </c>
      <c r="S919" s="1" t="s">
        <v>32</v>
      </c>
      <c r="T919" s="1" t="s">
        <v>442</v>
      </c>
      <c r="U919" s="1" t="s">
        <v>411</v>
      </c>
    </row>
    <row r="920" spans="1:21" x14ac:dyDescent="0.25">
      <c r="A920" s="1">
        <v>1304089</v>
      </c>
      <c r="B920" s="1">
        <v>2022</v>
      </c>
      <c r="C920" s="1" t="s">
        <v>51</v>
      </c>
      <c r="D920" s="1" t="s">
        <v>450</v>
      </c>
      <c r="E920" s="2">
        <v>44681</v>
      </c>
      <c r="F920" s="1" t="s">
        <v>24</v>
      </c>
      <c r="G920" s="1" t="s">
        <v>422</v>
      </c>
      <c r="H920" s="1" t="s">
        <v>189</v>
      </c>
      <c r="I920" s="1" t="s">
        <v>27</v>
      </c>
      <c r="J920" s="1" t="s">
        <v>454</v>
      </c>
      <c r="K920" s="1" t="s">
        <v>27</v>
      </c>
      <c r="L920" s="1" t="s">
        <v>40</v>
      </c>
      <c r="M920" s="1" t="s">
        <v>454</v>
      </c>
      <c r="N920" s="1" t="s">
        <v>48</v>
      </c>
      <c r="O920" s="1">
        <v>6</v>
      </c>
      <c r="P920" s="1">
        <v>171</v>
      </c>
      <c r="Q920" s="1">
        <v>20</v>
      </c>
      <c r="R920" s="1" t="s">
        <v>31</v>
      </c>
      <c r="S920" s="1" t="s">
        <v>32</v>
      </c>
      <c r="T920" s="1" t="s">
        <v>446</v>
      </c>
      <c r="U920" s="1" t="s">
        <v>345</v>
      </c>
    </row>
    <row r="921" spans="1:21" x14ac:dyDescent="0.25">
      <c r="A921" s="1">
        <v>1304090</v>
      </c>
      <c r="B921" s="1">
        <v>2022</v>
      </c>
      <c r="C921" s="1" t="s">
        <v>469</v>
      </c>
      <c r="D921" s="1" t="s">
        <v>450</v>
      </c>
      <c r="E921" s="2">
        <v>44681</v>
      </c>
      <c r="F921" s="1" t="s">
        <v>24</v>
      </c>
      <c r="G921" s="1" t="s">
        <v>353</v>
      </c>
      <c r="H921" s="1" t="s">
        <v>452</v>
      </c>
      <c r="I921" s="1" t="s">
        <v>47</v>
      </c>
      <c r="J921" s="1" t="s">
        <v>54</v>
      </c>
      <c r="K921" s="1" t="s">
        <v>54</v>
      </c>
      <c r="L921" s="1" t="s">
        <v>29</v>
      </c>
      <c r="M921" s="1" t="s">
        <v>54</v>
      </c>
      <c r="N921" s="1" t="s">
        <v>48</v>
      </c>
      <c r="O921" s="1">
        <v>5</v>
      </c>
      <c r="P921" s="1">
        <v>159</v>
      </c>
      <c r="Q921" s="1">
        <v>20</v>
      </c>
      <c r="R921" s="1" t="s">
        <v>31</v>
      </c>
      <c r="S921" s="1" t="s">
        <v>32</v>
      </c>
      <c r="T921" s="1" t="s">
        <v>262</v>
      </c>
      <c r="U921" s="1" t="s">
        <v>374</v>
      </c>
    </row>
    <row r="922" spans="1:21" x14ac:dyDescent="0.25">
      <c r="A922" s="1">
        <v>1304091</v>
      </c>
      <c r="B922" s="1">
        <v>2022</v>
      </c>
      <c r="C922" s="1" t="s">
        <v>51</v>
      </c>
      <c r="D922" s="1" t="s">
        <v>450</v>
      </c>
      <c r="E922" s="2">
        <v>44682</v>
      </c>
      <c r="F922" s="1" t="s">
        <v>24</v>
      </c>
      <c r="G922" s="1" t="s">
        <v>473</v>
      </c>
      <c r="H922" s="1" t="s">
        <v>430</v>
      </c>
      <c r="I922" s="1" t="s">
        <v>453</v>
      </c>
      <c r="J922" s="1" t="s">
        <v>403</v>
      </c>
      <c r="K922" s="1" t="s">
        <v>453</v>
      </c>
      <c r="L922" s="1" t="s">
        <v>40</v>
      </c>
      <c r="M922" s="1" t="s">
        <v>453</v>
      </c>
      <c r="N922" s="1" t="s">
        <v>30</v>
      </c>
      <c r="O922" s="1">
        <v>6</v>
      </c>
      <c r="P922" s="1">
        <v>196</v>
      </c>
      <c r="Q922" s="1">
        <v>20</v>
      </c>
      <c r="R922" s="1" t="s">
        <v>31</v>
      </c>
      <c r="S922" s="1" t="s">
        <v>32</v>
      </c>
      <c r="T922" s="1" t="s">
        <v>462</v>
      </c>
      <c r="U922" s="1" t="s">
        <v>325</v>
      </c>
    </row>
    <row r="923" spans="1:21" x14ac:dyDescent="0.25">
      <c r="A923" s="1">
        <v>1304092</v>
      </c>
      <c r="B923" s="1">
        <v>2022</v>
      </c>
      <c r="C923" s="1" t="s">
        <v>258</v>
      </c>
      <c r="D923" s="1" t="s">
        <v>450</v>
      </c>
      <c r="E923" s="2">
        <v>44682</v>
      </c>
      <c r="F923" s="1" t="s">
        <v>24</v>
      </c>
      <c r="G923" s="1" t="s">
        <v>426</v>
      </c>
      <c r="H923" s="1" t="s">
        <v>455</v>
      </c>
      <c r="I923" s="1" t="s">
        <v>39</v>
      </c>
      <c r="J923" s="1" t="s">
        <v>280</v>
      </c>
      <c r="K923" s="1" t="s">
        <v>280</v>
      </c>
      <c r="L923" s="1" t="s">
        <v>29</v>
      </c>
      <c r="M923" s="1" t="s">
        <v>39</v>
      </c>
      <c r="N923" s="1" t="s">
        <v>30</v>
      </c>
      <c r="O923" s="1">
        <v>13</v>
      </c>
      <c r="P923" s="1">
        <v>203</v>
      </c>
      <c r="Q923" s="1">
        <v>20</v>
      </c>
      <c r="R923" s="1" t="s">
        <v>31</v>
      </c>
      <c r="S923" s="1" t="s">
        <v>32</v>
      </c>
      <c r="T923" s="1" t="s">
        <v>252</v>
      </c>
      <c r="U923" s="1" t="s">
        <v>358</v>
      </c>
    </row>
    <row r="924" spans="1:21" x14ac:dyDescent="0.25">
      <c r="A924" s="1">
        <v>1304093</v>
      </c>
      <c r="B924" s="1">
        <v>2022</v>
      </c>
      <c r="C924" s="1" t="s">
        <v>51</v>
      </c>
      <c r="D924" s="1" t="s">
        <v>450</v>
      </c>
      <c r="E924" s="2">
        <v>44683</v>
      </c>
      <c r="F924" s="1" t="s">
        <v>24</v>
      </c>
      <c r="G924" s="1" t="s">
        <v>474</v>
      </c>
      <c r="H924" s="1" t="s">
        <v>430</v>
      </c>
      <c r="I924" s="1" t="s">
        <v>47</v>
      </c>
      <c r="J924" s="1" t="s">
        <v>28</v>
      </c>
      <c r="K924" s="1" t="s">
        <v>28</v>
      </c>
      <c r="L924" s="1" t="s">
        <v>29</v>
      </c>
      <c r="M924" s="1" t="s">
        <v>28</v>
      </c>
      <c r="N924" s="1" t="s">
        <v>48</v>
      </c>
      <c r="O924" s="1">
        <v>7</v>
      </c>
      <c r="P924" s="1">
        <v>153</v>
      </c>
      <c r="Q924" s="1">
        <v>20</v>
      </c>
      <c r="R924" s="1" t="s">
        <v>31</v>
      </c>
      <c r="S924" s="1" t="s">
        <v>32</v>
      </c>
      <c r="T924" s="1" t="s">
        <v>434</v>
      </c>
      <c r="U924" s="1" t="s">
        <v>464</v>
      </c>
    </row>
    <row r="925" spans="1:21" x14ac:dyDescent="0.25">
      <c r="A925" s="1">
        <v>1304094</v>
      </c>
      <c r="B925" s="1">
        <v>2022</v>
      </c>
      <c r="C925" s="1" t="s">
        <v>469</v>
      </c>
      <c r="D925" s="1" t="s">
        <v>450</v>
      </c>
      <c r="E925" s="2">
        <v>44684</v>
      </c>
      <c r="F925" s="1" t="s">
        <v>24</v>
      </c>
      <c r="G925" s="1" t="s">
        <v>408</v>
      </c>
      <c r="H925" s="1" t="s">
        <v>452</v>
      </c>
      <c r="I925" s="1" t="s">
        <v>454</v>
      </c>
      <c r="J925" s="1" t="s">
        <v>38</v>
      </c>
      <c r="K925" s="1" t="s">
        <v>454</v>
      </c>
      <c r="L925" s="1" t="s">
        <v>40</v>
      </c>
      <c r="M925" s="1" t="s">
        <v>38</v>
      </c>
      <c r="N925" s="1" t="s">
        <v>48</v>
      </c>
      <c r="O925" s="1">
        <v>8</v>
      </c>
      <c r="P925" s="1">
        <v>144</v>
      </c>
      <c r="Q925" s="1">
        <v>20</v>
      </c>
      <c r="R925" s="1" t="s">
        <v>31</v>
      </c>
      <c r="S925" s="1" t="s">
        <v>32</v>
      </c>
      <c r="T925" s="1" t="s">
        <v>465</v>
      </c>
      <c r="U925" s="1" t="s">
        <v>345</v>
      </c>
    </row>
    <row r="926" spans="1:21" x14ac:dyDescent="0.25">
      <c r="A926" s="1">
        <v>1304095</v>
      </c>
      <c r="B926" s="1">
        <v>2022</v>
      </c>
      <c r="C926" s="1" t="s">
        <v>258</v>
      </c>
      <c r="D926" s="1" t="s">
        <v>450</v>
      </c>
      <c r="E926" s="2">
        <v>44685</v>
      </c>
      <c r="F926" s="1" t="s">
        <v>24</v>
      </c>
      <c r="G926" s="1" t="s">
        <v>382</v>
      </c>
      <c r="H926" s="1" t="s">
        <v>455</v>
      </c>
      <c r="I926" s="1" t="s">
        <v>27</v>
      </c>
      <c r="J926" s="1" t="s">
        <v>39</v>
      </c>
      <c r="K926" s="1" t="s">
        <v>39</v>
      </c>
      <c r="L926" s="1" t="s">
        <v>29</v>
      </c>
      <c r="M926" s="1" t="s">
        <v>27</v>
      </c>
      <c r="N926" s="1" t="s">
        <v>30</v>
      </c>
      <c r="O926" s="1">
        <v>13</v>
      </c>
      <c r="P926" s="1">
        <v>174</v>
      </c>
      <c r="Q926" s="1">
        <v>20</v>
      </c>
      <c r="R926" s="1" t="s">
        <v>31</v>
      </c>
      <c r="S926" s="1" t="s">
        <v>32</v>
      </c>
      <c r="T926" s="1" t="s">
        <v>358</v>
      </c>
      <c r="U926" s="1" t="s">
        <v>442</v>
      </c>
    </row>
    <row r="927" spans="1:21" x14ac:dyDescent="0.25">
      <c r="A927" s="1">
        <v>1304096</v>
      </c>
      <c r="B927" s="1">
        <v>2022</v>
      </c>
      <c r="C927" s="1" t="s">
        <v>51</v>
      </c>
      <c r="D927" s="1" t="s">
        <v>450</v>
      </c>
      <c r="E927" s="2">
        <v>44686</v>
      </c>
      <c r="F927" s="1" t="s">
        <v>24</v>
      </c>
      <c r="G927" s="1" t="s">
        <v>192</v>
      </c>
      <c r="H927" s="1" t="s">
        <v>189</v>
      </c>
      <c r="I927" s="1" t="s">
        <v>403</v>
      </c>
      <c r="J927" s="1" t="s">
        <v>280</v>
      </c>
      <c r="K927" s="1" t="s">
        <v>280</v>
      </c>
      <c r="L927" s="1" t="s">
        <v>29</v>
      </c>
      <c r="M927" s="1" t="s">
        <v>403</v>
      </c>
      <c r="N927" s="1" t="s">
        <v>30</v>
      </c>
      <c r="O927" s="1">
        <v>21</v>
      </c>
      <c r="P927" s="1">
        <v>208</v>
      </c>
      <c r="Q927" s="1">
        <v>20</v>
      </c>
      <c r="R927" s="1" t="s">
        <v>31</v>
      </c>
      <c r="S927" s="1" t="s">
        <v>32</v>
      </c>
      <c r="T927" s="1" t="s">
        <v>435</v>
      </c>
      <c r="U927" s="1" t="s">
        <v>467</v>
      </c>
    </row>
    <row r="928" spans="1:21" x14ac:dyDescent="0.25">
      <c r="A928" s="1">
        <v>1304097</v>
      </c>
      <c r="B928" s="1">
        <v>2022</v>
      </c>
      <c r="C928" s="1" t="s">
        <v>51</v>
      </c>
      <c r="D928" s="1" t="s">
        <v>450</v>
      </c>
      <c r="E928" s="2">
        <v>44687</v>
      </c>
      <c r="F928" s="1" t="s">
        <v>24</v>
      </c>
      <c r="G928" s="1" t="s">
        <v>475</v>
      </c>
      <c r="H928" s="1" t="s">
        <v>189</v>
      </c>
      <c r="I928" s="1" t="s">
        <v>54</v>
      </c>
      <c r="J928" s="1" t="s">
        <v>454</v>
      </c>
      <c r="K928" s="1" t="s">
        <v>454</v>
      </c>
      <c r="L928" s="1" t="s">
        <v>29</v>
      </c>
      <c r="M928" s="1" t="s">
        <v>54</v>
      </c>
      <c r="N928" s="1" t="s">
        <v>30</v>
      </c>
      <c r="O928" s="1">
        <v>5</v>
      </c>
      <c r="P928" s="1">
        <v>178</v>
      </c>
      <c r="Q928" s="1">
        <v>20</v>
      </c>
      <c r="R928" s="1" t="s">
        <v>31</v>
      </c>
      <c r="S928" s="1" t="s">
        <v>32</v>
      </c>
      <c r="T928" s="1" t="s">
        <v>434</v>
      </c>
      <c r="U928" s="1" t="s">
        <v>466</v>
      </c>
    </row>
    <row r="929" spans="1:21" x14ac:dyDescent="0.25">
      <c r="A929" s="1">
        <v>1304098</v>
      </c>
      <c r="B929" s="1">
        <v>2022</v>
      </c>
      <c r="C929" s="1" t="s">
        <v>51</v>
      </c>
      <c r="D929" s="1" t="s">
        <v>450</v>
      </c>
      <c r="E929" s="2">
        <v>44688</v>
      </c>
      <c r="F929" s="1" t="s">
        <v>24</v>
      </c>
      <c r="G929" s="1" t="s">
        <v>476</v>
      </c>
      <c r="H929" s="1" t="s">
        <v>430</v>
      </c>
      <c r="I929" s="1" t="s">
        <v>38</v>
      </c>
      <c r="J929" s="1" t="s">
        <v>47</v>
      </c>
      <c r="K929" s="1" t="s">
        <v>38</v>
      </c>
      <c r="L929" s="1" t="s">
        <v>40</v>
      </c>
      <c r="M929" s="1" t="s">
        <v>47</v>
      </c>
      <c r="N929" s="1" t="s">
        <v>48</v>
      </c>
      <c r="O929" s="1">
        <v>6</v>
      </c>
      <c r="P929" s="1">
        <v>190</v>
      </c>
      <c r="Q929" s="1">
        <v>20</v>
      </c>
      <c r="R929" s="1" t="s">
        <v>31</v>
      </c>
      <c r="S929" s="1" t="s">
        <v>32</v>
      </c>
      <c r="T929" s="1" t="s">
        <v>462</v>
      </c>
      <c r="U929" s="1" t="s">
        <v>374</v>
      </c>
    </row>
    <row r="930" spans="1:21" x14ac:dyDescent="0.25">
      <c r="A930" s="1">
        <v>1304099</v>
      </c>
      <c r="B930" s="1">
        <v>2022</v>
      </c>
      <c r="C930" s="1" t="s">
        <v>258</v>
      </c>
      <c r="D930" s="1" t="s">
        <v>450</v>
      </c>
      <c r="E930" s="2">
        <v>44688</v>
      </c>
      <c r="F930" s="1" t="s">
        <v>24</v>
      </c>
      <c r="G930" s="1" t="s">
        <v>459</v>
      </c>
      <c r="H930" s="1" t="s">
        <v>455</v>
      </c>
      <c r="I930" s="1" t="s">
        <v>453</v>
      </c>
      <c r="J930" s="1" t="s">
        <v>28</v>
      </c>
      <c r="K930" s="1" t="s">
        <v>28</v>
      </c>
      <c r="L930" s="1" t="s">
        <v>29</v>
      </c>
      <c r="M930" s="1" t="s">
        <v>453</v>
      </c>
      <c r="N930" s="1" t="s">
        <v>30</v>
      </c>
      <c r="O930" s="1">
        <v>75</v>
      </c>
      <c r="P930" s="1">
        <v>177</v>
      </c>
      <c r="Q930" s="1">
        <v>20</v>
      </c>
      <c r="R930" s="1" t="s">
        <v>31</v>
      </c>
      <c r="S930" s="1" t="s">
        <v>32</v>
      </c>
      <c r="T930" s="1" t="s">
        <v>252</v>
      </c>
      <c r="U930" s="1" t="s">
        <v>442</v>
      </c>
    </row>
    <row r="931" spans="1:21" x14ac:dyDescent="0.25">
      <c r="A931" s="1">
        <v>1304100</v>
      </c>
      <c r="B931" s="1">
        <v>2022</v>
      </c>
      <c r="C931" s="1" t="s">
        <v>51</v>
      </c>
      <c r="D931" s="1" t="s">
        <v>450</v>
      </c>
      <c r="E931" s="2">
        <v>44689</v>
      </c>
      <c r="F931" s="1" t="s">
        <v>24</v>
      </c>
      <c r="G931" s="1" t="s">
        <v>456</v>
      </c>
      <c r="H931" s="1" t="s">
        <v>430</v>
      </c>
      <c r="I931" s="1" t="s">
        <v>27</v>
      </c>
      <c r="J931" s="1" t="s">
        <v>280</v>
      </c>
      <c r="K931" s="1" t="s">
        <v>27</v>
      </c>
      <c r="L931" s="1" t="s">
        <v>40</v>
      </c>
      <c r="M931" s="1" t="s">
        <v>27</v>
      </c>
      <c r="N931" s="1" t="s">
        <v>30</v>
      </c>
      <c r="O931" s="1">
        <v>67</v>
      </c>
      <c r="P931" s="1">
        <v>193</v>
      </c>
      <c r="Q931" s="1">
        <v>20</v>
      </c>
      <c r="R931" s="1" t="s">
        <v>31</v>
      </c>
      <c r="S931" s="1" t="s">
        <v>32</v>
      </c>
      <c r="T931" s="1" t="s">
        <v>262</v>
      </c>
      <c r="U931" s="1" t="s">
        <v>464</v>
      </c>
    </row>
    <row r="932" spans="1:21" x14ac:dyDescent="0.25">
      <c r="A932" s="1">
        <v>1304101</v>
      </c>
      <c r="B932" s="1">
        <v>2022</v>
      </c>
      <c r="C932" s="1" t="s">
        <v>469</v>
      </c>
      <c r="D932" s="1" t="s">
        <v>450</v>
      </c>
      <c r="E932" s="2">
        <v>44689</v>
      </c>
      <c r="F932" s="1" t="s">
        <v>24</v>
      </c>
      <c r="G932" s="1" t="s">
        <v>477</v>
      </c>
      <c r="H932" s="1" t="s">
        <v>452</v>
      </c>
      <c r="I932" s="1" t="s">
        <v>39</v>
      </c>
      <c r="J932" s="1" t="s">
        <v>403</v>
      </c>
      <c r="K932" s="1" t="s">
        <v>403</v>
      </c>
      <c r="L932" s="1" t="s">
        <v>29</v>
      </c>
      <c r="M932" s="1" t="s">
        <v>39</v>
      </c>
      <c r="N932" s="1" t="s">
        <v>30</v>
      </c>
      <c r="O932" s="1">
        <v>91</v>
      </c>
      <c r="P932" s="1">
        <v>209</v>
      </c>
      <c r="Q932" s="1">
        <v>20</v>
      </c>
      <c r="R932" s="1" t="s">
        <v>31</v>
      </c>
      <c r="S932" s="1" t="s">
        <v>32</v>
      </c>
      <c r="T932" s="1" t="s">
        <v>346</v>
      </c>
      <c r="U932" s="1" t="s">
        <v>465</v>
      </c>
    </row>
    <row r="933" spans="1:21" x14ac:dyDescent="0.25">
      <c r="A933" s="1">
        <v>1304102</v>
      </c>
      <c r="B933" s="1">
        <v>2022</v>
      </c>
      <c r="C933" s="1" t="s">
        <v>469</v>
      </c>
      <c r="D933" s="1" t="s">
        <v>450</v>
      </c>
      <c r="E933" s="2">
        <v>44690</v>
      </c>
      <c r="F933" s="1" t="s">
        <v>24</v>
      </c>
      <c r="G933" s="1" t="s">
        <v>372</v>
      </c>
      <c r="H933" s="1" t="s">
        <v>452</v>
      </c>
      <c r="I933" s="1" t="s">
        <v>28</v>
      </c>
      <c r="J933" s="1" t="s">
        <v>54</v>
      </c>
      <c r="K933" s="1" t="s">
        <v>54</v>
      </c>
      <c r="L933" s="1" t="s">
        <v>29</v>
      </c>
      <c r="M933" s="1" t="s">
        <v>28</v>
      </c>
      <c r="N933" s="1" t="s">
        <v>30</v>
      </c>
      <c r="O933" s="1">
        <v>52</v>
      </c>
      <c r="P933" s="1">
        <v>166</v>
      </c>
      <c r="Q933" s="1">
        <v>20</v>
      </c>
      <c r="R933" s="1" t="s">
        <v>31</v>
      </c>
      <c r="S933" s="1" t="s">
        <v>32</v>
      </c>
      <c r="T933" s="1" t="s">
        <v>325</v>
      </c>
      <c r="U933" s="1" t="s">
        <v>466</v>
      </c>
    </row>
    <row r="934" spans="1:21" x14ac:dyDescent="0.25">
      <c r="A934" s="1">
        <v>1304103</v>
      </c>
      <c r="B934" s="1">
        <v>2022</v>
      </c>
      <c r="C934" s="1" t="s">
        <v>258</v>
      </c>
      <c r="D934" s="1" t="s">
        <v>450</v>
      </c>
      <c r="E934" s="2">
        <v>44691</v>
      </c>
      <c r="F934" s="1" t="s">
        <v>24</v>
      </c>
      <c r="G934" s="1" t="s">
        <v>416</v>
      </c>
      <c r="H934" s="1" t="s">
        <v>455</v>
      </c>
      <c r="I934" s="1" t="s">
        <v>454</v>
      </c>
      <c r="J934" s="1" t="s">
        <v>453</v>
      </c>
      <c r="K934" s="1" t="s">
        <v>454</v>
      </c>
      <c r="L934" s="1" t="s">
        <v>40</v>
      </c>
      <c r="M934" s="1" t="s">
        <v>454</v>
      </c>
      <c r="N934" s="1" t="s">
        <v>30</v>
      </c>
      <c r="O934" s="1">
        <v>62</v>
      </c>
      <c r="P934" s="1">
        <v>145</v>
      </c>
      <c r="Q934" s="1">
        <v>20</v>
      </c>
      <c r="R934" s="1" t="s">
        <v>31</v>
      </c>
      <c r="S934" s="1" t="s">
        <v>32</v>
      </c>
      <c r="T934" s="1" t="s">
        <v>358</v>
      </c>
      <c r="U934" s="1" t="s">
        <v>442</v>
      </c>
    </row>
    <row r="935" spans="1:21" x14ac:dyDescent="0.25">
      <c r="A935" s="1">
        <v>1304104</v>
      </c>
      <c r="B935" s="1">
        <v>2022</v>
      </c>
      <c r="C935" s="1" t="s">
        <v>469</v>
      </c>
      <c r="D935" s="1" t="s">
        <v>450</v>
      </c>
      <c r="E935" s="2">
        <v>44692</v>
      </c>
      <c r="F935" s="1" t="s">
        <v>24</v>
      </c>
      <c r="G935" s="1" t="s">
        <v>236</v>
      </c>
      <c r="H935" s="1" t="s">
        <v>452</v>
      </c>
      <c r="I935" s="1" t="s">
        <v>47</v>
      </c>
      <c r="J935" s="1" t="s">
        <v>403</v>
      </c>
      <c r="K935" s="1" t="s">
        <v>403</v>
      </c>
      <c r="L935" s="1" t="s">
        <v>29</v>
      </c>
      <c r="M935" s="1" t="s">
        <v>403</v>
      </c>
      <c r="N935" s="1" t="s">
        <v>48</v>
      </c>
      <c r="O935" s="1">
        <v>8</v>
      </c>
      <c r="P935" s="1">
        <v>161</v>
      </c>
      <c r="Q935" s="1">
        <v>20</v>
      </c>
      <c r="R935" s="1" t="s">
        <v>31</v>
      </c>
      <c r="S935" s="1" t="s">
        <v>32</v>
      </c>
      <c r="T935" s="1" t="s">
        <v>467</v>
      </c>
      <c r="U935" s="1" t="s">
        <v>346</v>
      </c>
    </row>
    <row r="936" spans="1:21" x14ac:dyDescent="0.25">
      <c r="A936" s="1">
        <v>1304105</v>
      </c>
      <c r="B936" s="1">
        <v>2022</v>
      </c>
      <c r="C936" s="1" t="s">
        <v>51</v>
      </c>
      <c r="D936" s="1" t="s">
        <v>450</v>
      </c>
      <c r="E936" s="2">
        <v>44693</v>
      </c>
      <c r="F936" s="1" t="s">
        <v>24</v>
      </c>
      <c r="G936" s="1" t="s">
        <v>478</v>
      </c>
      <c r="H936" s="1" t="s">
        <v>430</v>
      </c>
      <c r="I936" s="1" t="s">
        <v>39</v>
      </c>
      <c r="J936" s="1" t="s">
        <v>54</v>
      </c>
      <c r="K936" s="1" t="s">
        <v>54</v>
      </c>
      <c r="L936" s="1" t="s">
        <v>29</v>
      </c>
      <c r="M936" s="1" t="s">
        <v>54</v>
      </c>
      <c r="N936" s="1" t="s">
        <v>48</v>
      </c>
      <c r="O936" s="1">
        <v>5</v>
      </c>
      <c r="P936" s="1">
        <v>98</v>
      </c>
      <c r="Q936" s="1">
        <v>20</v>
      </c>
      <c r="R936" s="1" t="s">
        <v>31</v>
      </c>
      <c r="S936" s="1" t="s">
        <v>32</v>
      </c>
      <c r="T936" s="1" t="s">
        <v>462</v>
      </c>
      <c r="U936" s="1" t="s">
        <v>325</v>
      </c>
    </row>
    <row r="937" spans="1:21" x14ac:dyDescent="0.25">
      <c r="A937" s="1">
        <v>1304106</v>
      </c>
      <c r="B937" s="1">
        <v>2022</v>
      </c>
      <c r="C937" s="1" t="s">
        <v>51</v>
      </c>
      <c r="D937" s="1" t="s">
        <v>450</v>
      </c>
      <c r="E937" s="2">
        <v>44694</v>
      </c>
      <c r="F937" s="1" t="s">
        <v>24</v>
      </c>
      <c r="G937" s="1" t="s">
        <v>405</v>
      </c>
      <c r="H937" s="1" t="s">
        <v>189</v>
      </c>
      <c r="I937" s="1" t="s">
        <v>38</v>
      </c>
      <c r="J937" s="1" t="s">
        <v>27</v>
      </c>
      <c r="K937" s="1" t="s">
        <v>27</v>
      </c>
      <c r="L937" s="1" t="s">
        <v>29</v>
      </c>
      <c r="M937" s="1" t="s">
        <v>38</v>
      </c>
      <c r="N937" s="1" t="s">
        <v>30</v>
      </c>
      <c r="O937" s="1">
        <v>54</v>
      </c>
      <c r="P937" s="1">
        <v>210</v>
      </c>
      <c r="Q937" s="1">
        <v>20</v>
      </c>
      <c r="R937" s="1" t="s">
        <v>31</v>
      </c>
      <c r="S937" s="1" t="s">
        <v>32</v>
      </c>
      <c r="T937" s="1" t="s">
        <v>434</v>
      </c>
      <c r="U937" s="1" t="s">
        <v>464</v>
      </c>
    </row>
    <row r="938" spans="1:21" x14ac:dyDescent="0.25">
      <c r="A938" s="1">
        <v>1304107</v>
      </c>
      <c r="B938" s="1">
        <v>2022</v>
      </c>
      <c r="C938" s="1" t="s">
        <v>258</v>
      </c>
      <c r="D938" s="1" t="s">
        <v>450</v>
      </c>
      <c r="E938" s="2">
        <v>44695</v>
      </c>
      <c r="F938" s="1" t="s">
        <v>24</v>
      </c>
      <c r="G938" s="1" t="s">
        <v>330</v>
      </c>
      <c r="H938" s="1" t="s">
        <v>455</v>
      </c>
      <c r="I938" s="1" t="s">
        <v>28</v>
      </c>
      <c r="J938" s="1" t="s">
        <v>280</v>
      </c>
      <c r="K938" s="1" t="s">
        <v>28</v>
      </c>
      <c r="L938" s="1" t="s">
        <v>40</v>
      </c>
      <c r="M938" s="1" t="s">
        <v>28</v>
      </c>
      <c r="N938" s="1" t="s">
        <v>30</v>
      </c>
      <c r="O938" s="1">
        <v>54</v>
      </c>
      <c r="P938" s="1">
        <v>178</v>
      </c>
      <c r="Q938" s="1">
        <v>20</v>
      </c>
      <c r="R938" s="1" t="s">
        <v>31</v>
      </c>
      <c r="S938" s="1" t="s">
        <v>32</v>
      </c>
      <c r="T938" s="1" t="s">
        <v>252</v>
      </c>
      <c r="U938" s="1" t="s">
        <v>358</v>
      </c>
    </row>
    <row r="939" spans="1:21" x14ac:dyDescent="0.25">
      <c r="A939" s="1">
        <v>1304108</v>
      </c>
      <c r="B939" s="1">
        <v>2022</v>
      </c>
      <c r="C939" s="1" t="s">
        <v>51</v>
      </c>
      <c r="D939" s="1" t="s">
        <v>450</v>
      </c>
      <c r="E939" s="2">
        <v>44696</v>
      </c>
      <c r="F939" s="1" t="s">
        <v>24</v>
      </c>
      <c r="G939" s="1" t="s">
        <v>241</v>
      </c>
      <c r="H939" s="1" t="s">
        <v>430</v>
      </c>
      <c r="I939" s="1" t="s">
        <v>39</v>
      </c>
      <c r="J939" s="1" t="s">
        <v>454</v>
      </c>
      <c r="K939" s="1" t="s">
        <v>39</v>
      </c>
      <c r="L939" s="1" t="s">
        <v>40</v>
      </c>
      <c r="M939" s="1" t="s">
        <v>454</v>
      </c>
      <c r="N939" s="1" t="s">
        <v>48</v>
      </c>
      <c r="O939" s="1">
        <v>7</v>
      </c>
      <c r="P939" s="1">
        <v>134</v>
      </c>
      <c r="Q939" s="1">
        <v>20</v>
      </c>
      <c r="R939" s="1" t="s">
        <v>31</v>
      </c>
      <c r="S939" s="1" t="s">
        <v>32</v>
      </c>
      <c r="T939" s="1" t="s">
        <v>465</v>
      </c>
      <c r="U939" s="1" t="s">
        <v>345</v>
      </c>
    </row>
    <row r="940" spans="1:21" x14ac:dyDescent="0.25">
      <c r="A940" s="1">
        <v>1304109</v>
      </c>
      <c r="B940" s="1">
        <v>2022</v>
      </c>
      <c r="C940" s="1" t="s">
        <v>51</v>
      </c>
      <c r="D940" s="1" t="s">
        <v>450</v>
      </c>
      <c r="E940" s="2">
        <v>44696</v>
      </c>
      <c r="F940" s="1" t="s">
        <v>24</v>
      </c>
      <c r="G940" s="1" t="s">
        <v>334</v>
      </c>
      <c r="H940" s="1" t="s">
        <v>189</v>
      </c>
      <c r="I940" s="1" t="s">
        <v>47</v>
      </c>
      <c r="J940" s="1" t="s">
        <v>453</v>
      </c>
      <c r="K940" s="1" t="s">
        <v>47</v>
      </c>
      <c r="L940" s="1" t="s">
        <v>40</v>
      </c>
      <c r="M940" s="1" t="s">
        <v>47</v>
      </c>
      <c r="N940" s="1" t="s">
        <v>30</v>
      </c>
      <c r="O940" s="1">
        <v>24</v>
      </c>
      <c r="P940" s="1">
        <v>179</v>
      </c>
      <c r="Q940" s="1">
        <v>20</v>
      </c>
      <c r="R940" s="1" t="s">
        <v>31</v>
      </c>
      <c r="S940" s="1" t="s">
        <v>32</v>
      </c>
      <c r="T940" s="1" t="s">
        <v>320</v>
      </c>
      <c r="U940" s="1" t="s">
        <v>445</v>
      </c>
    </row>
    <row r="941" spans="1:21" x14ac:dyDescent="0.25">
      <c r="A941" s="1">
        <v>1304110</v>
      </c>
      <c r="B941" s="1">
        <v>2022</v>
      </c>
      <c r="C941" s="1" t="s">
        <v>469</v>
      </c>
      <c r="D941" s="1" t="s">
        <v>450</v>
      </c>
      <c r="E941" s="2">
        <v>44697</v>
      </c>
      <c r="F941" s="1" t="s">
        <v>24</v>
      </c>
      <c r="G941" s="1" t="s">
        <v>479</v>
      </c>
      <c r="H941" s="1" t="s">
        <v>452</v>
      </c>
      <c r="I941" s="1" t="s">
        <v>403</v>
      </c>
      <c r="J941" s="1" t="s">
        <v>38</v>
      </c>
      <c r="K941" s="1" t="s">
        <v>38</v>
      </c>
      <c r="L941" s="1" t="s">
        <v>29</v>
      </c>
      <c r="M941" s="1" t="s">
        <v>403</v>
      </c>
      <c r="N941" s="1" t="s">
        <v>30</v>
      </c>
      <c r="O941" s="1">
        <v>17</v>
      </c>
      <c r="P941" s="1">
        <v>160</v>
      </c>
      <c r="Q941" s="1">
        <v>20</v>
      </c>
      <c r="R941" s="1" t="s">
        <v>31</v>
      </c>
      <c r="S941" s="1" t="s">
        <v>32</v>
      </c>
      <c r="T941" s="1" t="s">
        <v>466</v>
      </c>
      <c r="U941" s="1" t="s">
        <v>346</v>
      </c>
    </row>
    <row r="942" spans="1:21" x14ac:dyDescent="0.25">
      <c r="A942" s="1">
        <v>1304111</v>
      </c>
      <c r="B942" s="1">
        <v>2022</v>
      </c>
      <c r="C942" s="1" t="s">
        <v>51</v>
      </c>
      <c r="D942" s="1" t="s">
        <v>450</v>
      </c>
      <c r="E942" s="2">
        <v>44698</v>
      </c>
      <c r="F942" s="1" t="s">
        <v>24</v>
      </c>
      <c r="G942" s="1" t="s">
        <v>380</v>
      </c>
      <c r="H942" s="1" t="s">
        <v>430</v>
      </c>
      <c r="I942" s="1" t="s">
        <v>280</v>
      </c>
      <c r="J942" s="1" t="s">
        <v>54</v>
      </c>
      <c r="K942" s="1" t="s">
        <v>54</v>
      </c>
      <c r="L942" s="1" t="s">
        <v>29</v>
      </c>
      <c r="M942" s="1" t="s">
        <v>280</v>
      </c>
      <c r="N942" s="1" t="s">
        <v>30</v>
      </c>
      <c r="O942" s="1">
        <v>3</v>
      </c>
      <c r="P942" s="1">
        <v>194</v>
      </c>
      <c r="Q942" s="1">
        <v>20</v>
      </c>
      <c r="R942" s="1" t="s">
        <v>31</v>
      </c>
      <c r="S942" s="1" t="s">
        <v>32</v>
      </c>
      <c r="T942" s="1" t="s">
        <v>325</v>
      </c>
      <c r="U942" s="1" t="s">
        <v>464</v>
      </c>
    </row>
    <row r="943" spans="1:21" x14ac:dyDescent="0.25">
      <c r="A943" s="1">
        <v>1304112</v>
      </c>
      <c r="B943" s="1">
        <v>2022</v>
      </c>
      <c r="C943" s="1" t="s">
        <v>469</v>
      </c>
      <c r="D943" s="1" t="s">
        <v>450</v>
      </c>
      <c r="E943" s="2">
        <v>44699</v>
      </c>
      <c r="F943" s="1" t="s">
        <v>24</v>
      </c>
      <c r="G943" s="1" t="s">
        <v>349</v>
      </c>
      <c r="H943" s="1" t="s">
        <v>452</v>
      </c>
      <c r="I943" s="1" t="s">
        <v>453</v>
      </c>
      <c r="J943" s="1" t="s">
        <v>28</v>
      </c>
      <c r="K943" s="1" t="s">
        <v>453</v>
      </c>
      <c r="L943" s="1" t="s">
        <v>40</v>
      </c>
      <c r="M943" s="1" t="s">
        <v>453</v>
      </c>
      <c r="N943" s="1" t="s">
        <v>30</v>
      </c>
      <c r="O943" s="1">
        <v>2</v>
      </c>
      <c r="P943" s="1">
        <v>211</v>
      </c>
      <c r="Q943" s="1">
        <v>20</v>
      </c>
      <c r="R943" s="1" t="s">
        <v>31</v>
      </c>
      <c r="S943" s="1" t="s">
        <v>32</v>
      </c>
      <c r="T943" s="1" t="s">
        <v>465</v>
      </c>
      <c r="U943" s="1" t="s">
        <v>374</v>
      </c>
    </row>
    <row r="944" spans="1:21" x14ac:dyDescent="0.25">
      <c r="A944" s="1">
        <v>1304113</v>
      </c>
      <c r="B944" s="1">
        <v>2022</v>
      </c>
      <c r="C944" s="1" t="s">
        <v>51</v>
      </c>
      <c r="D944" s="1" t="s">
        <v>450</v>
      </c>
      <c r="E944" s="2">
        <v>44700</v>
      </c>
      <c r="F944" s="1" t="s">
        <v>24</v>
      </c>
      <c r="G944" s="1" t="s">
        <v>230</v>
      </c>
      <c r="H944" s="1" t="s">
        <v>430</v>
      </c>
      <c r="I944" s="1" t="s">
        <v>454</v>
      </c>
      <c r="J944" s="1" t="s">
        <v>27</v>
      </c>
      <c r="K944" s="1" t="s">
        <v>454</v>
      </c>
      <c r="L944" s="1" t="s">
        <v>40</v>
      </c>
      <c r="M944" s="1" t="s">
        <v>27</v>
      </c>
      <c r="N944" s="1" t="s">
        <v>48</v>
      </c>
      <c r="O944" s="1">
        <v>8</v>
      </c>
      <c r="P944" s="1">
        <v>169</v>
      </c>
      <c r="Q944" s="1">
        <v>20</v>
      </c>
      <c r="R944" s="1" t="s">
        <v>31</v>
      </c>
      <c r="S944" s="1" t="s">
        <v>32</v>
      </c>
      <c r="T944" s="1" t="s">
        <v>358</v>
      </c>
      <c r="U944" s="1" t="s">
        <v>466</v>
      </c>
    </row>
    <row r="945" spans="1:21" x14ac:dyDescent="0.25">
      <c r="A945" s="1">
        <v>1304114</v>
      </c>
      <c r="B945" s="1">
        <v>2022</v>
      </c>
      <c r="C945" s="1" t="s">
        <v>51</v>
      </c>
      <c r="D945" s="1" t="s">
        <v>450</v>
      </c>
      <c r="E945" s="2">
        <v>44701</v>
      </c>
      <c r="F945" s="1" t="s">
        <v>24</v>
      </c>
      <c r="G945" s="1" t="s">
        <v>206</v>
      </c>
      <c r="H945" s="1" t="s">
        <v>189</v>
      </c>
      <c r="I945" s="1" t="s">
        <v>39</v>
      </c>
      <c r="J945" s="1" t="s">
        <v>47</v>
      </c>
      <c r="K945" s="1" t="s">
        <v>39</v>
      </c>
      <c r="L945" s="1" t="s">
        <v>40</v>
      </c>
      <c r="M945" s="1" t="s">
        <v>47</v>
      </c>
      <c r="N945" s="1" t="s">
        <v>48</v>
      </c>
      <c r="O945" s="1">
        <v>5</v>
      </c>
      <c r="P945" s="1">
        <v>151</v>
      </c>
      <c r="Q945" s="1">
        <v>20</v>
      </c>
      <c r="R945" s="1" t="s">
        <v>31</v>
      </c>
      <c r="S945" s="1" t="s">
        <v>32</v>
      </c>
      <c r="T945" s="1" t="s">
        <v>325</v>
      </c>
      <c r="U945" s="1" t="s">
        <v>467</v>
      </c>
    </row>
    <row r="946" spans="1:21" x14ac:dyDescent="0.25">
      <c r="A946" s="1">
        <v>1304115</v>
      </c>
      <c r="B946" s="1">
        <v>2022</v>
      </c>
      <c r="C946" s="1" t="s">
        <v>51</v>
      </c>
      <c r="D946" s="1" t="s">
        <v>450</v>
      </c>
      <c r="E946" s="2">
        <v>44702</v>
      </c>
      <c r="F946" s="1" t="s">
        <v>24</v>
      </c>
      <c r="G946" s="1" t="s">
        <v>372</v>
      </c>
      <c r="H946" s="1" t="s">
        <v>430</v>
      </c>
      <c r="I946" s="1" t="s">
        <v>403</v>
      </c>
      <c r="J946" s="1" t="s">
        <v>54</v>
      </c>
      <c r="K946" s="1" t="s">
        <v>54</v>
      </c>
      <c r="L946" s="1" t="s">
        <v>29</v>
      </c>
      <c r="M946" s="1" t="s">
        <v>54</v>
      </c>
      <c r="N946" s="1" t="s">
        <v>48</v>
      </c>
      <c r="O946" s="1">
        <v>5</v>
      </c>
      <c r="P946" s="1">
        <v>160</v>
      </c>
      <c r="Q946" s="1">
        <v>20</v>
      </c>
      <c r="R946" s="1" t="s">
        <v>31</v>
      </c>
      <c r="S946" s="1" t="s">
        <v>32</v>
      </c>
      <c r="T946" s="1" t="s">
        <v>346</v>
      </c>
      <c r="U946" s="1" t="s">
        <v>445</v>
      </c>
    </row>
    <row r="947" spans="1:21" x14ac:dyDescent="0.25">
      <c r="A947" s="1">
        <v>1304116</v>
      </c>
      <c r="B947" s="1">
        <v>2022</v>
      </c>
      <c r="C947" s="1" t="s">
        <v>51</v>
      </c>
      <c r="D947" s="1" t="s">
        <v>450</v>
      </c>
      <c r="E947" s="2">
        <v>44703</v>
      </c>
      <c r="F947" s="1" t="s">
        <v>24</v>
      </c>
      <c r="G947" s="1" t="s">
        <v>438</v>
      </c>
      <c r="H947" s="1" t="s">
        <v>430</v>
      </c>
      <c r="I947" s="1" t="s">
        <v>280</v>
      </c>
      <c r="J947" s="1" t="s">
        <v>38</v>
      </c>
      <c r="K947" s="1" t="s">
        <v>280</v>
      </c>
      <c r="L947" s="1" t="s">
        <v>40</v>
      </c>
      <c r="M947" s="1" t="s">
        <v>38</v>
      </c>
      <c r="N947" s="1" t="s">
        <v>48</v>
      </c>
      <c r="O947" s="1">
        <v>5</v>
      </c>
      <c r="P947" s="1">
        <v>158</v>
      </c>
      <c r="Q947" s="1">
        <v>20</v>
      </c>
      <c r="R947" s="1" t="s">
        <v>31</v>
      </c>
      <c r="S947" s="1" t="s">
        <v>32</v>
      </c>
      <c r="T947" s="1" t="s">
        <v>252</v>
      </c>
      <c r="U947" s="1" t="s">
        <v>467</v>
      </c>
    </row>
    <row r="948" spans="1:21" x14ac:dyDescent="0.25">
      <c r="A948" s="1">
        <v>1312197</v>
      </c>
      <c r="B948" s="1">
        <v>2022</v>
      </c>
      <c r="C948" s="1" t="s">
        <v>57</v>
      </c>
      <c r="D948" s="1" t="s">
        <v>450</v>
      </c>
      <c r="E948" s="2">
        <v>44705</v>
      </c>
      <c r="F948" s="1" t="s">
        <v>245</v>
      </c>
      <c r="G948" s="1" t="s">
        <v>290</v>
      </c>
      <c r="H948" s="1" t="s">
        <v>480</v>
      </c>
      <c r="I948" s="1" t="s">
        <v>47</v>
      </c>
      <c r="J948" s="1" t="s">
        <v>454</v>
      </c>
      <c r="K948" s="1" t="s">
        <v>454</v>
      </c>
      <c r="L948" s="1" t="s">
        <v>29</v>
      </c>
      <c r="M948" s="1" t="s">
        <v>454</v>
      </c>
      <c r="N948" s="1" t="s">
        <v>48</v>
      </c>
      <c r="O948" s="1">
        <v>7</v>
      </c>
      <c r="P948" s="1">
        <v>189</v>
      </c>
      <c r="Q948" s="1">
        <v>20</v>
      </c>
      <c r="R948" s="1" t="s">
        <v>31</v>
      </c>
      <c r="S948" s="1" t="s">
        <v>32</v>
      </c>
      <c r="T948" s="1" t="s">
        <v>262</v>
      </c>
      <c r="U948" s="1" t="s">
        <v>345</v>
      </c>
    </row>
    <row r="949" spans="1:21" x14ac:dyDescent="0.25">
      <c r="A949" s="1">
        <v>1312198</v>
      </c>
      <c r="B949" s="1">
        <v>2022</v>
      </c>
      <c r="C949" s="1" t="s">
        <v>57</v>
      </c>
      <c r="D949" s="1" t="s">
        <v>450</v>
      </c>
      <c r="E949" s="2">
        <v>44706</v>
      </c>
      <c r="F949" s="1" t="s">
        <v>303</v>
      </c>
      <c r="G949" s="1" t="s">
        <v>481</v>
      </c>
      <c r="H949" s="1" t="s">
        <v>480</v>
      </c>
      <c r="I949" s="1" t="s">
        <v>27</v>
      </c>
      <c r="J949" s="1" t="s">
        <v>453</v>
      </c>
      <c r="K949" s="1" t="s">
        <v>453</v>
      </c>
      <c r="L949" s="1" t="s">
        <v>29</v>
      </c>
      <c r="M949" s="1" t="s">
        <v>27</v>
      </c>
      <c r="N949" s="1" t="s">
        <v>30</v>
      </c>
      <c r="O949" s="1">
        <v>14</v>
      </c>
      <c r="P949" s="1">
        <v>208</v>
      </c>
      <c r="Q949" s="1">
        <v>20</v>
      </c>
      <c r="R949" s="1" t="s">
        <v>31</v>
      </c>
      <c r="S949" s="1" t="s">
        <v>32</v>
      </c>
      <c r="T949" s="1" t="s">
        <v>434</v>
      </c>
      <c r="U949" s="1" t="s">
        <v>442</v>
      </c>
    </row>
    <row r="950" spans="1:21" x14ac:dyDescent="0.25">
      <c r="A950" s="1">
        <v>1312199</v>
      </c>
      <c r="B950" s="1">
        <v>2022</v>
      </c>
      <c r="C950" s="1" t="s">
        <v>179</v>
      </c>
      <c r="D950" s="1" t="s">
        <v>450</v>
      </c>
      <c r="E950" s="2">
        <v>44708</v>
      </c>
      <c r="F950" s="1" t="s">
        <v>247</v>
      </c>
      <c r="G950" s="1" t="s">
        <v>377</v>
      </c>
      <c r="H950" s="1" t="s">
        <v>436</v>
      </c>
      <c r="I950" s="1" t="s">
        <v>27</v>
      </c>
      <c r="J950" s="1" t="s">
        <v>47</v>
      </c>
      <c r="K950" s="1" t="s">
        <v>47</v>
      </c>
      <c r="L950" s="1" t="s">
        <v>29</v>
      </c>
      <c r="M950" s="1" t="s">
        <v>47</v>
      </c>
      <c r="N950" s="1" t="s">
        <v>48</v>
      </c>
      <c r="O950" s="1">
        <v>7</v>
      </c>
      <c r="P950" s="1">
        <v>158</v>
      </c>
      <c r="Q950" s="1">
        <v>20</v>
      </c>
      <c r="R950" s="1" t="s">
        <v>31</v>
      </c>
      <c r="S950" s="1" t="s">
        <v>32</v>
      </c>
      <c r="T950" s="1" t="s">
        <v>325</v>
      </c>
      <c r="U950" s="1" t="s">
        <v>346</v>
      </c>
    </row>
    <row r="951" spans="1:21" x14ac:dyDescent="0.25">
      <c r="A951" s="1">
        <v>1312200</v>
      </c>
      <c r="B951" s="1">
        <v>2022</v>
      </c>
      <c r="C951" s="1" t="s">
        <v>179</v>
      </c>
      <c r="D951" s="1" t="s">
        <v>450</v>
      </c>
      <c r="E951" s="2">
        <v>44710</v>
      </c>
      <c r="F951" s="1" t="s">
        <v>114</v>
      </c>
      <c r="G951" s="1" t="s">
        <v>337</v>
      </c>
      <c r="H951" s="1" t="s">
        <v>436</v>
      </c>
      <c r="I951" s="1" t="s">
        <v>47</v>
      </c>
      <c r="J951" s="1" t="s">
        <v>454</v>
      </c>
      <c r="K951" s="1" t="s">
        <v>47</v>
      </c>
      <c r="L951" s="1" t="s">
        <v>40</v>
      </c>
      <c r="M951" s="1" t="s">
        <v>454</v>
      </c>
      <c r="N951" s="1" t="s">
        <v>48</v>
      </c>
      <c r="O951" s="1">
        <v>7</v>
      </c>
      <c r="P951" s="1">
        <v>131</v>
      </c>
      <c r="Q951" s="1">
        <v>20</v>
      </c>
      <c r="R951" s="1" t="s">
        <v>31</v>
      </c>
      <c r="S951" s="1" t="s">
        <v>32</v>
      </c>
      <c r="T951" s="1" t="s">
        <v>325</v>
      </c>
      <c r="U951" s="1" t="s">
        <v>346</v>
      </c>
    </row>
    <row r="952" spans="1:21" x14ac:dyDescent="0.25">
      <c r="A952" s="1">
        <v>1359475</v>
      </c>
      <c r="B952" s="1">
        <v>2023</v>
      </c>
      <c r="C952" s="1" t="s">
        <v>179</v>
      </c>
      <c r="D952" s="1" t="s">
        <v>482</v>
      </c>
      <c r="E952" s="2">
        <v>45016</v>
      </c>
      <c r="F952" s="1" t="s">
        <v>24</v>
      </c>
      <c r="G952" s="1" t="s">
        <v>369</v>
      </c>
      <c r="H952" s="1" t="s">
        <v>436</v>
      </c>
      <c r="I952" s="1" t="s">
        <v>39</v>
      </c>
      <c r="J952" s="1" t="s">
        <v>454</v>
      </c>
      <c r="K952" s="1" t="s">
        <v>454</v>
      </c>
      <c r="L952" s="1" t="s">
        <v>29</v>
      </c>
      <c r="M952" s="1" t="s">
        <v>454</v>
      </c>
      <c r="N952" s="1" t="s">
        <v>48</v>
      </c>
      <c r="O952" s="1">
        <v>5</v>
      </c>
      <c r="P952" s="1">
        <v>179</v>
      </c>
      <c r="Q952" s="1">
        <v>20</v>
      </c>
      <c r="R952" s="1" t="s">
        <v>31</v>
      </c>
      <c r="S952" s="1" t="s">
        <v>32</v>
      </c>
      <c r="T952" s="1" t="s">
        <v>346</v>
      </c>
      <c r="U952" s="1" t="s">
        <v>446</v>
      </c>
    </row>
    <row r="953" spans="1:21" x14ac:dyDescent="0.25">
      <c r="A953" s="1">
        <v>1359476</v>
      </c>
      <c r="B953" s="1">
        <v>2023</v>
      </c>
      <c r="C953" s="1" t="s">
        <v>35</v>
      </c>
      <c r="D953" s="1" t="s">
        <v>482</v>
      </c>
      <c r="E953" s="2">
        <v>45017</v>
      </c>
      <c r="F953" s="1" t="s">
        <v>24</v>
      </c>
      <c r="G953" s="1" t="s">
        <v>483</v>
      </c>
      <c r="H953" s="1" t="s">
        <v>484</v>
      </c>
      <c r="I953" s="1" t="s">
        <v>38</v>
      </c>
      <c r="J953" s="1" t="s">
        <v>28</v>
      </c>
      <c r="K953" s="1" t="s">
        <v>28</v>
      </c>
      <c r="L953" s="1" t="s">
        <v>29</v>
      </c>
      <c r="M953" s="1" t="s">
        <v>38</v>
      </c>
      <c r="N953" s="1" t="s">
        <v>30</v>
      </c>
      <c r="O953" s="1">
        <v>7</v>
      </c>
      <c r="P953" s="1">
        <v>154</v>
      </c>
      <c r="Q953" s="1">
        <v>16</v>
      </c>
      <c r="R953" s="1" t="s">
        <v>31</v>
      </c>
      <c r="S953" s="1" t="s">
        <v>101</v>
      </c>
      <c r="T953" s="1" t="s">
        <v>262</v>
      </c>
      <c r="U953" s="1" t="s">
        <v>374</v>
      </c>
    </row>
    <row r="954" spans="1:21" x14ac:dyDescent="0.25">
      <c r="A954" s="1">
        <v>1359477</v>
      </c>
      <c r="B954" s="1">
        <v>2023</v>
      </c>
      <c r="C954" s="1" t="s">
        <v>485</v>
      </c>
      <c r="D954" s="1" t="s">
        <v>482</v>
      </c>
      <c r="E954" s="2">
        <v>45017</v>
      </c>
      <c r="F954" s="1" t="s">
        <v>24</v>
      </c>
      <c r="G954" s="1" t="s">
        <v>486</v>
      </c>
      <c r="H954" s="1" t="s">
        <v>487</v>
      </c>
      <c r="I954" s="1" t="s">
        <v>453</v>
      </c>
      <c r="J954" s="1" t="s">
        <v>403</v>
      </c>
      <c r="K954" s="1" t="s">
        <v>403</v>
      </c>
      <c r="L954" s="1" t="s">
        <v>29</v>
      </c>
      <c r="M954" s="1" t="s">
        <v>453</v>
      </c>
      <c r="N954" s="1" t="s">
        <v>30</v>
      </c>
      <c r="O954" s="1">
        <v>50</v>
      </c>
      <c r="P954" s="1">
        <v>194</v>
      </c>
      <c r="Q954" s="1">
        <v>20</v>
      </c>
      <c r="R954" s="1" t="s">
        <v>31</v>
      </c>
      <c r="S954" s="1" t="s">
        <v>32</v>
      </c>
      <c r="T954" s="1" t="s">
        <v>252</v>
      </c>
      <c r="U954" s="1" t="s">
        <v>467</v>
      </c>
    </row>
    <row r="955" spans="1:21" x14ac:dyDescent="0.25">
      <c r="A955" s="1">
        <v>1359478</v>
      </c>
      <c r="B955" s="1">
        <v>2023</v>
      </c>
      <c r="C955" s="1" t="s">
        <v>67</v>
      </c>
      <c r="D955" s="1" t="s">
        <v>482</v>
      </c>
      <c r="E955" s="2">
        <v>45018</v>
      </c>
      <c r="F955" s="1" t="s">
        <v>24</v>
      </c>
      <c r="G955" s="1" t="s">
        <v>377</v>
      </c>
      <c r="H955" s="1" t="s">
        <v>488</v>
      </c>
      <c r="I955" s="1" t="s">
        <v>47</v>
      </c>
      <c r="J955" s="1" t="s">
        <v>280</v>
      </c>
      <c r="K955" s="1" t="s">
        <v>280</v>
      </c>
      <c r="L955" s="1" t="s">
        <v>29</v>
      </c>
      <c r="M955" s="1" t="s">
        <v>47</v>
      </c>
      <c r="N955" s="1" t="s">
        <v>30</v>
      </c>
      <c r="O955" s="1">
        <v>72</v>
      </c>
      <c r="P955" s="1">
        <v>204</v>
      </c>
      <c r="Q955" s="1">
        <v>20</v>
      </c>
      <c r="R955" s="1" t="s">
        <v>31</v>
      </c>
      <c r="S955" s="1" t="s">
        <v>32</v>
      </c>
      <c r="T955" s="1" t="s">
        <v>358</v>
      </c>
      <c r="U955" s="1" t="s">
        <v>465</v>
      </c>
    </row>
    <row r="956" spans="1:21" x14ac:dyDescent="0.25">
      <c r="A956" s="1">
        <v>1359479</v>
      </c>
      <c r="B956" s="1">
        <v>2023</v>
      </c>
      <c r="C956" s="1" t="s">
        <v>22</v>
      </c>
      <c r="D956" s="1" t="s">
        <v>482</v>
      </c>
      <c r="E956" s="2">
        <v>45018</v>
      </c>
      <c r="F956" s="1" t="s">
        <v>24</v>
      </c>
      <c r="G956" s="1" t="s">
        <v>263</v>
      </c>
      <c r="H956" s="1" t="s">
        <v>540</v>
      </c>
      <c r="I956" s="1" t="s">
        <v>54</v>
      </c>
      <c r="J956" s="1" t="s">
        <v>27</v>
      </c>
      <c r="K956" s="1" t="s">
        <v>27</v>
      </c>
      <c r="L956" s="1" t="s">
        <v>29</v>
      </c>
      <c r="M956" s="1" t="s">
        <v>27</v>
      </c>
      <c r="N956" s="1" t="s">
        <v>48</v>
      </c>
      <c r="O956" s="1">
        <v>8</v>
      </c>
      <c r="P956" s="1">
        <v>172</v>
      </c>
      <c r="Q956" s="1">
        <v>20</v>
      </c>
      <c r="R956" s="1" t="s">
        <v>31</v>
      </c>
      <c r="S956" s="1" t="s">
        <v>32</v>
      </c>
      <c r="T956" s="1" t="s">
        <v>346</v>
      </c>
      <c r="U956" s="1" t="s">
        <v>445</v>
      </c>
    </row>
    <row r="957" spans="1:21" x14ac:dyDescent="0.25">
      <c r="A957" s="1">
        <v>1359480</v>
      </c>
      <c r="B957" s="1">
        <v>2023</v>
      </c>
      <c r="C957" s="1" t="s">
        <v>72</v>
      </c>
      <c r="D957" s="1" t="s">
        <v>482</v>
      </c>
      <c r="E957" s="2">
        <v>45019</v>
      </c>
      <c r="F957" s="1" t="s">
        <v>24</v>
      </c>
      <c r="G957" s="1" t="s">
        <v>432</v>
      </c>
      <c r="H957" s="1" t="s">
        <v>429</v>
      </c>
      <c r="I957" s="1" t="s">
        <v>39</v>
      </c>
      <c r="J957" s="1" t="s">
        <v>453</v>
      </c>
      <c r="K957" s="1" t="s">
        <v>453</v>
      </c>
      <c r="L957" s="1" t="s">
        <v>29</v>
      </c>
      <c r="M957" s="1" t="s">
        <v>39</v>
      </c>
      <c r="N957" s="1" t="s">
        <v>30</v>
      </c>
      <c r="O957" s="1">
        <v>12</v>
      </c>
      <c r="P957" s="1">
        <v>218</v>
      </c>
      <c r="Q957" s="1">
        <v>20</v>
      </c>
      <c r="R957" s="1" t="s">
        <v>31</v>
      </c>
      <c r="S957" s="1" t="s">
        <v>32</v>
      </c>
      <c r="T957" s="1" t="s">
        <v>489</v>
      </c>
      <c r="U957" s="1" t="s">
        <v>262</v>
      </c>
    </row>
    <row r="958" spans="1:21" x14ac:dyDescent="0.25">
      <c r="A958" s="1">
        <v>1359481</v>
      </c>
      <c r="B958" s="1">
        <v>2023</v>
      </c>
      <c r="C958" s="1" t="s">
        <v>43</v>
      </c>
      <c r="D958" s="1" t="s">
        <v>482</v>
      </c>
      <c r="E958" s="2">
        <v>45020</v>
      </c>
      <c r="F958" s="1" t="s">
        <v>24</v>
      </c>
      <c r="G958" s="1" t="s">
        <v>490</v>
      </c>
      <c r="H958" s="1" t="s">
        <v>437</v>
      </c>
      <c r="I958" s="1" t="s">
        <v>403</v>
      </c>
      <c r="J958" s="1" t="s">
        <v>454</v>
      </c>
      <c r="K958" s="1" t="s">
        <v>454</v>
      </c>
      <c r="L958" s="1" t="s">
        <v>29</v>
      </c>
      <c r="M958" s="1" t="s">
        <v>454</v>
      </c>
      <c r="N958" s="1" t="s">
        <v>48</v>
      </c>
      <c r="O958" s="1">
        <v>6</v>
      </c>
      <c r="P958" s="1">
        <v>163</v>
      </c>
      <c r="Q958" s="1">
        <v>20</v>
      </c>
      <c r="R958" s="1" t="s">
        <v>31</v>
      </c>
      <c r="S958" s="1" t="s">
        <v>32</v>
      </c>
      <c r="T958" s="1" t="s">
        <v>350</v>
      </c>
      <c r="U958" s="1" t="s">
        <v>466</v>
      </c>
    </row>
    <row r="959" spans="1:21" x14ac:dyDescent="0.25">
      <c r="A959" s="1">
        <v>1359482</v>
      </c>
      <c r="B959" s="1">
        <v>2023</v>
      </c>
      <c r="C959" s="1" t="s">
        <v>491</v>
      </c>
      <c r="D959" s="1" t="s">
        <v>482</v>
      </c>
      <c r="E959" s="2">
        <v>45021</v>
      </c>
      <c r="F959" s="1" t="s">
        <v>24</v>
      </c>
      <c r="G959" s="1" t="s">
        <v>492</v>
      </c>
      <c r="H959" s="1" t="s">
        <v>493</v>
      </c>
      <c r="I959" s="1" t="s">
        <v>38</v>
      </c>
      <c r="J959" s="1" t="s">
        <v>47</v>
      </c>
      <c r="K959" s="1" t="s">
        <v>47</v>
      </c>
      <c r="L959" s="1" t="s">
        <v>29</v>
      </c>
      <c r="M959" s="1" t="s">
        <v>38</v>
      </c>
      <c r="N959" s="1" t="s">
        <v>30</v>
      </c>
      <c r="O959" s="1">
        <v>5</v>
      </c>
      <c r="P959" s="1">
        <v>198</v>
      </c>
      <c r="Q959" s="1">
        <v>20</v>
      </c>
      <c r="R959" s="1" t="s">
        <v>31</v>
      </c>
      <c r="S959" s="1" t="s">
        <v>32</v>
      </c>
      <c r="T959" s="1" t="s">
        <v>358</v>
      </c>
      <c r="U959" s="1" t="s">
        <v>494</v>
      </c>
    </row>
    <row r="960" spans="1:21" x14ac:dyDescent="0.25">
      <c r="A960" s="1">
        <v>1359483</v>
      </c>
      <c r="B960" s="1">
        <v>2023</v>
      </c>
      <c r="C960" s="1" t="s">
        <v>57</v>
      </c>
      <c r="D960" s="1" t="s">
        <v>482</v>
      </c>
      <c r="E960" s="2">
        <v>45022</v>
      </c>
      <c r="F960" s="1" t="s">
        <v>24</v>
      </c>
      <c r="G960" s="1" t="s">
        <v>479</v>
      </c>
      <c r="H960" s="1" t="s">
        <v>480</v>
      </c>
      <c r="I960" s="1" t="s">
        <v>28</v>
      </c>
      <c r="J960" s="1" t="s">
        <v>27</v>
      </c>
      <c r="K960" s="1" t="s">
        <v>27</v>
      </c>
      <c r="L960" s="1" t="s">
        <v>29</v>
      </c>
      <c r="M960" s="1" t="s">
        <v>28</v>
      </c>
      <c r="N960" s="1" t="s">
        <v>30</v>
      </c>
      <c r="O960" s="1">
        <v>81</v>
      </c>
      <c r="P960" s="1">
        <v>205</v>
      </c>
      <c r="Q960" s="1">
        <v>20</v>
      </c>
      <c r="R960" s="1" t="s">
        <v>31</v>
      </c>
      <c r="S960" s="1" t="s">
        <v>32</v>
      </c>
      <c r="T960" s="1" t="s">
        <v>495</v>
      </c>
      <c r="U960" s="1" t="s">
        <v>345</v>
      </c>
    </row>
    <row r="961" spans="1:21" x14ac:dyDescent="0.25">
      <c r="A961" s="1">
        <v>1359484</v>
      </c>
      <c r="B961" s="1">
        <v>2023</v>
      </c>
      <c r="C961" s="1" t="s">
        <v>485</v>
      </c>
      <c r="D961" s="1" t="s">
        <v>482</v>
      </c>
      <c r="E961" s="2">
        <v>45023</v>
      </c>
      <c r="F961" s="1" t="s">
        <v>24</v>
      </c>
      <c r="G961" s="1" t="s">
        <v>362</v>
      </c>
      <c r="H961" s="1" t="s">
        <v>487</v>
      </c>
      <c r="I961" s="1" t="s">
        <v>280</v>
      </c>
      <c r="J961" s="1" t="s">
        <v>453</v>
      </c>
      <c r="K961" s="1" t="s">
        <v>280</v>
      </c>
      <c r="L961" s="1" t="s">
        <v>40</v>
      </c>
      <c r="M961" s="1" t="s">
        <v>453</v>
      </c>
      <c r="N961" s="1" t="s">
        <v>48</v>
      </c>
      <c r="O961" s="1">
        <v>5</v>
      </c>
      <c r="P961" s="1">
        <v>122</v>
      </c>
      <c r="Q961" s="1">
        <v>20</v>
      </c>
      <c r="R961" s="1" t="s">
        <v>31</v>
      </c>
      <c r="S961" s="1" t="s">
        <v>32</v>
      </c>
      <c r="T961" s="1" t="s">
        <v>434</v>
      </c>
      <c r="U961" s="1" t="s">
        <v>374</v>
      </c>
    </row>
    <row r="962" spans="1:21" x14ac:dyDescent="0.25">
      <c r="A962" s="1">
        <v>1359485</v>
      </c>
      <c r="B962" s="1">
        <v>2023</v>
      </c>
      <c r="C962" s="1" t="s">
        <v>491</v>
      </c>
      <c r="D962" s="1" t="s">
        <v>482</v>
      </c>
      <c r="E962" s="2">
        <v>45024</v>
      </c>
      <c r="F962" s="1" t="s">
        <v>24</v>
      </c>
      <c r="G962" s="1" t="s">
        <v>476</v>
      </c>
      <c r="H962" s="1" t="s">
        <v>493</v>
      </c>
      <c r="I962" s="1" t="s">
        <v>47</v>
      </c>
      <c r="J962" s="1" t="s">
        <v>403</v>
      </c>
      <c r="K962" s="1" t="s">
        <v>403</v>
      </c>
      <c r="L962" s="1" t="s">
        <v>29</v>
      </c>
      <c r="M962" s="1" t="s">
        <v>47</v>
      </c>
      <c r="N962" s="1" t="s">
        <v>30</v>
      </c>
      <c r="O962" s="1">
        <v>57</v>
      </c>
      <c r="P962" s="1">
        <v>200</v>
      </c>
      <c r="Q962" s="1">
        <v>20</v>
      </c>
      <c r="R962" s="1" t="s">
        <v>31</v>
      </c>
      <c r="S962" s="1" t="s">
        <v>32</v>
      </c>
      <c r="T962" s="1" t="s">
        <v>435</v>
      </c>
      <c r="U962" s="1" t="s">
        <v>494</v>
      </c>
    </row>
    <row r="963" spans="1:21" x14ac:dyDescent="0.25">
      <c r="A963" s="1">
        <v>1359486</v>
      </c>
      <c r="B963" s="1">
        <v>2023</v>
      </c>
      <c r="C963" s="1" t="s">
        <v>51</v>
      </c>
      <c r="D963" s="1" t="s">
        <v>482</v>
      </c>
      <c r="E963" s="2">
        <v>45024</v>
      </c>
      <c r="F963" s="1" t="s">
        <v>24</v>
      </c>
      <c r="G963" s="1" t="s">
        <v>255</v>
      </c>
      <c r="H963" s="1" t="s">
        <v>430</v>
      </c>
      <c r="I963" s="1" t="s">
        <v>54</v>
      </c>
      <c r="J963" s="1" t="s">
        <v>39</v>
      </c>
      <c r="K963" s="1" t="s">
        <v>39</v>
      </c>
      <c r="L963" s="1" t="s">
        <v>29</v>
      </c>
      <c r="M963" s="1" t="s">
        <v>39</v>
      </c>
      <c r="N963" s="1" t="s">
        <v>48</v>
      </c>
      <c r="O963" s="1">
        <v>7</v>
      </c>
      <c r="P963" s="1">
        <v>158</v>
      </c>
      <c r="Q963" s="1">
        <v>20</v>
      </c>
      <c r="R963" s="1" t="s">
        <v>31</v>
      </c>
      <c r="S963" s="1" t="s">
        <v>32</v>
      </c>
      <c r="T963" s="1" t="s">
        <v>325</v>
      </c>
      <c r="U963" s="1" t="s">
        <v>467</v>
      </c>
    </row>
    <row r="964" spans="1:21" x14ac:dyDescent="0.25">
      <c r="A964" s="1">
        <v>1359487</v>
      </c>
      <c r="B964" s="1">
        <v>2023</v>
      </c>
      <c r="C964" s="1" t="s">
        <v>179</v>
      </c>
      <c r="D964" s="1" t="s">
        <v>482</v>
      </c>
      <c r="E964" s="2">
        <v>45025</v>
      </c>
      <c r="F964" s="1" t="s">
        <v>24</v>
      </c>
      <c r="G964" s="1" t="s">
        <v>474</v>
      </c>
      <c r="H964" s="1" t="s">
        <v>436</v>
      </c>
      <c r="I964" s="1" t="s">
        <v>454</v>
      </c>
      <c r="J964" s="1" t="s">
        <v>28</v>
      </c>
      <c r="K964" s="1" t="s">
        <v>454</v>
      </c>
      <c r="L964" s="1" t="s">
        <v>40</v>
      </c>
      <c r="M964" s="1" t="s">
        <v>28</v>
      </c>
      <c r="N964" s="1" t="s">
        <v>48</v>
      </c>
      <c r="O964" s="1">
        <v>3</v>
      </c>
      <c r="P964" s="1">
        <v>205</v>
      </c>
      <c r="Q964" s="1">
        <v>20</v>
      </c>
      <c r="R964" s="1" t="s">
        <v>31</v>
      </c>
      <c r="S964" s="1" t="s">
        <v>32</v>
      </c>
      <c r="T964" s="1" t="s">
        <v>346</v>
      </c>
      <c r="U964" s="1" t="s">
        <v>445</v>
      </c>
    </row>
    <row r="965" spans="1:21" x14ac:dyDescent="0.25">
      <c r="A965" s="1">
        <v>1359488</v>
      </c>
      <c r="B965" s="1">
        <v>2023</v>
      </c>
      <c r="C965" s="1" t="s">
        <v>67</v>
      </c>
      <c r="D965" s="1" t="s">
        <v>482</v>
      </c>
      <c r="E965" s="2">
        <v>45025</v>
      </c>
      <c r="F965" s="1" t="s">
        <v>24</v>
      </c>
      <c r="G965" s="1" t="s">
        <v>242</v>
      </c>
      <c r="H965" s="1" t="s">
        <v>488</v>
      </c>
      <c r="I965" s="1" t="s">
        <v>38</v>
      </c>
      <c r="J965" s="1" t="s">
        <v>280</v>
      </c>
      <c r="K965" s="1" t="s">
        <v>280</v>
      </c>
      <c r="L965" s="1" t="s">
        <v>29</v>
      </c>
      <c r="M965" s="1" t="s">
        <v>280</v>
      </c>
      <c r="N965" s="1" t="s">
        <v>48</v>
      </c>
      <c r="O965" s="1">
        <v>8</v>
      </c>
      <c r="P965" s="1">
        <v>144</v>
      </c>
      <c r="Q965" s="1">
        <v>20</v>
      </c>
      <c r="R965" s="1" t="s">
        <v>31</v>
      </c>
      <c r="S965" s="1" t="s">
        <v>32</v>
      </c>
      <c r="T965" s="1" t="s">
        <v>262</v>
      </c>
      <c r="U965" s="1" t="s">
        <v>411</v>
      </c>
    </row>
    <row r="966" spans="1:21" x14ac:dyDescent="0.25">
      <c r="A966" s="1">
        <v>1359489</v>
      </c>
      <c r="B966" s="1">
        <v>2023</v>
      </c>
      <c r="C966" s="1" t="s">
        <v>22</v>
      </c>
      <c r="D966" s="1" t="s">
        <v>482</v>
      </c>
      <c r="E966" s="2">
        <v>45026</v>
      </c>
      <c r="F966" s="1" t="s">
        <v>24</v>
      </c>
      <c r="G966" s="1" t="s">
        <v>496</v>
      </c>
      <c r="H966" s="1" t="s">
        <v>540</v>
      </c>
      <c r="I966" s="1" t="s">
        <v>27</v>
      </c>
      <c r="J966" s="1" t="s">
        <v>453</v>
      </c>
      <c r="K966" s="1" t="s">
        <v>453</v>
      </c>
      <c r="L966" s="1" t="s">
        <v>29</v>
      </c>
      <c r="M966" s="1" t="s">
        <v>453</v>
      </c>
      <c r="N966" s="1" t="s">
        <v>48</v>
      </c>
      <c r="O966" s="1">
        <v>1</v>
      </c>
      <c r="P966" s="1">
        <v>213</v>
      </c>
      <c r="Q966" s="1">
        <v>20</v>
      </c>
      <c r="R966" s="1" t="s">
        <v>31</v>
      </c>
      <c r="S966" s="1" t="s">
        <v>32</v>
      </c>
      <c r="T966" s="1" t="s">
        <v>252</v>
      </c>
      <c r="U966" s="1" t="s">
        <v>350</v>
      </c>
    </row>
    <row r="967" spans="1:21" x14ac:dyDescent="0.25">
      <c r="A967" s="1">
        <v>1359490</v>
      </c>
      <c r="B967" s="1">
        <v>2023</v>
      </c>
      <c r="C967" s="1" t="s">
        <v>43</v>
      </c>
      <c r="D967" s="1" t="s">
        <v>482</v>
      </c>
      <c r="E967" s="2">
        <v>45027</v>
      </c>
      <c r="F967" s="1" t="s">
        <v>24</v>
      </c>
      <c r="G967" s="1" t="s">
        <v>157</v>
      </c>
      <c r="H967" s="1" t="s">
        <v>437</v>
      </c>
      <c r="I967" s="1" t="s">
        <v>403</v>
      </c>
      <c r="J967" s="1" t="s">
        <v>54</v>
      </c>
      <c r="K967" s="1" t="s">
        <v>54</v>
      </c>
      <c r="L967" s="1" t="s">
        <v>29</v>
      </c>
      <c r="M967" s="1" t="s">
        <v>54</v>
      </c>
      <c r="N967" s="1" t="s">
        <v>48</v>
      </c>
      <c r="O967" s="1">
        <v>6</v>
      </c>
      <c r="P967" s="1">
        <v>173</v>
      </c>
      <c r="Q967" s="1">
        <v>20</v>
      </c>
      <c r="R967" s="1" t="s">
        <v>31</v>
      </c>
      <c r="S967" s="1" t="s">
        <v>32</v>
      </c>
      <c r="T967" s="1" t="s">
        <v>442</v>
      </c>
      <c r="U967" s="1" t="s">
        <v>465</v>
      </c>
    </row>
    <row r="968" spans="1:21" x14ac:dyDescent="0.25">
      <c r="A968" s="1">
        <v>1359491</v>
      </c>
      <c r="B968" s="1">
        <v>2023</v>
      </c>
      <c r="C968" s="1" t="s">
        <v>72</v>
      </c>
      <c r="D968" s="1" t="s">
        <v>482</v>
      </c>
      <c r="E968" s="2">
        <v>45028</v>
      </c>
      <c r="F968" s="1" t="s">
        <v>24</v>
      </c>
      <c r="G968" s="1" t="s">
        <v>206</v>
      </c>
      <c r="H968" s="1" t="s">
        <v>429</v>
      </c>
      <c r="I968" s="1" t="s">
        <v>47</v>
      </c>
      <c r="J968" s="1" t="s">
        <v>39</v>
      </c>
      <c r="K968" s="1" t="s">
        <v>39</v>
      </c>
      <c r="L968" s="1" t="s">
        <v>29</v>
      </c>
      <c r="M968" s="1" t="s">
        <v>47</v>
      </c>
      <c r="N968" s="1" t="s">
        <v>30</v>
      </c>
      <c r="O968" s="1">
        <v>3</v>
      </c>
      <c r="P968" s="1">
        <v>176</v>
      </c>
      <c r="Q968" s="1">
        <v>20</v>
      </c>
      <c r="R968" s="1" t="s">
        <v>31</v>
      </c>
      <c r="S968" s="1" t="s">
        <v>32</v>
      </c>
      <c r="T968" s="1" t="s">
        <v>495</v>
      </c>
      <c r="U968" s="1" t="s">
        <v>345</v>
      </c>
    </row>
    <row r="969" spans="1:21" x14ac:dyDescent="0.25">
      <c r="A969" s="1">
        <v>1359492</v>
      </c>
      <c r="B969" s="1">
        <v>2023</v>
      </c>
      <c r="C969" s="1" t="s">
        <v>35</v>
      </c>
      <c r="D969" s="1" t="s">
        <v>482</v>
      </c>
      <c r="E969" s="2">
        <v>45029</v>
      </c>
      <c r="F969" s="1" t="s">
        <v>24</v>
      </c>
      <c r="G969" s="1" t="s">
        <v>313</v>
      </c>
      <c r="H969" s="1" t="s">
        <v>484</v>
      </c>
      <c r="I969" s="1" t="s">
        <v>38</v>
      </c>
      <c r="J969" s="1" t="s">
        <v>454</v>
      </c>
      <c r="K969" s="1" t="s">
        <v>454</v>
      </c>
      <c r="L969" s="1" t="s">
        <v>29</v>
      </c>
      <c r="M969" s="1" t="s">
        <v>454</v>
      </c>
      <c r="N969" s="1" t="s">
        <v>48</v>
      </c>
      <c r="O969" s="1">
        <v>6</v>
      </c>
      <c r="P969" s="1">
        <v>154</v>
      </c>
      <c r="Q969" s="1">
        <v>20</v>
      </c>
      <c r="R969" s="1" t="s">
        <v>31</v>
      </c>
      <c r="S969" s="1" t="s">
        <v>32</v>
      </c>
      <c r="T969" s="1" t="s">
        <v>489</v>
      </c>
      <c r="U969" s="1" t="s">
        <v>434</v>
      </c>
    </row>
    <row r="970" spans="1:21" x14ac:dyDescent="0.25">
      <c r="A970" s="1">
        <v>1359493</v>
      </c>
      <c r="B970" s="1">
        <v>2023</v>
      </c>
      <c r="C970" s="1" t="s">
        <v>57</v>
      </c>
      <c r="D970" s="1" t="s">
        <v>482</v>
      </c>
      <c r="E970" s="2">
        <v>45030</v>
      </c>
      <c r="F970" s="1" t="s">
        <v>24</v>
      </c>
      <c r="G970" s="1" t="s">
        <v>497</v>
      </c>
      <c r="H970" s="1" t="s">
        <v>480</v>
      </c>
      <c r="I970" s="1" t="s">
        <v>280</v>
      </c>
      <c r="J970" s="1" t="s">
        <v>28</v>
      </c>
      <c r="K970" s="1" t="s">
        <v>28</v>
      </c>
      <c r="L970" s="1" t="s">
        <v>29</v>
      </c>
      <c r="M970" s="1" t="s">
        <v>280</v>
      </c>
      <c r="N970" s="1" t="s">
        <v>30</v>
      </c>
      <c r="O970" s="1">
        <v>23</v>
      </c>
      <c r="P970" s="1">
        <v>229</v>
      </c>
      <c r="Q970" s="1">
        <v>20</v>
      </c>
      <c r="R970" s="1" t="s">
        <v>31</v>
      </c>
      <c r="S970" s="1" t="s">
        <v>32</v>
      </c>
      <c r="T970" s="1" t="s">
        <v>325</v>
      </c>
      <c r="U970" s="1" t="s">
        <v>466</v>
      </c>
    </row>
    <row r="971" spans="1:21" x14ac:dyDescent="0.25">
      <c r="A971" s="1">
        <v>1359494</v>
      </c>
      <c r="B971" s="1">
        <v>2023</v>
      </c>
      <c r="C971" s="1" t="s">
        <v>22</v>
      </c>
      <c r="D971" s="1" t="s">
        <v>482</v>
      </c>
      <c r="E971" s="2">
        <v>45031</v>
      </c>
      <c r="F971" s="1" t="s">
        <v>24</v>
      </c>
      <c r="G971" s="1" t="s">
        <v>230</v>
      </c>
      <c r="H971" s="1" t="s">
        <v>540</v>
      </c>
      <c r="I971" s="1" t="s">
        <v>27</v>
      </c>
      <c r="J971" s="1" t="s">
        <v>403</v>
      </c>
      <c r="K971" s="1" t="s">
        <v>403</v>
      </c>
      <c r="L971" s="1" t="s">
        <v>29</v>
      </c>
      <c r="M971" s="1" t="s">
        <v>27</v>
      </c>
      <c r="N971" s="1" t="s">
        <v>30</v>
      </c>
      <c r="O971" s="1">
        <v>23</v>
      </c>
      <c r="P971" s="1">
        <v>175</v>
      </c>
      <c r="Q971" s="1">
        <v>20</v>
      </c>
      <c r="R971" s="1" t="s">
        <v>31</v>
      </c>
      <c r="S971" s="1" t="s">
        <v>32</v>
      </c>
      <c r="T971" s="1" t="s">
        <v>358</v>
      </c>
      <c r="U971" s="1" t="s">
        <v>494</v>
      </c>
    </row>
    <row r="972" spans="1:21" x14ac:dyDescent="0.25">
      <c r="A972" s="1">
        <v>1359495</v>
      </c>
      <c r="B972" s="1">
        <v>2023</v>
      </c>
      <c r="C972" s="1" t="s">
        <v>485</v>
      </c>
      <c r="D972" s="1" t="s">
        <v>482</v>
      </c>
      <c r="E972" s="2">
        <v>45031</v>
      </c>
      <c r="F972" s="1" t="s">
        <v>24</v>
      </c>
      <c r="G972" s="1" t="s">
        <v>498</v>
      </c>
      <c r="H972" s="1" t="s">
        <v>487</v>
      </c>
      <c r="I972" s="1" t="s">
        <v>453</v>
      </c>
      <c r="J972" s="1" t="s">
        <v>38</v>
      </c>
      <c r="K972" s="1" t="s">
        <v>38</v>
      </c>
      <c r="L972" s="1" t="s">
        <v>29</v>
      </c>
      <c r="M972" s="1" t="s">
        <v>38</v>
      </c>
      <c r="N972" s="1" t="s">
        <v>48</v>
      </c>
      <c r="O972" s="1">
        <v>2</v>
      </c>
      <c r="P972" s="1">
        <v>160</v>
      </c>
      <c r="Q972" s="1">
        <v>20</v>
      </c>
      <c r="R972" s="1" t="s">
        <v>31</v>
      </c>
      <c r="S972" s="1" t="s">
        <v>32</v>
      </c>
      <c r="T972" s="1" t="s">
        <v>446</v>
      </c>
      <c r="U972" s="1" t="s">
        <v>345</v>
      </c>
    </row>
    <row r="973" spans="1:21" x14ac:dyDescent="0.25">
      <c r="A973" s="1">
        <v>1359496</v>
      </c>
      <c r="B973" s="1">
        <v>2023</v>
      </c>
      <c r="C973" s="1" t="s">
        <v>51</v>
      </c>
      <c r="D973" s="1" t="s">
        <v>482</v>
      </c>
      <c r="E973" s="2">
        <v>45032</v>
      </c>
      <c r="F973" s="1" t="s">
        <v>24</v>
      </c>
      <c r="G973" s="1" t="s">
        <v>449</v>
      </c>
      <c r="H973" s="1" t="s">
        <v>430</v>
      </c>
      <c r="I973" s="1" t="s">
        <v>28</v>
      </c>
      <c r="J973" s="1" t="s">
        <v>54</v>
      </c>
      <c r="K973" s="1" t="s">
        <v>54</v>
      </c>
      <c r="L973" s="1" t="s">
        <v>29</v>
      </c>
      <c r="M973" s="1" t="s">
        <v>54</v>
      </c>
      <c r="N973" s="1" t="s">
        <v>48</v>
      </c>
      <c r="O973" s="1">
        <v>5</v>
      </c>
      <c r="P973" s="1">
        <v>186</v>
      </c>
      <c r="Q973" s="1">
        <v>20</v>
      </c>
      <c r="R973" s="1" t="s">
        <v>31</v>
      </c>
      <c r="S973" s="1" t="s">
        <v>32</v>
      </c>
      <c r="T973" s="1" t="s">
        <v>262</v>
      </c>
      <c r="U973" s="1" t="s">
        <v>411</v>
      </c>
    </row>
    <row r="974" spans="1:21" x14ac:dyDescent="0.25">
      <c r="A974" s="1">
        <v>1359497</v>
      </c>
      <c r="B974" s="1">
        <v>2023</v>
      </c>
      <c r="C974" s="1" t="s">
        <v>179</v>
      </c>
      <c r="D974" s="1" t="s">
        <v>482</v>
      </c>
      <c r="E974" s="2">
        <v>45032</v>
      </c>
      <c r="F974" s="1" t="s">
        <v>24</v>
      </c>
      <c r="G974" s="1" t="s">
        <v>417</v>
      </c>
      <c r="H974" s="1" t="s">
        <v>436</v>
      </c>
      <c r="I974" s="1" t="s">
        <v>454</v>
      </c>
      <c r="J974" s="1" t="s">
        <v>47</v>
      </c>
      <c r="K974" s="1" t="s">
        <v>47</v>
      </c>
      <c r="L974" s="1" t="s">
        <v>29</v>
      </c>
      <c r="M974" s="1" t="s">
        <v>47</v>
      </c>
      <c r="N974" s="1" t="s">
        <v>48</v>
      </c>
      <c r="O974" s="1">
        <v>3</v>
      </c>
      <c r="P974" s="1">
        <v>178</v>
      </c>
      <c r="Q974" s="1">
        <v>20</v>
      </c>
      <c r="R974" s="1" t="s">
        <v>31</v>
      </c>
      <c r="S974" s="1" t="s">
        <v>32</v>
      </c>
      <c r="T974" s="1" t="s">
        <v>252</v>
      </c>
      <c r="U974" s="1" t="s">
        <v>325</v>
      </c>
    </row>
    <row r="975" spans="1:21" x14ac:dyDescent="0.25">
      <c r="A975" s="1">
        <v>1359498</v>
      </c>
      <c r="B975" s="1">
        <v>2023</v>
      </c>
      <c r="C975" s="1" t="s">
        <v>22</v>
      </c>
      <c r="D975" s="1" t="s">
        <v>482</v>
      </c>
      <c r="E975" s="2">
        <v>45033</v>
      </c>
      <c r="F975" s="1" t="s">
        <v>24</v>
      </c>
      <c r="G975" s="1" t="s">
        <v>477</v>
      </c>
      <c r="H975" s="1" t="s">
        <v>540</v>
      </c>
      <c r="I975" s="1" t="s">
        <v>39</v>
      </c>
      <c r="J975" s="1" t="s">
        <v>27</v>
      </c>
      <c r="K975" s="1" t="s">
        <v>27</v>
      </c>
      <c r="L975" s="1" t="s">
        <v>29</v>
      </c>
      <c r="M975" s="1" t="s">
        <v>39</v>
      </c>
      <c r="N975" s="1" t="s">
        <v>30</v>
      </c>
      <c r="O975" s="1">
        <v>8</v>
      </c>
      <c r="P975" s="1">
        <v>227</v>
      </c>
      <c r="Q975" s="1">
        <v>20</v>
      </c>
      <c r="R975" s="1" t="s">
        <v>31</v>
      </c>
      <c r="S975" s="1" t="s">
        <v>32</v>
      </c>
      <c r="T975" s="1" t="s">
        <v>358</v>
      </c>
      <c r="U975" s="1" t="s">
        <v>435</v>
      </c>
    </row>
    <row r="976" spans="1:21" x14ac:dyDescent="0.25">
      <c r="A976" s="1">
        <v>1359499</v>
      </c>
      <c r="B976" s="1">
        <v>2023</v>
      </c>
      <c r="C976" s="1" t="s">
        <v>67</v>
      </c>
      <c r="D976" s="1" t="s">
        <v>482</v>
      </c>
      <c r="E976" s="2">
        <v>45034</v>
      </c>
      <c r="F976" s="1" t="s">
        <v>24</v>
      </c>
      <c r="G976" s="1" t="s">
        <v>499</v>
      </c>
      <c r="H976" s="1" t="s">
        <v>488</v>
      </c>
      <c r="I976" s="1" t="s">
        <v>54</v>
      </c>
      <c r="J976" s="1" t="s">
        <v>280</v>
      </c>
      <c r="K976" s="1" t="s">
        <v>280</v>
      </c>
      <c r="L976" s="1" t="s">
        <v>29</v>
      </c>
      <c r="M976" s="1" t="s">
        <v>54</v>
      </c>
      <c r="N976" s="1" t="s">
        <v>30</v>
      </c>
      <c r="O976" s="1">
        <v>14</v>
      </c>
      <c r="P976" s="1">
        <v>193</v>
      </c>
      <c r="Q976" s="1">
        <v>20</v>
      </c>
      <c r="R976" s="1" t="s">
        <v>31</v>
      </c>
      <c r="S976" s="1" t="s">
        <v>32</v>
      </c>
      <c r="T976" s="1" t="s">
        <v>346</v>
      </c>
      <c r="U976" s="1" t="s">
        <v>495</v>
      </c>
    </row>
    <row r="977" spans="1:21" x14ac:dyDescent="0.25">
      <c r="A977" s="1">
        <v>1359500</v>
      </c>
      <c r="B977" s="1">
        <v>2023</v>
      </c>
      <c r="C977" s="1" t="s">
        <v>63</v>
      </c>
      <c r="D977" s="1" t="s">
        <v>482</v>
      </c>
      <c r="E977" s="2">
        <v>45035</v>
      </c>
      <c r="F977" s="1" t="s">
        <v>24</v>
      </c>
      <c r="G977" s="1" t="s">
        <v>360</v>
      </c>
      <c r="H977" s="1" t="s">
        <v>500</v>
      </c>
      <c r="I977" s="1" t="s">
        <v>453</v>
      </c>
      <c r="J977" s="1" t="s">
        <v>47</v>
      </c>
      <c r="K977" s="1" t="s">
        <v>47</v>
      </c>
      <c r="L977" s="1" t="s">
        <v>29</v>
      </c>
      <c r="M977" s="1" t="s">
        <v>453</v>
      </c>
      <c r="N977" s="1" t="s">
        <v>30</v>
      </c>
      <c r="O977" s="1">
        <v>10</v>
      </c>
      <c r="P977" s="1">
        <v>155</v>
      </c>
      <c r="Q977" s="1">
        <v>20</v>
      </c>
      <c r="R977" s="1" t="s">
        <v>31</v>
      </c>
      <c r="S977" s="1" t="s">
        <v>32</v>
      </c>
      <c r="T977" s="1" t="s">
        <v>434</v>
      </c>
      <c r="U977" s="1" t="s">
        <v>374</v>
      </c>
    </row>
    <row r="978" spans="1:21" x14ac:dyDescent="0.25">
      <c r="A978" s="1">
        <v>1359501</v>
      </c>
      <c r="B978" s="1">
        <v>2023</v>
      </c>
      <c r="C978" s="1" t="s">
        <v>35</v>
      </c>
      <c r="D978" s="1" t="s">
        <v>482</v>
      </c>
      <c r="E978" s="2">
        <v>45036</v>
      </c>
      <c r="F978" s="1" t="s">
        <v>24</v>
      </c>
      <c r="G978" s="1" t="s">
        <v>381</v>
      </c>
      <c r="H978" s="1" t="s">
        <v>484</v>
      </c>
      <c r="I978" s="1" t="s">
        <v>27</v>
      </c>
      <c r="J978" s="1" t="s">
        <v>38</v>
      </c>
      <c r="K978" s="1" t="s">
        <v>38</v>
      </c>
      <c r="L978" s="1" t="s">
        <v>29</v>
      </c>
      <c r="M978" s="1" t="s">
        <v>27</v>
      </c>
      <c r="N978" s="1" t="s">
        <v>30</v>
      </c>
      <c r="O978" s="1">
        <v>24</v>
      </c>
      <c r="P978" s="1">
        <v>175</v>
      </c>
      <c r="Q978" s="1">
        <v>20</v>
      </c>
      <c r="R978" s="1" t="s">
        <v>31</v>
      </c>
      <c r="S978" s="1" t="s">
        <v>32</v>
      </c>
      <c r="T978" s="1" t="s">
        <v>252</v>
      </c>
      <c r="U978" s="1" t="s">
        <v>466</v>
      </c>
    </row>
    <row r="979" spans="1:21" x14ac:dyDescent="0.25">
      <c r="A979" s="1">
        <v>1359502</v>
      </c>
      <c r="B979" s="1">
        <v>2023</v>
      </c>
      <c r="C979" s="1" t="s">
        <v>43</v>
      </c>
      <c r="D979" s="1" t="s">
        <v>482</v>
      </c>
      <c r="E979" s="2">
        <v>45036</v>
      </c>
      <c r="F979" s="1" t="s">
        <v>24</v>
      </c>
      <c r="G979" s="1" t="s">
        <v>231</v>
      </c>
      <c r="H979" s="1" t="s">
        <v>437</v>
      </c>
      <c r="I979" s="1" t="s">
        <v>28</v>
      </c>
      <c r="J979" s="1" t="s">
        <v>403</v>
      </c>
      <c r="K979" s="1" t="s">
        <v>403</v>
      </c>
      <c r="L979" s="1" t="s">
        <v>29</v>
      </c>
      <c r="M979" s="1" t="s">
        <v>403</v>
      </c>
      <c r="N979" s="1" t="s">
        <v>48</v>
      </c>
      <c r="O979" s="1">
        <v>4</v>
      </c>
      <c r="P979" s="1">
        <v>128</v>
      </c>
      <c r="Q979" s="1">
        <v>20</v>
      </c>
      <c r="R979" s="1" t="s">
        <v>31</v>
      </c>
      <c r="S979" s="1" t="s">
        <v>32</v>
      </c>
      <c r="T979" s="1" t="s">
        <v>442</v>
      </c>
      <c r="U979" s="1" t="s">
        <v>465</v>
      </c>
    </row>
    <row r="980" spans="1:21" x14ac:dyDescent="0.25">
      <c r="A980" s="1">
        <v>1359503</v>
      </c>
      <c r="B980" s="1">
        <v>2023</v>
      </c>
      <c r="C980" s="1" t="s">
        <v>72</v>
      </c>
      <c r="D980" s="1" t="s">
        <v>482</v>
      </c>
      <c r="E980" s="2">
        <v>45037</v>
      </c>
      <c r="F980" s="1" t="s">
        <v>24</v>
      </c>
      <c r="G980" s="1" t="s">
        <v>255</v>
      </c>
      <c r="H980" s="1" t="s">
        <v>429</v>
      </c>
      <c r="I980" s="1" t="s">
        <v>280</v>
      </c>
      <c r="J980" s="1" t="s">
        <v>39</v>
      </c>
      <c r="K980" s="1" t="s">
        <v>39</v>
      </c>
      <c r="L980" s="1" t="s">
        <v>29</v>
      </c>
      <c r="M980" s="1" t="s">
        <v>39</v>
      </c>
      <c r="N980" s="1" t="s">
        <v>48</v>
      </c>
      <c r="O980" s="1">
        <v>7</v>
      </c>
      <c r="P980" s="1">
        <v>135</v>
      </c>
      <c r="Q980" s="1">
        <v>20</v>
      </c>
      <c r="R980" s="1" t="s">
        <v>31</v>
      </c>
      <c r="S980" s="1" t="s">
        <v>32</v>
      </c>
      <c r="T980" s="1" t="s">
        <v>446</v>
      </c>
      <c r="U980" s="1" t="s">
        <v>345</v>
      </c>
    </row>
    <row r="981" spans="1:21" x14ac:dyDescent="0.25">
      <c r="A981" s="1">
        <v>1359504</v>
      </c>
      <c r="B981" s="1">
        <v>2023</v>
      </c>
      <c r="C981" s="1" t="s">
        <v>485</v>
      </c>
      <c r="D981" s="1" t="s">
        <v>482</v>
      </c>
      <c r="E981" s="2">
        <v>45038</v>
      </c>
      <c r="F981" s="1" t="s">
        <v>24</v>
      </c>
      <c r="G981" s="1" t="s">
        <v>313</v>
      </c>
      <c r="H981" s="1" t="s">
        <v>487</v>
      </c>
      <c r="I981" s="1" t="s">
        <v>454</v>
      </c>
      <c r="J981" s="1" t="s">
        <v>453</v>
      </c>
      <c r="K981" s="1" t="s">
        <v>454</v>
      </c>
      <c r="L981" s="1" t="s">
        <v>40</v>
      </c>
      <c r="M981" s="1" t="s">
        <v>454</v>
      </c>
      <c r="N981" s="1" t="s">
        <v>30</v>
      </c>
      <c r="O981" s="1">
        <v>7</v>
      </c>
      <c r="P981" s="1">
        <v>136</v>
      </c>
      <c r="Q981" s="1">
        <v>20</v>
      </c>
      <c r="R981" s="1" t="s">
        <v>31</v>
      </c>
      <c r="S981" s="1" t="s">
        <v>32</v>
      </c>
      <c r="T981" s="1" t="s">
        <v>489</v>
      </c>
      <c r="U981" s="1" t="s">
        <v>228</v>
      </c>
    </row>
    <row r="982" spans="1:21" x14ac:dyDescent="0.25">
      <c r="A982" s="1">
        <v>1359505</v>
      </c>
      <c r="B982" s="1">
        <v>2023</v>
      </c>
      <c r="C982" s="1" t="s">
        <v>51</v>
      </c>
      <c r="D982" s="1" t="s">
        <v>482</v>
      </c>
      <c r="E982" s="2">
        <v>45038</v>
      </c>
      <c r="F982" s="1" t="s">
        <v>24</v>
      </c>
      <c r="G982" s="1" t="s">
        <v>406</v>
      </c>
      <c r="H982" s="1" t="s">
        <v>430</v>
      </c>
      <c r="I982" s="1" t="s">
        <v>38</v>
      </c>
      <c r="J982" s="1" t="s">
        <v>54</v>
      </c>
      <c r="K982" s="1" t="s">
        <v>54</v>
      </c>
      <c r="L982" s="1" t="s">
        <v>29</v>
      </c>
      <c r="M982" s="1" t="s">
        <v>38</v>
      </c>
      <c r="N982" s="1" t="s">
        <v>30</v>
      </c>
      <c r="O982" s="1">
        <v>13</v>
      </c>
      <c r="P982" s="1">
        <v>215</v>
      </c>
      <c r="Q982" s="1">
        <v>20</v>
      </c>
      <c r="R982" s="1" t="s">
        <v>31</v>
      </c>
      <c r="S982" s="1" t="s">
        <v>32</v>
      </c>
      <c r="T982" s="1" t="s">
        <v>325</v>
      </c>
      <c r="U982" s="1" t="s">
        <v>466</v>
      </c>
    </row>
    <row r="983" spans="1:21" x14ac:dyDescent="0.25">
      <c r="A983" s="1">
        <v>1359506</v>
      </c>
      <c r="B983" s="1">
        <v>2023</v>
      </c>
      <c r="C983" s="1" t="s">
        <v>22</v>
      </c>
      <c r="D983" s="1" t="s">
        <v>482</v>
      </c>
      <c r="E983" s="2">
        <v>45039</v>
      </c>
      <c r="F983" s="1" t="s">
        <v>24</v>
      </c>
      <c r="G983" s="1" t="s">
        <v>310</v>
      </c>
      <c r="H983" s="1" t="s">
        <v>540</v>
      </c>
      <c r="I983" s="1" t="s">
        <v>27</v>
      </c>
      <c r="J983" s="1" t="s">
        <v>47</v>
      </c>
      <c r="K983" s="1" t="s">
        <v>47</v>
      </c>
      <c r="L983" s="1" t="s">
        <v>29</v>
      </c>
      <c r="M983" s="1" t="s">
        <v>27</v>
      </c>
      <c r="N983" s="1" t="s">
        <v>30</v>
      </c>
      <c r="O983" s="1">
        <v>7</v>
      </c>
      <c r="P983" s="1">
        <v>190</v>
      </c>
      <c r="Q983" s="1">
        <v>20</v>
      </c>
      <c r="R983" s="1" t="s">
        <v>31</v>
      </c>
      <c r="S983" s="1" t="s">
        <v>32</v>
      </c>
      <c r="T983" s="1" t="s">
        <v>442</v>
      </c>
      <c r="U983" s="1" t="s">
        <v>494</v>
      </c>
    </row>
    <row r="984" spans="1:21" x14ac:dyDescent="0.25">
      <c r="A984" s="1">
        <v>1359507</v>
      </c>
      <c r="B984" s="1">
        <v>2023</v>
      </c>
      <c r="C984" s="1" t="s">
        <v>57</v>
      </c>
      <c r="D984" s="1" t="s">
        <v>482</v>
      </c>
      <c r="E984" s="2">
        <v>45039</v>
      </c>
      <c r="F984" s="1" t="s">
        <v>24</v>
      </c>
      <c r="G984" s="1" t="s">
        <v>253</v>
      </c>
      <c r="H984" s="1" t="s">
        <v>480</v>
      </c>
      <c r="I984" s="1" t="s">
        <v>39</v>
      </c>
      <c r="J984" s="1" t="s">
        <v>28</v>
      </c>
      <c r="K984" s="1" t="s">
        <v>28</v>
      </c>
      <c r="L984" s="1" t="s">
        <v>29</v>
      </c>
      <c r="M984" s="1" t="s">
        <v>39</v>
      </c>
      <c r="N984" s="1" t="s">
        <v>30</v>
      </c>
      <c r="O984" s="1">
        <v>49</v>
      </c>
      <c r="P984" s="1">
        <v>236</v>
      </c>
      <c r="Q984" s="1">
        <v>20</v>
      </c>
      <c r="R984" s="1" t="s">
        <v>31</v>
      </c>
      <c r="S984" s="1" t="s">
        <v>32</v>
      </c>
      <c r="T984" s="1" t="s">
        <v>346</v>
      </c>
      <c r="U984" s="1" t="s">
        <v>445</v>
      </c>
    </row>
    <row r="985" spans="1:21" x14ac:dyDescent="0.25">
      <c r="A985" s="1">
        <v>1359508</v>
      </c>
      <c r="B985" s="1">
        <v>2023</v>
      </c>
      <c r="C985" s="1" t="s">
        <v>67</v>
      </c>
      <c r="D985" s="1" t="s">
        <v>482</v>
      </c>
      <c r="E985" s="2">
        <v>45040</v>
      </c>
      <c r="F985" s="1" t="s">
        <v>24</v>
      </c>
      <c r="G985" s="1" t="s">
        <v>321</v>
      </c>
      <c r="H985" s="1" t="s">
        <v>488</v>
      </c>
      <c r="I985" s="1" t="s">
        <v>403</v>
      </c>
      <c r="J985" s="1" t="s">
        <v>280</v>
      </c>
      <c r="K985" s="1" t="s">
        <v>403</v>
      </c>
      <c r="L985" s="1" t="s">
        <v>40</v>
      </c>
      <c r="M985" s="1" t="s">
        <v>403</v>
      </c>
      <c r="N985" s="1" t="s">
        <v>30</v>
      </c>
      <c r="O985" s="1">
        <v>7</v>
      </c>
      <c r="P985" s="1">
        <v>145</v>
      </c>
      <c r="Q985" s="1">
        <v>20</v>
      </c>
      <c r="R985" s="1" t="s">
        <v>31</v>
      </c>
      <c r="S985" s="1" t="s">
        <v>32</v>
      </c>
      <c r="T985" s="1" t="s">
        <v>434</v>
      </c>
      <c r="U985" s="1" t="s">
        <v>228</v>
      </c>
    </row>
    <row r="986" spans="1:21" x14ac:dyDescent="0.25">
      <c r="A986" s="1">
        <v>1359509</v>
      </c>
      <c r="B986" s="1">
        <v>2023</v>
      </c>
      <c r="C986" s="1" t="s">
        <v>179</v>
      </c>
      <c r="D986" s="1" t="s">
        <v>482</v>
      </c>
      <c r="E986" s="2">
        <v>45041</v>
      </c>
      <c r="F986" s="1" t="s">
        <v>24</v>
      </c>
      <c r="G986" s="1" t="s">
        <v>501</v>
      </c>
      <c r="H986" s="1" t="s">
        <v>436</v>
      </c>
      <c r="I986" s="1" t="s">
        <v>454</v>
      </c>
      <c r="J986" s="1" t="s">
        <v>54</v>
      </c>
      <c r="K986" s="1" t="s">
        <v>54</v>
      </c>
      <c r="L986" s="1" t="s">
        <v>29</v>
      </c>
      <c r="M986" s="1" t="s">
        <v>454</v>
      </c>
      <c r="N986" s="1" t="s">
        <v>30</v>
      </c>
      <c r="O986" s="1">
        <v>55</v>
      </c>
      <c r="P986" s="1">
        <v>208</v>
      </c>
      <c r="Q986" s="1">
        <v>20</v>
      </c>
      <c r="R986" s="1" t="s">
        <v>31</v>
      </c>
      <c r="S986" s="1" t="s">
        <v>32</v>
      </c>
      <c r="T986" s="1" t="s">
        <v>252</v>
      </c>
      <c r="U986" s="1" t="s">
        <v>350</v>
      </c>
    </row>
    <row r="987" spans="1:21" x14ac:dyDescent="0.25">
      <c r="A987" s="1">
        <v>1359510</v>
      </c>
      <c r="B987" s="1">
        <v>2023</v>
      </c>
      <c r="C987" s="1" t="s">
        <v>22</v>
      </c>
      <c r="D987" s="1" t="s">
        <v>482</v>
      </c>
      <c r="E987" s="2">
        <v>45042</v>
      </c>
      <c r="F987" s="1" t="s">
        <v>24</v>
      </c>
      <c r="G987" s="1" t="s">
        <v>424</v>
      </c>
      <c r="H987" s="1" t="s">
        <v>540</v>
      </c>
      <c r="I987" s="1" t="s">
        <v>28</v>
      </c>
      <c r="J987" s="1" t="s">
        <v>27</v>
      </c>
      <c r="K987" s="1" t="s">
        <v>27</v>
      </c>
      <c r="L987" s="1" t="s">
        <v>29</v>
      </c>
      <c r="M987" s="1" t="s">
        <v>28</v>
      </c>
      <c r="N987" s="1" t="s">
        <v>30</v>
      </c>
      <c r="O987" s="1">
        <v>21</v>
      </c>
      <c r="P987" s="1">
        <v>201</v>
      </c>
      <c r="Q987" s="1">
        <v>20</v>
      </c>
      <c r="R987" s="1" t="s">
        <v>31</v>
      </c>
      <c r="S987" s="1" t="s">
        <v>32</v>
      </c>
      <c r="T987" s="1" t="s">
        <v>358</v>
      </c>
      <c r="U987" s="1" t="s">
        <v>465</v>
      </c>
    </row>
    <row r="988" spans="1:21" x14ac:dyDescent="0.25">
      <c r="A988" s="1">
        <v>1359511</v>
      </c>
      <c r="B988" s="1">
        <v>2023</v>
      </c>
      <c r="C988" s="1" t="s">
        <v>63</v>
      </c>
      <c r="D988" s="1" t="s">
        <v>482</v>
      </c>
      <c r="E988" s="2">
        <v>45043</v>
      </c>
      <c r="F988" s="1" t="s">
        <v>24</v>
      </c>
      <c r="G988" s="1" t="s">
        <v>476</v>
      </c>
      <c r="H988" s="1" t="s">
        <v>500</v>
      </c>
      <c r="I988" s="1" t="s">
        <v>47</v>
      </c>
      <c r="J988" s="1" t="s">
        <v>39</v>
      </c>
      <c r="K988" s="1" t="s">
        <v>47</v>
      </c>
      <c r="L988" s="1" t="s">
        <v>40</v>
      </c>
      <c r="M988" s="1" t="s">
        <v>47</v>
      </c>
      <c r="N988" s="1" t="s">
        <v>30</v>
      </c>
      <c r="O988" s="1">
        <v>32</v>
      </c>
      <c r="P988" s="1">
        <v>203</v>
      </c>
      <c r="Q988" s="1">
        <v>20</v>
      </c>
      <c r="R988" s="1" t="s">
        <v>31</v>
      </c>
      <c r="S988" s="1" t="s">
        <v>32</v>
      </c>
      <c r="T988" s="1" t="s">
        <v>489</v>
      </c>
      <c r="U988" s="1" t="s">
        <v>374</v>
      </c>
    </row>
    <row r="989" spans="1:21" x14ac:dyDescent="0.25">
      <c r="A989" s="1">
        <v>1359512</v>
      </c>
      <c r="B989" s="1">
        <v>2023</v>
      </c>
      <c r="C989" s="1" t="s">
        <v>35</v>
      </c>
      <c r="D989" s="1" t="s">
        <v>482</v>
      </c>
      <c r="E989" s="2">
        <v>45044</v>
      </c>
      <c r="F989" s="1" t="s">
        <v>24</v>
      </c>
      <c r="G989" s="1" t="s">
        <v>360</v>
      </c>
      <c r="H989" s="1" t="s">
        <v>484</v>
      </c>
      <c r="I989" s="1" t="s">
        <v>453</v>
      </c>
      <c r="J989" s="1" t="s">
        <v>38</v>
      </c>
      <c r="K989" s="1" t="s">
        <v>38</v>
      </c>
      <c r="L989" s="1" t="s">
        <v>29</v>
      </c>
      <c r="M989" s="1" t="s">
        <v>453</v>
      </c>
      <c r="N989" s="1" t="s">
        <v>30</v>
      </c>
      <c r="O989" s="1">
        <v>56</v>
      </c>
      <c r="P989" s="1">
        <v>258</v>
      </c>
      <c r="Q989" s="1">
        <v>20</v>
      </c>
      <c r="R989" s="1" t="s">
        <v>31</v>
      </c>
      <c r="S989" s="1" t="s">
        <v>32</v>
      </c>
      <c r="T989" s="1" t="s">
        <v>346</v>
      </c>
      <c r="U989" s="1" t="s">
        <v>495</v>
      </c>
    </row>
    <row r="990" spans="1:21" x14ac:dyDescent="0.25">
      <c r="A990" s="1">
        <v>1359513</v>
      </c>
      <c r="B990" s="1">
        <v>2023</v>
      </c>
      <c r="C990" s="1" t="s">
        <v>57</v>
      </c>
      <c r="D990" s="1" t="s">
        <v>482</v>
      </c>
      <c r="E990" s="2">
        <v>45045</v>
      </c>
      <c r="F990" s="1" t="s">
        <v>24</v>
      </c>
      <c r="G990" s="1" t="s">
        <v>502</v>
      </c>
      <c r="H990" s="1" t="s">
        <v>480</v>
      </c>
      <c r="I990" s="1" t="s">
        <v>28</v>
      </c>
      <c r="J990" s="1" t="s">
        <v>454</v>
      </c>
      <c r="K990" s="1" t="s">
        <v>454</v>
      </c>
      <c r="L990" s="1" t="s">
        <v>29</v>
      </c>
      <c r="M990" s="1" t="s">
        <v>454</v>
      </c>
      <c r="N990" s="1" t="s">
        <v>48</v>
      </c>
      <c r="O990" s="1">
        <v>7</v>
      </c>
      <c r="P990" s="1">
        <v>180</v>
      </c>
      <c r="Q990" s="1">
        <v>20</v>
      </c>
      <c r="R990" s="1" t="s">
        <v>31</v>
      </c>
      <c r="S990" s="1" t="s">
        <v>32</v>
      </c>
      <c r="T990" s="1" t="s">
        <v>467</v>
      </c>
      <c r="U990" s="1" t="s">
        <v>466</v>
      </c>
    </row>
    <row r="991" spans="1:21" x14ac:dyDescent="0.25">
      <c r="A991" s="1">
        <v>1359514</v>
      </c>
      <c r="B991" s="1">
        <v>2023</v>
      </c>
      <c r="C991" s="1" t="s">
        <v>43</v>
      </c>
      <c r="D991" s="1" t="s">
        <v>482</v>
      </c>
      <c r="E991" s="2">
        <v>45045</v>
      </c>
      <c r="F991" s="1" t="s">
        <v>24</v>
      </c>
      <c r="G991" s="1" t="s">
        <v>236</v>
      </c>
      <c r="H991" s="1" t="s">
        <v>437</v>
      </c>
      <c r="I991" s="1" t="s">
        <v>280</v>
      </c>
      <c r="J991" s="1" t="s">
        <v>403</v>
      </c>
      <c r="K991" s="1" t="s">
        <v>280</v>
      </c>
      <c r="L991" s="1" t="s">
        <v>40</v>
      </c>
      <c r="M991" s="1" t="s">
        <v>280</v>
      </c>
      <c r="N991" s="1" t="s">
        <v>30</v>
      </c>
      <c r="O991" s="1">
        <v>9</v>
      </c>
      <c r="P991" s="1">
        <v>198</v>
      </c>
      <c r="Q991" s="1">
        <v>20</v>
      </c>
      <c r="R991" s="1" t="s">
        <v>31</v>
      </c>
      <c r="S991" s="1" t="s">
        <v>32</v>
      </c>
      <c r="T991" s="1" t="s">
        <v>442</v>
      </c>
      <c r="U991" s="1" t="s">
        <v>435</v>
      </c>
    </row>
    <row r="992" spans="1:21" x14ac:dyDescent="0.25">
      <c r="A992" s="1">
        <v>1359515</v>
      </c>
      <c r="B992" s="1">
        <v>2023</v>
      </c>
      <c r="C992" s="1" t="s">
        <v>72</v>
      </c>
      <c r="D992" s="1" t="s">
        <v>482</v>
      </c>
      <c r="E992" s="2">
        <v>45046</v>
      </c>
      <c r="F992" s="1" t="s">
        <v>24</v>
      </c>
      <c r="G992" s="1" t="s">
        <v>477</v>
      </c>
      <c r="H992" s="1" t="s">
        <v>429</v>
      </c>
      <c r="I992" s="1" t="s">
        <v>39</v>
      </c>
      <c r="J992" s="1" t="s">
        <v>38</v>
      </c>
      <c r="K992" s="1" t="s">
        <v>39</v>
      </c>
      <c r="L992" s="1" t="s">
        <v>40</v>
      </c>
      <c r="M992" s="1" t="s">
        <v>38</v>
      </c>
      <c r="N992" s="1" t="s">
        <v>48</v>
      </c>
      <c r="O992" s="1">
        <v>4</v>
      </c>
      <c r="P992" s="1">
        <v>201</v>
      </c>
      <c r="Q992" s="1">
        <v>20</v>
      </c>
      <c r="R992" s="1" t="s">
        <v>31</v>
      </c>
      <c r="S992" s="1" t="s">
        <v>32</v>
      </c>
      <c r="T992" s="1" t="s">
        <v>228</v>
      </c>
      <c r="U992" s="1" t="s">
        <v>411</v>
      </c>
    </row>
    <row r="993" spans="1:21" x14ac:dyDescent="0.25">
      <c r="A993" s="1">
        <v>1359516</v>
      </c>
      <c r="B993" s="1">
        <v>2023</v>
      </c>
      <c r="C993" s="1" t="s">
        <v>51</v>
      </c>
      <c r="D993" s="1" t="s">
        <v>482</v>
      </c>
      <c r="E993" s="2">
        <v>45046</v>
      </c>
      <c r="F993" s="1" t="s">
        <v>24</v>
      </c>
      <c r="G993" s="1" t="s">
        <v>476</v>
      </c>
      <c r="H993" s="1" t="s">
        <v>430</v>
      </c>
      <c r="I993" s="1" t="s">
        <v>47</v>
      </c>
      <c r="J993" s="1" t="s">
        <v>54</v>
      </c>
      <c r="K993" s="1" t="s">
        <v>47</v>
      </c>
      <c r="L993" s="1" t="s">
        <v>40</v>
      </c>
      <c r="M993" s="1" t="s">
        <v>54</v>
      </c>
      <c r="N993" s="1" t="s">
        <v>48</v>
      </c>
      <c r="O993" s="1">
        <v>6</v>
      </c>
      <c r="P993" s="1">
        <v>213</v>
      </c>
      <c r="Q993" s="1">
        <v>20</v>
      </c>
      <c r="R993" s="1" t="s">
        <v>31</v>
      </c>
      <c r="S993" s="1" t="s">
        <v>32</v>
      </c>
      <c r="T993" s="1" t="s">
        <v>495</v>
      </c>
      <c r="U993" s="1" t="s">
        <v>345</v>
      </c>
    </row>
    <row r="994" spans="1:21" x14ac:dyDescent="0.25">
      <c r="A994" s="1">
        <v>1359517</v>
      </c>
      <c r="B994" s="1">
        <v>2023</v>
      </c>
      <c r="C994" s="1" t="s">
        <v>485</v>
      </c>
      <c r="D994" s="1" t="s">
        <v>482</v>
      </c>
      <c r="E994" s="2">
        <v>45047</v>
      </c>
      <c r="F994" s="1" t="s">
        <v>24</v>
      </c>
      <c r="G994" s="1" t="s">
        <v>263</v>
      </c>
      <c r="H994" s="1" t="s">
        <v>487</v>
      </c>
      <c r="I994" s="1" t="s">
        <v>27</v>
      </c>
      <c r="J994" s="1" t="s">
        <v>453</v>
      </c>
      <c r="K994" s="1" t="s">
        <v>27</v>
      </c>
      <c r="L994" s="1" t="s">
        <v>40</v>
      </c>
      <c r="M994" s="1" t="s">
        <v>27</v>
      </c>
      <c r="N994" s="1" t="s">
        <v>30</v>
      </c>
      <c r="O994" s="1">
        <v>18</v>
      </c>
      <c r="P994" s="1">
        <v>127</v>
      </c>
      <c r="Q994" s="1">
        <v>20</v>
      </c>
      <c r="R994" s="1" t="s">
        <v>31</v>
      </c>
      <c r="S994" s="1" t="s">
        <v>32</v>
      </c>
      <c r="T994" s="1" t="s">
        <v>252</v>
      </c>
      <c r="U994" s="1" t="s">
        <v>466</v>
      </c>
    </row>
    <row r="995" spans="1:21" x14ac:dyDescent="0.25">
      <c r="A995" s="1">
        <v>1359518</v>
      </c>
      <c r="B995" s="1">
        <v>2023</v>
      </c>
      <c r="C995" s="1" t="s">
        <v>179</v>
      </c>
      <c r="D995" s="1" t="s">
        <v>482</v>
      </c>
      <c r="E995" s="2">
        <v>45048</v>
      </c>
      <c r="F995" s="1" t="s">
        <v>24</v>
      </c>
      <c r="G995" s="1" t="s">
        <v>379</v>
      </c>
      <c r="H995" s="1" t="s">
        <v>436</v>
      </c>
      <c r="I995" s="1" t="s">
        <v>403</v>
      </c>
      <c r="J995" s="1" t="s">
        <v>454</v>
      </c>
      <c r="K995" s="1" t="s">
        <v>403</v>
      </c>
      <c r="L995" s="1" t="s">
        <v>40</v>
      </c>
      <c r="M995" s="1" t="s">
        <v>403</v>
      </c>
      <c r="N995" s="1" t="s">
        <v>30</v>
      </c>
      <c r="O995" s="1">
        <v>5</v>
      </c>
      <c r="P995" s="1">
        <v>131</v>
      </c>
      <c r="Q995" s="1">
        <v>20</v>
      </c>
      <c r="R995" s="1" t="s">
        <v>31</v>
      </c>
      <c r="S995" s="1" t="s">
        <v>32</v>
      </c>
      <c r="T995" s="1" t="s">
        <v>442</v>
      </c>
      <c r="U995" s="1" t="s">
        <v>465</v>
      </c>
    </row>
    <row r="996" spans="1:21" x14ac:dyDescent="0.25">
      <c r="A996" s="1">
        <v>1359519</v>
      </c>
      <c r="B996" s="1">
        <v>2023</v>
      </c>
      <c r="C996" s="1" t="s">
        <v>485</v>
      </c>
      <c r="D996" s="1" t="s">
        <v>482</v>
      </c>
      <c r="E996" s="2">
        <v>45049</v>
      </c>
      <c r="F996" s="1" t="s">
        <v>24</v>
      </c>
      <c r="G996" s="1" t="s">
        <v>32</v>
      </c>
      <c r="H996" s="1" t="s">
        <v>487</v>
      </c>
      <c r="I996" s="1" t="s">
        <v>453</v>
      </c>
      <c r="J996" s="1" t="s">
        <v>39</v>
      </c>
      <c r="K996" s="1" t="s">
        <v>39</v>
      </c>
      <c r="L996" s="1" t="s">
        <v>29</v>
      </c>
      <c r="M996" s="1" t="s">
        <v>32</v>
      </c>
      <c r="N996" s="1" t="s">
        <v>243</v>
      </c>
      <c r="O996" s="1" t="s">
        <v>32</v>
      </c>
      <c r="P996" s="1" t="s">
        <v>32</v>
      </c>
      <c r="Q996" s="1" t="s">
        <v>32</v>
      </c>
      <c r="R996" s="1" t="s">
        <v>31</v>
      </c>
      <c r="S996" s="1" t="s">
        <v>32</v>
      </c>
      <c r="T996" s="1" t="s">
        <v>252</v>
      </c>
      <c r="U996" s="1" t="s">
        <v>467</v>
      </c>
    </row>
    <row r="997" spans="1:21" x14ac:dyDescent="0.25">
      <c r="A997" s="1">
        <v>1359520</v>
      </c>
      <c r="B997" s="1">
        <v>2023</v>
      </c>
      <c r="C997" s="1" t="s">
        <v>35</v>
      </c>
      <c r="D997" s="1" t="s">
        <v>482</v>
      </c>
      <c r="E997" s="2">
        <v>45049</v>
      </c>
      <c r="F997" s="1" t="s">
        <v>24</v>
      </c>
      <c r="G997" s="1" t="s">
        <v>398</v>
      </c>
      <c r="H997" s="1" t="s">
        <v>484</v>
      </c>
      <c r="I997" s="1" t="s">
        <v>38</v>
      </c>
      <c r="J997" s="1" t="s">
        <v>54</v>
      </c>
      <c r="K997" s="1" t="s">
        <v>54</v>
      </c>
      <c r="L997" s="1" t="s">
        <v>29</v>
      </c>
      <c r="M997" s="1" t="s">
        <v>54</v>
      </c>
      <c r="N997" s="1" t="s">
        <v>48</v>
      </c>
      <c r="O997" s="1">
        <v>6</v>
      </c>
      <c r="P997" s="1">
        <v>215</v>
      </c>
      <c r="Q997" s="1">
        <v>20</v>
      </c>
      <c r="R997" s="1" t="s">
        <v>31</v>
      </c>
      <c r="S997" s="1" t="s">
        <v>32</v>
      </c>
      <c r="T997" s="1" t="s">
        <v>434</v>
      </c>
      <c r="U997" s="1" t="s">
        <v>228</v>
      </c>
    </row>
    <row r="998" spans="1:21" x14ac:dyDescent="0.25">
      <c r="A998" s="1">
        <v>1359521</v>
      </c>
      <c r="B998" s="1">
        <v>2023</v>
      </c>
      <c r="C998" s="1" t="s">
        <v>67</v>
      </c>
      <c r="D998" s="1" t="s">
        <v>482</v>
      </c>
      <c r="E998" s="2">
        <v>45050</v>
      </c>
      <c r="F998" s="1" t="s">
        <v>24</v>
      </c>
      <c r="G998" s="1" t="s">
        <v>424</v>
      </c>
      <c r="H998" s="1" t="s">
        <v>488</v>
      </c>
      <c r="I998" s="1" t="s">
        <v>28</v>
      </c>
      <c r="J998" s="1" t="s">
        <v>280</v>
      </c>
      <c r="K998" s="1" t="s">
        <v>28</v>
      </c>
      <c r="L998" s="1" t="s">
        <v>40</v>
      </c>
      <c r="M998" s="1" t="s">
        <v>28</v>
      </c>
      <c r="N998" s="1" t="s">
        <v>30</v>
      </c>
      <c r="O998" s="1">
        <v>5</v>
      </c>
      <c r="P998" s="1">
        <v>172</v>
      </c>
      <c r="Q998" s="1">
        <v>20</v>
      </c>
      <c r="R998" s="1" t="s">
        <v>31</v>
      </c>
      <c r="S998" s="1" t="s">
        <v>32</v>
      </c>
      <c r="T998" s="1" t="s">
        <v>358</v>
      </c>
      <c r="U998" s="1" t="s">
        <v>442</v>
      </c>
    </row>
    <row r="999" spans="1:21" x14ac:dyDescent="0.25">
      <c r="A999" s="1">
        <v>1359522</v>
      </c>
      <c r="B999" s="1">
        <v>2023</v>
      </c>
      <c r="C999" s="1" t="s">
        <v>63</v>
      </c>
      <c r="D999" s="1" t="s">
        <v>482</v>
      </c>
      <c r="E999" s="2">
        <v>45051</v>
      </c>
      <c r="F999" s="1" t="s">
        <v>24</v>
      </c>
      <c r="G999" s="1" t="s">
        <v>369</v>
      </c>
      <c r="H999" s="1" t="s">
        <v>500</v>
      </c>
      <c r="I999" s="1" t="s">
        <v>47</v>
      </c>
      <c r="J999" s="1" t="s">
        <v>454</v>
      </c>
      <c r="K999" s="1" t="s">
        <v>47</v>
      </c>
      <c r="L999" s="1" t="s">
        <v>40</v>
      </c>
      <c r="M999" s="1" t="s">
        <v>454</v>
      </c>
      <c r="N999" s="1" t="s">
        <v>48</v>
      </c>
      <c r="O999" s="1">
        <v>9</v>
      </c>
      <c r="P999" s="1">
        <v>119</v>
      </c>
      <c r="Q999" s="1">
        <v>20</v>
      </c>
      <c r="R999" s="1" t="s">
        <v>31</v>
      </c>
      <c r="S999" s="1" t="s">
        <v>32</v>
      </c>
      <c r="T999" s="1" t="s">
        <v>446</v>
      </c>
      <c r="U999" s="1" t="s">
        <v>345</v>
      </c>
    </row>
    <row r="1000" spans="1:21" x14ac:dyDescent="0.25">
      <c r="A1000" s="1">
        <v>1359523</v>
      </c>
      <c r="B1000" s="1">
        <v>2023</v>
      </c>
      <c r="C1000" s="1" t="s">
        <v>72</v>
      </c>
      <c r="D1000" s="1" t="s">
        <v>482</v>
      </c>
      <c r="E1000" s="2">
        <v>45052</v>
      </c>
      <c r="F1000" s="1" t="s">
        <v>24</v>
      </c>
      <c r="G1000" s="1" t="s">
        <v>503</v>
      </c>
      <c r="H1000" s="1" t="s">
        <v>429</v>
      </c>
      <c r="I1000" s="1" t="s">
        <v>54</v>
      </c>
      <c r="J1000" s="1" t="s">
        <v>39</v>
      </c>
      <c r="K1000" s="1" t="s">
        <v>39</v>
      </c>
      <c r="L1000" s="1" t="s">
        <v>29</v>
      </c>
      <c r="M1000" s="1" t="s">
        <v>39</v>
      </c>
      <c r="N1000" s="1" t="s">
        <v>48</v>
      </c>
      <c r="O1000" s="1">
        <v>6</v>
      </c>
      <c r="P1000" s="1">
        <v>140</v>
      </c>
      <c r="Q1000" s="1">
        <v>20</v>
      </c>
      <c r="R1000" s="1" t="s">
        <v>31</v>
      </c>
      <c r="S1000" s="1" t="s">
        <v>32</v>
      </c>
      <c r="T1000" s="1" t="s">
        <v>262</v>
      </c>
      <c r="U1000" s="1" t="s">
        <v>435</v>
      </c>
    </row>
    <row r="1001" spans="1:21" x14ac:dyDescent="0.25">
      <c r="A1001" s="1">
        <v>1359524</v>
      </c>
      <c r="B1001" s="1">
        <v>2023</v>
      </c>
      <c r="C1001" s="1" t="s">
        <v>43</v>
      </c>
      <c r="D1001" s="1" t="s">
        <v>482</v>
      </c>
      <c r="E1001" s="2">
        <v>45052</v>
      </c>
      <c r="F1001" s="1" t="s">
        <v>24</v>
      </c>
      <c r="G1001" s="1" t="s">
        <v>504</v>
      </c>
      <c r="H1001" s="1" t="s">
        <v>437</v>
      </c>
      <c r="I1001" s="1" t="s">
        <v>27</v>
      </c>
      <c r="J1001" s="1" t="s">
        <v>403</v>
      </c>
      <c r="K1001" s="1" t="s">
        <v>27</v>
      </c>
      <c r="L1001" s="1" t="s">
        <v>40</v>
      </c>
      <c r="M1001" s="1" t="s">
        <v>403</v>
      </c>
      <c r="N1001" s="1" t="s">
        <v>48</v>
      </c>
      <c r="O1001" s="1">
        <v>7</v>
      </c>
      <c r="P1001" s="1">
        <v>182</v>
      </c>
      <c r="Q1001" s="1">
        <v>20</v>
      </c>
      <c r="R1001" s="1" t="s">
        <v>31</v>
      </c>
      <c r="S1001" s="1" t="s">
        <v>32</v>
      </c>
      <c r="T1001" s="1" t="s">
        <v>228</v>
      </c>
      <c r="U1001" s="1" t="s">
        <v>374</v>
      </c>
    </row>
    <row r="1002" spans="1:21" x14ac:dyDescent="0.25">
      <c r="A1002" s="1">
        <v>1359525</v>
      </c>
      <c r="B1002" s="1">
        <v>2023</v>
      </c>
      <c r="C1002" s="1" t="s">
        <v>179</v>
      </c>
      <c r="D1002" s="1" t="s">
        <v>482</v>
      </c>
      <c r="E1002" s="2">
        <v>45053</v>
      </c>
      <c r="F1002" s="1" t="s">
        <v>24</v>
      </c>
      <c r="G1002" s="1" t="s">
        <v>416</v>
      </c>
      <c r="H1002" s="1" t="s">
        <v>436</v>
      </c>
      <c r="I1002" s="1" t="s">
        <v>454</v>
      </c>
      <c r="J1002" s="1" t="s">
        <v>453</v>
      </c>
      <c r="K1002" s="1" t="s">
        <v>453</v>
      </c>
      <c r="L1002" s="1" t="s">
        <v>29</v>
      </c>
      <c r="M1002" s="1" t="s">
        <v>454</v>
      </c>
      <c r="N1002" s="1" t="s">
        <v>30</v>
      </c>
      <c r="O1002" s="1">
        <v>56</v>
      </c>
      <c r="P1002" s="1">
        <v>228</v>
      </c>
      <c r="Q1002" s="1">
        <v>20</v>
      </c>
      <c r="R1002" s="1" t="s">
        <v>31</v>
      </c>
      <c r="S1002" s="1" t="s">
        <v>32</v>
      </c>
      <c r="T1002" s="1" t="s">
        <v>252</v>
      </c>
      <c r="U1002" s="1" t="s">
        <v>350</v>
      </c>
    </row>
    <row r="1003" spans="1:21" x14ac:dyDescent="0.25">
      <c r="A1003" s="1">
        <v>1359526</v>
      </c>
      <c r="B1003" s="1">
        <v>2023</v>
      </c>
      <c r="C1003" s="1" t="s">
        <v>63</v>
      </c>
      <c r="D1003" s="1" t="s">
        <v>482</v>
      </c>
      <c r="E1003" s="2">
        <v>45053</v>
      </c>
      <c r="F1003" s="1" t="s">
        <v>24</v>
      </c>
      <c r="G1003" s="1" t="s">
        <v>505</v>
      </c>
      <c r="H1003" s="1" t="s">
        <v>500</v>
      </c>
      <c r="I1003" s="1" t="s">
        <v>47</v>
      </c>
      <c r="J1003" s="1" t="s">
        <v>280</v>
      </c>
      <c r="K1003" s="1" t="s">
        <v>47</v>
      </c>
      <c r="L1003" s="1" t="s">
        <v>40</v>
      </c>
      <c r="M1003" s="1" t="s">
        <v>280</v>
      </c>
      <c r="N1003" s="1" t="s">
        <v>48</v>
      </c>
      <c r="O1003" s="1">
        <v>4</v>
      </c>
      <c r="P1003" s="1">
        <v>215</v>
      </c>
      <c r="Q1003" s="1">
        <v>20</v>
      </c>
      <c r="R1003" s="1" t="s">
        <v>31</v>
      </c>
      <c r="S1003" s="1" t="s">
        <v>32</v>
      </c>
      <c r="T1003" s="1" t="s">
        <v>346</v>
      </c>
      <c r="U1003" s="1" t="s">
        <v>495</v>
      </c>
    </row>
    <row r="1004" spans="1:21" x14ac:dyDescent="0.25">
      <c r="A1004" s="1">
        <v>1359527</v>
      </c>
      <c r="B1004" s="1">
        <v>2023</v>
      </c>
      <c r="C1004" s="1" t="s">
        <v>57</v>
      </c>
      <c r="D1004" s="1" t="s">
        <v>482</v>
      </c>
      <c r="E1004" s="2">
        <v>45054</v>
      </c>
      <c r="F1004" s="1" t="s">
        <v>24</v>
      </c>
      <c r="G1004" s="1" t="s">
        <v>330</v>
      </c>
      <c r="H1004" s="1" t="s">
        <v>480</v>
      </c>
      <c r="I1004" s="1" t="s">
        <v>38</v>
      </c>
      <c r="J1004" s="1" t="s">
        <v>28</v>
      </c>
      <c r="K1004" s="1" t="s">
        <v>38</v>
      </c>
      <c r="L1004" s="1" t="s">
        <v>40</v>
      </c>
      <c r="M1004" s="1" t="s">
        <v>28</v>
      </c>
      <c r="N1004" s="1" t="s">
        <v>48</v>
      </c>
      <c r="O1004" s="1">
        <v>5</v>
      </c>
      <c r="P1004" s="1">
        <v>180</v>
      </c>
      <c r="Q1004" s="1">
        <v>20</v>
      </c>
      <c r="R1004" s="1" t="s">
        <v>31</v>
      </c>
      <c r="S1004" s="1" t="s">
        <v>32</v>
      </c>
      <c r="T1004" s="1" t="s">
        <v>489</v>
      </c>
      <c r="U1004" s="1" t="s">
        <v>434</v>
      </c>
    </row>
    <row r="1005" spans="1:21" x14ac:dyDescent="0.25">
      <c r="A1005" s="1">
        <v>1359528</v>
      </c>
      <c r="B1005" s="1">
        <v>2023</v>
      </c>
      <c r="C1005" s="1" t="s">
        <v>51</v>
      </c>
      <c r="D1005" s="1" t="s">
        <v>482</v>
      </c>
      <c r="E1005" s="2">
        <v>45055</v>
      </c>
      <c r="F1005" s="1" t="s">
        <v>24</v>
      </c>
      <c r="G1005" s="1" t="s">
        <v>353</v>
      </c>
      <c r="H1005" s="1" t="s">
        <v>430</v>
      </c>
      <c r="I1005" s="1" t="s">
        <v>27</v>
      </c>
      <c r="J1005" s="1" t="s">
        <v>54</v>
      </c>
      <c r="K1005" s="1" t="s">
        <v>54</v>
      </c>
      <c r="L1005" s="1" t="s">
        <v>29</v>
      </c>
      <c r="M1005" s="1" t="s">
        <v>54</v>
      </c>
      <c r="N1005" s="1" t="s">
        <v>48</v>
      </c>
      <c r="O1005" s="1">
        <v>6</v>
      </c>
      <c r="P1005" s="1">
        <v>200</v>
      </c>
      <c r="Q1005" s="1">
        <v>20</v>
      </c>
      <c r="R1005" s="1" t="s">
        <v>31</v>
      </c>
      <c r="S1005" s="1" t="s">
        <v>32</v>
      </c>
      <c r="T1005" s="1" t="s">
        <v>446</v>
      </c>
      <c r="U1005" s="1" t="s">
        <v>345</v>
      </c>
    </row>
    <row r="1006" spans="1:21" x14ac:dyDescent="0.25">
      <c r="A1006" s="1">
        <v>1359529</v>
      </c>
      <c r="B1006" s="1">
        <v>2023</v>
      </c>
      <c r="C1006" s="1" t="s">
        <v>72</v>
      </c>
      <c r="D1006" s="1" t="s">
        <v>482</v>
      </c>
      <c r="E1006" s="2">
        <v>45056</v>
      </c>
      <c r="F1006" s="1" t="s">
        <v>24</v>
      </c>
      <c r="G1006" s="1" t="s">
        <v>255</v>
      </c>
      <c r="H1006" s="1" t="s">
        <v>429</v>
      </c>
      <c r="I1006" s="1" t="s">
        <v>39</v>
      </c>
      <c r="J1006" s="1" t="s">
        <v>403</v>
      </c>
      <c r="K1006" s="1" t="s">
        <v>39</v>
      </c>
      <c r="L1006" s="1" t="s">
        <v>40</v>
      </c>
      <c r="M1006" s="1" t="s">
        <v>39</v>
      </c>
      <c r="N1006" s="1" t="s">
        <v>30</v>
      </c>
      <c r="O1006" s="1">
        <v>27</v>
      </c>
      <c r="P1006" s="1">
        <v>168</v>
      </c>
      <c r="Q1006" s="1">
        <v>20</v>
      </c>
      <c r="R1006" s="1" t="s">
        <v>31</v>
      </c>
      <c r="S1006" s="1" t="s">
        <v>32</v>
      </c>
      <c r="T1006" s="1" t="s">
        <v>325</v>
      </c>
      <c r="U1006" s="1" t="s">
        <v>467</v>
      </c>
    </row>
    <row r="1007" spans="1:21" x14ac:dyDescent="0.25">
      <c r="A1007" s="1">
        <v>1359530</v>
      </c>
      <c r="B1007" s="1">
        <v>2023</v>
      </c>
      <c r="C1007" s="1" t="s">
        <v>57</v>
      </c>
      <c r="D1007" s="1" t="s">
        <v>482</v>
      </c>
      <c r="E1007" s="2">
        <v>45057</v>
      </c>
      <c r="F1007" s="1" t="s">
        <v>24</v>
      </c>
      <c r="G1007" s="1" t="s">
        <v>476</v>
      </c>
      <c r="H1007" s="1" t="s">
        <v>480</v>
      </c>
      <c r="I1007" s="1" t="s">
        <v>28</v>
      </c>
      <c r="J1007" s="1" t="s">
        <v>47</v>
      </c>
      <c r="K1007" s="1" t="s">
        <v>47</v>
      </c>
      <c r="L1007" s="1" t="s">
        <v>29</v>
      </c>
      <c r="M1007" s="1" t="s">
        <v>47</v>
      </c>
      <c r="N1007" s="1" t="s">
        <v>48</v>
      </c>
      <c r="O1007" s="1">
        <v>9</v>
      </c>
      <c r="P1007" s="1">
        <v>150</v>
      </c>
      <c r="Q1007" s="1">
        <v>20</v>
      </c>
      <c r="R1007" s="1" t="s">
        <v>31</v>
      </c>
      <c r="S1007" s="1" t="s">
        <v>32</v>
      </c>
      <c r="T1007" s="1" t="s">
        <v>228</v>
      </c>
      <c r="U1007" s="1" t="s">
        <v>494</v>
      </c>
    </row>
    <row r="1008" spans="1:21" x14ac:dyDescent="0.25">
      <c r="A1008" s="1">
        <v>1359531</v>
      </c>
      <c r="B1008" s="1">
        <v>2023</v>
      </c>
      <c r="C1008" s="1" t="s">
        <v>51</v>
      </c>
      <c r="D1008" s="1" t="s">
        <v>482</v>
      </c>
      <c r="E1008" s="2">
        <v>45058</v>
      </c>
      <c r="F1008" s="1" t="s">
        <v>24</v>
      </c>
      <c r="G1008" s="1" t="s">
        <v>353</v>
      </c>
      <c r="H1008" s="1" t="s">
        <v>430</v>
      </c>
      <c r="I1008" s="1" t="s">
        <v>54</v>
      </c>
      <c r="J1008" s="1" t="s">
        <v>454</v>
      </c>
      <c r="K1008" s="1" t="s">
        <v>454</v>
      </c>
      <c r="L1008" s="1" t="s">
        <v>29</v>
      </c>
      <c r="M1008" s="1" t="s">
        <v>54</v>
      </c>
      <c r="N1008" s="1" t="s">
        <v>30</v>
      </c>
      <c r="O1008" s="1">
        <v>27</v>
      </c>
      <c r="P1008" s="1">
        <v>219</v>
      </c>
      <c r="Q1008" s="1">
        <v>20</v>
      </c>
      <c r="R1008" s="1" t="s">
        <v>31</v>
      </c>
      <c r="S1008" s="1" t="s">
        <v>32</v>
      </c>
      <c r="T1008" s="1" t="s">
        <v>346</v>
      </c>
      <c r="U1008" s="1" t="s">
        <v>445</v>
      </c>
    </row>
    <row r="1009" spans="1:21" x14ac:dyDescent="0.25">
      <c r="A1009" s="1">
        <v>1359532</v>
      </c>
      <c r="B1009" s="1">
        <v>2023</v>
      </c>
      <c r="C1009" s="1" t="s">
        <v>67</v>
      </c>
      <c r="D1009" s="1" t="s">
        <v>482</v>
      </c>
      <c r="E1009" s="2">
        <v>45059</v>
      </c>
      <c r="F1009" s="1" t="s">
        <v>24</v>
      </c>
      <c r="G1009" s="1" t="s">
        <v>506</v>
      </c>
      <c r="H1009" s="1" t="s">
        <v>488</v>
      </c>
      <c r="I1009" s="1" t="s">
        <v>280</v>
      </c>
      <c r="J1009" s="1" t="s">
        <v>453</v>
      </c>
      <c r="K1009" s="1" t="s">
        <v>280</v>
      </c>
      <c r="L1009" s="1" t="s">
        <v>40</v>
      </c>
      <c r="M1009" s="1" t="s">
        <v>453</v>
      </c>
      <c r="N1009" s="1" t="s">
        <v>48</v>
      </c>
      <c r="O1009" s="1">
        <v>7</v>
      </c>
      <c r="P1009" s="1">
        <v>183</v>
      </c>
      <c r="Q1009" s="1">
        <v>20</v>
      </c>
      <c r="R1009" s="1" t="s">
        <v>31</v>
      </c>
      <c r="S1009" s="1" t="s">
        <v>32</v>
      </c>
      <c r="T1009" s="1" t="s">
        <v>489</v>
      </c>
      <c r="U1009" s="1" t="s">
        <v>434</v>
      </c>
    </row>
    <row r="1010" spans="1:21" x14ac:dyDescent="0.25">
      <c r="A1010" s="1">
        <v>1359533</v>
      </c>
      <c r="B1010" s="1">
        <v>2023</v>
      </c>
      <c r="C1010" s="1" t="s">
        <v>43</v>
      </c>
      <c r="D1010" s="1" t="s">
        <v>482</v>
      </c>
      <c r="E1010" s="2">
        <v>45059</v>
      </c>
      <c r="F1010" s="1" t="s">
        <v>24</v>
      </c>
      <c r="G1010" s="1" t="s">
        <v>507</v>
      </c>
      <c r="H1010" s="1" t="s">
        <v>437</v>
      </c>
      <c r="I1010" s="1" t="s">
        <v>38</v>
      </c>
      <c r="J1010" s="1" t="s">
        <v>403</v>
      </c>
      <c r="K1010" s="1" t="s">
        <v>403</v>
      </c>
      <c r="L1010" s="1" t="s">
        <v>29</v>
      </c>
      <c r="M1010" s="1" t="s">
        <v>38</v>
      </c>
      <c r="N1010" s="1" t="s">
        <v>30</v>
      </c>
      <c r="O1010" s="1">
        <v>31</v>
      </c>
      <c r="P1010" s="1">
        <v>168</v>
      </c>
      <c r="Q1010" s="1">
        <v>20</v>
      </c>
      <c r="R1010" s="1" t="s">
        <v>31</v>
      </c>
      <c r="S1010" s="1" t="s">
        <v>32</v>
      </c>
      <c r="T1010" s="1" t="s">
        <v>325</v>
      </c>
      <c r="U1010" s="1" t="s">
        <v>467</v>
      </c>
    </row>
    <row r="1011" spans="1:21" x14ac:dyDescent="0.25">
      <c r="A1011" s="1">
        <v>1359534</v>
      </c>
      <c r="B1011" s="1">
        <v>2023</v>
      </c>
      <c r="C1011" s="1" t="s">
        <v>63</v>
      </c>
      <c r="D1011" s="1" t="s">
        <v>482</v>
      </c>
      <c r="E1011" s="2">
        <v>45060</v>
      </c>
      <c r="F1011" s="1" t="s">
        <v>24</v>
      </c>
      <c r="G1011" s="1" t="s">
        <v>508</v>
      </c>
      <c r="H1011" s="1" t="s">
        <v>500</v>
      </c>
      <c r="I1011" s="1" t="s">
        <v>27</v>
      </c>
      <c r="J1011" s="1" t="s">
        <v>47</v>
      </c>
      <c r="K1011" s="1" t="s">
        <v>27</v>
      </c>
      <c r="L1011" s="1" t="s">
        <v>40</v>
      </c>
      <c r="M1011" s="1" t="s">
        <v>27</v>
      </c>
      <c r="N1011" s="1" t="s">
        <v>30</v>
      </c>
      <c r="O1011" s="1">
        <v>112</v>
      </c>
      <c r="P1011" s="1">
        <v>172</v>
      </c>
      <c r="Q1011" s="1">
        <v>20</v>
      </c>
      <c r="R1011" s="1" t="s">
        <v>31</v>
      </c>
      <c r="S1011" s="1" t="s">
        <v>32</v>
      </c>
      <c r="T1011" s="1" t="s">
        <v>358</v>
      </c>
      <c r="U1011" s="1" t="s">
        <v>435</v>
      </c>
    </row>
    <row r="1012" spans="1:21" x14ac:dyDescent="0.25">
      <c r="A1012" s="1">
        <v>1359535</v>
      </c>
      <c r="B1012" s="1">
        <v>2023</v>
      </c>
      <c r="C1012" s="1" t="s">
        <v>72</v>
      </c>
      <c r="D1012" s="1" t="s">
        <v>482</v>
      </c>
      <c r="E1012" s="2">
        <v>45060</v>
      </c>
      <c r="F1012" s="1" t="s">
        <v>24</v>
      </c>
      <c r="G1012" s="1" t="s">
        <v>474</v>
      </c>
      <c r="H1012" s="1" t="s">
        <v>429</v>
      </c>
      <c r="I1012" s="1" t="s">
        <v>39</v>
      </c>
      <c r="J1012" s="1" t="s">
        <v>28</v>
      </c>
      <c r="K1012" s="1" t="s">
        <v>39</v>
      </c>
      <c r="L1012" s="1" t="s">
        <v>40</v>
      </c>
      <c r="M1012" s="1" t="s">
        <v>28</v>
      </c>
      <c r="N1012" s="1" t="s">
        <v>48</v>
      </c>
      <c r="O1012" s="1">
        <v>6</v>
      </c>
      <c r="P1012" s="1">
        <v>145</v>
      </c>
      <c r="Q1012" s="1">
        <v>20</v>
      </c>
      <c r="R1012" s="1" t="s">
        <v>31</v>
      </c>
      <c r="S1012" s="1" t="s">
        <v>32</v>
      </c>
      <c r="T1012" s="1" t="s">
        <v>445</v>
      </c>
      <c r="U1012" s="1" t="s">
        <v>495</v>
      </c>
    </row>
    <row r="1013" spans="1:21" x14ac:dyDescent="0.25">
      <c r="A1013" s="1">
        <v>1359536</v>
      </c>
      <c r="B1013" s="1">
        <v>2023</v>
      </c>
      <c r="C1013" s="1" t="s">
        <v>179</v>
      </c>
      <c r="D1013" s="1" t="s">
        <v>482</v>
      </c>
      <c r="E1013" s="2">
        <v>45061</v>
      </c>
      <c r="F1013" s="1" t="s">
        <v>24</v>
      </c>
      <c r="G1013" s="1" t="s">
        <v>416</v>
      </c>
      <c r="H1013" s="1" t="s">
        <v>436</v>
      </c>
      <c r="I1013" s="1" t="s">
        <v>454</v>
      </c>
      <c r="J1013" s="1" t="s">
        <v>280</v>
      </c>
      <c r="K1013" s="1" t="s">
        <v>280</v>
      </c>
      <c r="L1013" s="1" t="s">
        <v>29</v>
      </c>
      <c r="M1013" s="1" t="s">
        <v>454</v>
      </c>
      <c r="N1013" s="1" t="s">
        <v>30</v>
      </c>
      <c r="O1013" s="1">
        <v>34</v>
      </c>
      <c r="P1013" s="1">
        <v>189</v>
      </c>
      <c r="Q1013" s="1">
        <v>20</v>
      </c>
      <c r="R1013" s="1" t="s">
        <v>31</v>
      </c>
      <c r="S1013" s="1" t="s">
        <v>32</v>
      </c>
      <c r="T1013" s="1" t="s">
        <v>434</v>
      </c>
      <c r="U1013" s="1" t="s">
        <v>411</v>
      </c>
    </row>
    <row r="1014" spans="1:21" x14ac:dyDescent="0.25">
      <c r="A1014" s="1">
        <v>1359537</v>
      </c>
      <c r="B1014" s="1">
        <v>2023</v>
      </c>
      <c r="C1014" s="1" t="s">
        <v>485</v>
      </c>
      <c r="D1014" s="1" t="s">
        <v>482</v>
      </c>
      <c r="E1014" s="2">
        <v>45062</v>
      </c>
      <c r="F1014" s="1" t="s">
        <v>24</v>
      </c>
      <c r="G1014" s="1" t="s">
        <v>360</v>
      </c>
      <c r="H1014" s="1" t="s">
        <v>487</v>
      </c>
      <c r="I1014" s="1" t="s">
        <v>453</v>
      </c>
      <c r="J1014" s="1" t="s">
        <v>54</v>
      </c>
      <c r="K1014" s="1" t="s">
        <v>54</v>
      </c>
      <c r="L1014" s="1" t="s">
        <v>29</v>
      </c>
      <c r="M1014" s="1" t="s">
        <v>453</v>
      </c>
      <c r="N1014" s="1" t="s">
        <v>30</v>
      </c>
      <c r="O1014" s="1">
        <v>5</v>
      </c>
      <c r="P1014" s="1">
        <v>178</v>
      </c>
      <c r="Q1014" s="1">
        <v>20</v>
      </c>
      <c r="R1014" s="1" t="s">
        <v>31</v>
      </c>
      <c r="S1014" s="1" t="s">
        <v>32</v>
      </c>
      <c r="T1014" s="1" t="s">
        <v>252</v>
      </c>
      <c r="U1014" s="1" t="s">
        <v>350</v>
      </c>
    </row>
    <row r="1015" spans="1:21" x14ac:dyDescent="0.25">
      <c r="A1015" s="1">
        <v>1359538</v>
      </c>
      <c r="B1015" s="1">
        <v>2023</v>
      </c>
      <c r="C1015" s="1" t="s">
        <v>207</v>
      </c>
      <c r="D1015" s="1" t="s">
        <v>482</v>
      </c>
      <c r="E1015" s="2">
        <v>45063</v>
      </c>
      <c r="F1015" s="1" t="s">
        <v>24</v>
      </c>
      <c r="G1015" s="1" t="s">
        <v>509</v>
      </c>
      <c r="H1015" s="1" t="s">
        <v>510</v>
      </c>
      <c r="I1015" s="1" t="s">
        <v>403</v>
      </c>
      <c r="J1015" s="1" t="s">
        <v>38</v>
      </c>
      <c r="K1015" s="1" t="s">
        <v>38</v>
      </c>
      <c r="L1015" s="1" t="s">
        <v>29</v>
      </c>
      <c r="M1015" s="1" t="s">
        <v>403</v>
      </c>
      <c r="N1015" s="1" t="s">
        <v>30</v>
      </c>
      <c r="O1015" s="1">
        <v>15</v>
      </c>
      <c r="P1015" s="1">
        <v>214</v>
      </c>
      <c r="Q1015" s="1">
        <v>20</v>
      </c>
      <c r="R1015" s="1" t="s">
        <v>31</v>
      </c>
      <c r="S1015" s="1" t="s">
        <v>32</v>
      </c>
      <c r="T1015" s="1" t="s">
        <v>358</v>
      </c>
      <c r="U1015" s="1" t="s">
        <v>494</v>
      </c>
    </row>
    <row r="1016" spans="1:21" x14ac:dyDescent="0.25">
      <c r="A1016" s="1">
        <v>1359539</v>
      </c>
      <c r="B1016" s="1">
        <v>2023</v>
      </c>
      <c r="C1016" s="1" t="s">
        <v>67</v>
      </c>
      <c r="D1016" s="1" t="s">
        <v>482</v>
      </c>
      <c r="E1016" s="2">
        <v>45064</v>
      </c>
      <c r="F1016" s="1" t="s">
        <v>24</v>
      </c>
      <c r="G1016" s="1" t="s">
        <v>230</v>
      </c>
      <c r="H1016" s="1" t="s">
        <v>488</v>
      </c>
      <c r="I1016" s="1" t="s">
        <v>280</v>
      </c>
      <c r="J1016" s="1" t="s">
        <v>27</v>
      </c>
      <c r="K1016" s="1" t="s">
        <v>27</v>
      </c>
      <c r="L1016" s="1" t="s">
        <v>29</v>
      </c>
      <c r="M1016" s="1" t="s">
        <v>27</v>
      </c>
      <c r="N1016" s="1" t="s">
        <v>48</v>
      </c>
      <c r="O1016" s="1">
        <v>8</v>
      </c>
      <c r="P1016" s="1">
        <v>187</v>
      </c>
      <c r="Q1016" s="1">
        <v>20</v>
      </c>
      <c r="R1016" s="1" t="s">
        <v>31</v>
      </c>
      <c r="S1016" s="1" t="s">
        <v>32</v>
      </c>
      <c r="T1016" s="1" t="s">
        <v>262</v>
      </c>
      <c r="U1016" s="1" t="s">
        <v>345</v>
      </c>
    </row>
    <row r="1017" spans="1:21" x14ac:dyDescent="0.25">
      <c r="A1017" s="1">
        <v>1359540</v>
      </c>
      <c r="B1017" s="1">
        <v>2023</v>
      </c>
      <c r="C1017" s="1" t="s">
        <v>207</v>
      </c>
      <c r="D1017" s="1" t="s">
        <v>482</v>
      </c>
      <c r="E1017" s="2">
        <v>45065</v>
      </c>
      <c r="F1017" s="1" t="s">
        <v>24</v>
      </c>
      <c r="G1017" s="1" t="s">
        <v>433</v>
      </c>
      <c r="H1017" s="1" t="s">
        <v>510</v>
      </c>
      <c r="I1017" s="1" t="s">
        <v>38</v>
      </c>
      <c r="J1017" s="1" t="s">
        <v>47</v>
      </c>
      <c r="K1017" s="1" t="s">
        <v>47</v>
      </c>
      <c r="L1017" s="1" t="s">
        <v>29</v>
      </c>
      <c r="M1017" s="1" t="s">
        <v>47</v>
      </c>
      <c r="N1017" s="1" t="s">
        <v>48</v>
      </c>
      <c r="O1017" s="1">
        <v>4</v>
      </c>
      <c r="P1017" s="1">
        <v>188</v>
      </c>
      <c r="Q1017" s="1">
        <v>20</v>
      </c>
      <c r="R1017" s="1" t="s">
        <v>31</v>
      </c>
      <c r="S1017" s="1" t="s">
        <v>32</v>
      </c>
      <c r="T1017" s="1" t="s">
        <v>350</v>
      </c>
      <c r="U1017" s="1" t="s">
        <v>228</v>
      </c>
    </row>
    <row r="1018" spans="1:21" x14ac:dyDescent="0.25">
      <c r="A1018" s="1">
        <v>1359541</v>
      </c>
      <c r="B1018" s="1">
        <v>2023</v>
      </c>
      <c r="C1018" s="1" t="s">
        <v>43</v>
      </c>
      <c r="D1018" s="1" t="s">
        <v>482</v>
      </c>
      <c r="E1018" s="2">
        <v>45066</v>
      </c>
      <c r="F1018" s="1" t="s">
        <v>24</v>
      </c>
      <c r="G1018" s="1" t="s">
        <v>426</v>
      </c>
      <c r="H1018" s="1" t="s">
        <v>437</v>
      </c>
      <c r="I1018" s="1" t="s">
        <v>39</v>
      </c>
      <c r="J1018" s="1" t="s">
        <v>403</v>
      </c>
      <c r="K1018" s="1" t="s">
        <v>39</v>
      </c>
      <c r="L1018" s="1" t="s">
        <v>40</v>
      </c>
      <c r="M1018" s="1" t="s">
        <v>39</v>
      </c>
      <c r="N1018" s="1" t="s">
        <v>30</v>
      </c>
      <c r="O1018" s="1">
        <v>77</v>
      </c>
      <c r="P1018" s="1">
        <v>224</v>
      </c>
      <c r="Q1018" s="1">
        <v>20</v>
      </c>
      <c r="R1018" s="1" t="s">
        <v>31</v>
      </c>
      <c r="S1018" s="1" t="s">
        <v>32</v>
      </c>
      <c r="T1018" s="1" t="s">
        <v>325</v>
      </c>
      <c r="U1018" s="1" t="s">
        <v>467</v>
      </c>
    </row>
    <row r="1019" spans="1:21" x14ac:dyDescent="0.25">
      <c r="A1019" s="1">
        <v>1359542</v>
      </c>
      <c r="B1019" s="1">
        <v>2023</v>
      </c>
      <c r="C1019" s="1" t="s">
        <v>57</v>
      </c>
      <c r="D1019" s="1" t="s">
        <v>482</v>
      </c>
      <c r="E1019" s="2">
        <v>45066</v>
      </c>
      <c r="F1019" s="1" t="s">
        <v>24</v>
      </c>
      <c r="G1019" s="1" t="s">
        <v>496</v>
      </c>
      <c r="H1019" s="1" t="s">
        <v>480</v>
      </c>
      <c r="I1019" s="1" t="s">
        <v>453</v>
      </c>
      <c r="J1019" s="1" t="s">
        <v>28</v>
      </c>
      <c r="K1019" s="1" t="s">
        <v>28</v>
      </c>
      <c r="L1019" s="1" t="s">
        <v>29</v>
      </c>
      <c r="M1019" s="1" t="s">
        <v>453</v>
      </c>
      <c r="N1019" s="1" t="s">
        <v>30</v>
      </c>
      <c r="O1019" s="1">
        <v>1</v>
      </c>
      <c r="P1019" s="1">
        <v>177</v>
      </c>
      <c r="Q1019" s="1">
        <v>20</v>
      </c>
      <c r="R1019" s="1" t="s">
        <v>31</v>
      </c>
      <c r="S1019" s="1" t="s">
        <v>32</v>
      </c>
      <c r="T1019" s="1" t="s">
        <v>434</v>
      </c>
      <c r="U1019" s="1" t="s">
        <v>411</v>
      </c>
    </row>
    <row r="1020" spans="1:21" x14ac:dyDescent="0.25">
      <c r="A1020" s="1">
        <v>1359543</v>
      </c>
      <c r="B1020" s="1">
        <v>2023</v>
      </c>
      <c r="C1020" s="1" t="s">
        <v>51</v>
      </c>
      <c r="D1020" s="1" t="s">
        <v>482</v>
      </c>
      <c r="E1020" s="2">
        <v>45067</v>
      </c>
      <c r="F1020" s="1" t="s">
        <v>24</v>
      </c>
      <c r="G1020" s="1" t="s">
        <v>499</v>
      </c>
      <c r="H1020" s="1" t="s">
        <v>430</v>
      </c>
      <c r="I1020" s="1" t="s">
        <v>280</v>
      </c>
      <c r="J1020" s="1" t="s">
        <v>54</v>
      </c>
      <c r="K1020" s="1" t="s">
        <v>54</v>
      </c>
      <c r="L1020" s="1" t="s">
        <v>29</v>
      </c>
      <c r="M1020" s="1" t="s">
        <v>54</v>
      </c>
      <c r="N1020" s="1" t="s">
        <v>48</v>
      </c>
      <c r="O1020" s="1">
        <v>8</v>
      </c>
      <c r="P1020" s="1">
        <v>201</v>
      </c>
      <c r="Q1020" s="1">
        <v>20</v>
      </c>
      <c r="R1020" s="1" t="s">
        <v>31</v>
      </c>
      <c r="S1020" s="1" t="s">
        <v>32</v>
      </c>
      <c r="T1020" s="1" t="s">
        <v>358</v>
      </c>
      <c r="U1020" s="1" t="s">
        <v>228</v>
      </c>
    </row>
    <row r="1021" spans="1:21" x14ac:dyDescent="0.25">
      <c r="A1021" s="1">
        <v>1359544</v>
      </c>
      <c r="B1021" s="1">
        <v>2023</v>
      </c>
      <c r="C1021" s="1" t="s">
        <v>22</v>
      </c>
      <c r="D1021" s="1" t="s">
        <v>482</v>
      </c>
      <c r="E1021" s="2">
        <v>45067</v>
      </c>
      <c r="F1021" s="1" t="s">
        <v>24</v>
      </c>
      <c r="G1021" s="1" t="s">
        <v>416</v>
      </c>
      <c r="H1021" s="1" t="s">
        <v>540</v>
      </c>
      <c r="I1021" s="1" t="s">
        <v>27</v>
      </c>
      <c r="J1021" s="1" t="s">
        <v>454</v>
      </c>
      <c r="K1021" s="1" t="s">
        <v>454</v>
      </c>
      <c r="L1021" s="1" t="s">
        <v>29</v>
      </c>
      <c r="M1021" s="1" t="s">
        <v>454</v>
      </c>
      <c r="N1021" s="1" t="s">
        <v>48</v>
      </c>
      <c r="O1021" s="1">
        <v>6</v>
      </c>
      <c r="P1021" s="1">
        <v>198</v>
      </c>
      <c r="Q1021" s="1">
        <v>20</v>
      </c>
      <c r="R1021" s="1" t="s">
        <v>31</v>
      </c>
      <c r="S1021" s="1" t="s">
        <v>32</v>
      </c>
      <c r="T1021" s="1" t="s">
        <v>346</v>
      </c>
      <c r="U1021" s="1" t="s">
        <v>345</v>
      </c>
    </row>
    <row r="1022" spans="1:21" x14ac:dyDescent="0.25">
      <c r="A1022" s="1">
        <v>1370350</v>
      </c>
      <c r="B1022" s="1">
        <v>2023</v>
      </c>
      <c r="C1022" s="1" t="s">
        <v>72</v>
      </c>
      <c r="D1022" s="1" t="s">
        <v>482</v>
      </c>
      <c r="E1022" s="2">
        <v>45069</v>
      </c>
      <c r="F1022" s="1" t="s">
        <v>245</v>
      </c>
      <c r="G1022" s="1" t="s">
        <v>426</v>
      </c>
      <c r="H1022" s="1" t="s">
        <v>429</v>
      </c>
      <c r="I1022" s="1" t="s">
        <v>39</v>
      </c>
      <c r="J1022" s="1" t="s">
        <v>454</v>
      </c>
      <c r="K1022" s="1" t="s">
        <v>454</v>
      </c>
      <c r="L1022" s="1" t="s">
        <v>29</v>
      </c>
      <c r="M1022" s="1" t="s">
        <v>39</v>
      </c>
      <c r="N1022" s="1" t="s">
        <v>30</v>
      </c>
      <c r="O1022" s="1">
        <v>15</v>
      </c>
      <c r="P1022" s="1">
        <v>173</v>
      </c>
      <c r="Q1022" s="1">
        <v>20</v>
      </c>
      <c r="R1022" s="1" t="s">
        <v>31</v>
      </c>
      <c r="S1022" s="1" t="s">
        <v>32</v>
      </c>
      <c r="T1022" s="1" t="s">
        <v>252</v>
      </c>
      <c r="U1022" s="1" t="s">
        <v>325</v>
      </c>
    </row>
    <row r="1023" spans="1:21" x14ac:dyDescent="0.25">
      <c r="A1023" s="1">
        <v>1370351</v>
      </c>
      <c r="B1023" s="1">
        <v>2023</v>
      </c>
      <c r="C1023" s="1" t="s">
        <v>72</v>
      </c>
      <c r="D1023" s="1" t="s">
        <v>482</v>
      </c>
      <c r="E1023" s="2">
        <v>45070</v>
      </c>
      <c r="F1023" s="1" t="s">
        <v>303</v>
      </c>
      <c r="G1023" s="1" t="s">
        <v>511</v>
      </c>
      <c r="H1023" s="1" t="s">
        <v>429</v>
      </c>
      <c r="I1023" s="1" t="s">
        <v>54</v>
      </c>
      <c r="J1023" s="1" t="s">
        <v>453</v>
      </c>
      <c r="K1023" s="1" t="s">
        <v>54</v>
      </c>
      <c r="L1023" s="1" t="s">
        <v>40</v>
      </c>
      <c r="M1023" s="1" t="s">
        <v>54</v>
      </c>
      <c r="N1023" s="1" t="s">
        <v>30</v>
      </c>
      <c r="O1023" s="1">
        <v>81</v>
      </c>
      <c r="P1023" s="1">
        <v>183</v>
      </c>
      <c r="Q1023" s="1">
        <v>20</v>
      </c>
      <c r="R1023" s="1" t="s">
        <v>31</v>
      </c>
      <c r="S1023" s="1" t="s">
        <v>32</v>
      </c>
      <c r="T1023" s="1" t="s">
        <v>262</v>
      </c>
      <c r="U1023" s="1" t="s">
        <v>345</v>
      </c>
    </row>
    <row r="1024" spans="1:21" x14ac:dyDescent="0.25">
      <c r="A1024" s="1">
        <v>1370352</v>
      </c>
      <c r="B1024" s="1">
        <v>2023</v>
      </c>
      <c r="C1024" s="1" t="s">
        <v>179</v>
      </c>
      <c r="D1024" s="1" t="s">
        <v>482</v>
      </c>
      <c r="E1024" s="2">
        <v>45072</v>
      </c>
      <c r="F1024" s="1" t="s">
        <v>247</v>
      </c>
      <c r="G1024" s="1" t="s">
        <v>416</v>
      </c>
      <c r="H1024" s="1" t="s">
        <v>436</v>
      </c>
      <c r="I1024" s="1" t="s">
        <v>454</v>
      </c>
      <c r="J1024" s="1" t="s">
        <v>54</v>
      </c>
      <c r="K1024" s="1" t="s">
        <v>54</v>
      </c>
      <c r="L1024" s="1" t="s">
        <v>29</v>
      </c>
      <c r="M1024" s="1" t="s">
        <v>454</v>
      </c>
      <c r="N1024" s="1" t="s">
        <v>30</v>
      </c>
      <c r="O1024" s="1">
        <v>62</v>
      </c>
      <c r="P1024" s="1">
        <v>234</v>
      </c>
      <c r="Q1024" s="1">
        <v>20</v>
      </c>
      <c r="R1024" s="1" t="s">
        <v>31</v>
      </c>
      <c r="S1024" s="1" t="s">
        <v>32</v>
      </c>
      <c r="T1024" s="1" t="s">
        <v>346</v>
      </c>
      <c r="U1024" s="1" t="s">
        <v>228</v>
      </c>
    </row>
    <row r="1025" spans="1:21" x14ac:dyDescent="0.25">
      <c r="A1025" s="1">
        <v>1370353</v>
      </c>
      <c r="B1025" s="1">
        <v>2023</v>
      </c>
      <c r="C1025" s="1" t="s">
        <v>179</v>
      </c>
      <c r="D1025" s="1" t="s">
        <v>482</v>
      </c>
      <c r="E1025" s="2">
        <v>45075</v>
      </c>
      <c r="F1025" s="1" t="s">
        <v>114</v>
      </c>
      <c r="G1025" s="1" t="s">
        <v>477</v>
      </c>
      <c r="H1025" s="1" t="s">
        <v>436</v>
      </c>
      <c r="I1025" s="1" t="s">
        <v>454</v>
      </c>
      <c r="J1025" s="1" t="s">
        <v>39</v>
      </c>
      <c r="K1025" s="1" t="s">
        <v>39</v>
      </c>
      <c r="L1025" s="1" t="s">
        <v>29</v>
      </c>
      <c r="M1025" s="1" t="s">
        <v>39</v>
      </c>
      <c r="N1025" s="1" t="s">
        <v>48</v>
      </c>
      <c r="O1025" s="1">
        <v>5</v>
      </c>
      <c r="P1025" s="1">
        <v>171</v>
      </c>
      <c r="Q1025" s="1">
        <v>15</v>
      </c>
      <c r="R1025" s="1" t="s">
        <v>31</v>
      </c>
      <c r="S1025" s="1" t="s">
        <v>101</v>
      </c>
      <c r="T1025" s="1" t="s">
        <v>346</v>
      </c>
      <c r="U1025" s="1" t="s">
        <v>228</v>
      </c>
    </row>
    <row r="1026" spans="1:21" x14ac:dyDescent="0.25">
      <c r="A1026" s="1">
        <v>1422119</v>
      </c>
      <c r="B1026" s="1">
        <v>2024</v>
      </c>
      <c r="C1026" s="1" t="s">
        <v>72</v>
      </c>
      <c r="D1026" s="1" t="s">
        <v>512</v>
      </c>
      <c r="E1026" s="2">
        <v>45373</v>
      </c>
      <c r="F1026" s="1" t="s">
        <v>24</v>
      </c>
      <c r="G1026" s="1" t="s">
        <v>352</v>
      </c>
      <c r="H1026" s="1" t="s">
        <v>429</v>
      </c>
      <c r="I1026" s="1" t="s">
        <v>27</v>
      </c>
      <c r="J1026" s="1" t="s">
        <v>39</v>
      </c>
      <c r="K1026" s="1" t="s">
        <v>27</v>
      </c>
      <c r="L1026" s="1" t="s">
        <v>40</v>
      </c>
      <c r="M1026" s="1" t="s">
        <v>39</v>
      </c>
      <c r="N1026" s="1" t="s">
        <v>48</v>
      </c>
      <c r="O1026" s="1">
        <v>6</v>
      </c>
      <c r="P1026" s="1">
        <v>174</v>
      </c>
      <c r="Q1026" s="1">
        <v>20</v>
      </c>
      <c r="R1026" s="1" t="s">
        <v>31</v>
      </c>
      <c r="S1026" s="1" t="s">
        <v>32</v>
      </c>
      <c r="T1026" s="1" t="s">
        <v>446</v>
      </c>
      <c r="U1026" s="1" t="s">
        <v>345</v>
      </c>
    </row>
    <row r="1027" spans="1:21" x14ac:dyDescent="0.25">
      <c r="A1027" s="1">
        <v>1422120</v>
      </c>
      <c r="B1027" s="1">
        <v>2024</v>
      </c>
      <c r="C1027" s="1" t="s">
        <v>513</v>
      </c>
      <c r="D1027" s="1" t="s">
        <v>512</v>
      </c>
      <c r="E1027" s="2">
        <v>45374</v>
      </c>
      <c r="F1027" s="1" t="s">
        <v>24</v>
      </c>
      <c r="G1027" s="1" t="s">
        <v>406</v>
      </c>
      <c r="H1027" s="1" t="s">
        <v>514</v>
      </c>
      <c r="I1027" s="1" t="s">
        <v>403</v>
      </c>
      <c r="J1027" s="1" t="s">
        <v>38</v>
      </c>
      <c r="K1027" s="1" t="s">
        <v>38</v>
      </c>
      <c r="L1027" s="1" t="s">
        <v>29</v>
      </c>
      <c r="M1027" s="1" t="s">
        <v>38</v>
      </c>
      <c r="N1027" s="1" t="s">
        <v>48</v>
      </c>
      <c r="O1027" s="1">
        <v>4</v>
      </c>
      <c r="P1027" s="1">
        <v>175</v>
      </c>
      <c r="Q1027" s="1">
        <v>20</v>
      </c>
      <c r="R1027" s="1" t="s">
        <v>31</v>
      </c>
      <c r="S1027" s="1" t="s">
        <v>32</v>
      </c>
      <c r="T1027" s="1" t="s">
        <v>434</v>
      </c>
      <c r="U1027" s="1" t="s">
        <v>467</v>
      </c>
    </row>
    <row r="1028" spans="1:21" x14ac:dyDescent="0.25">
      <c r="A1028" s="1">
        <v>1422121</v>
      </c>
      <c r="B1028" s="1">
        <v>2024</v>
      </c>
      <c r="C1028" s="1" t="s">
        <v>57</v>
      </c>
      <c r="D1028" s="1" t="s">
        <v>512</v>
      </c>
      <c r="E1028" s="2">
        <v>45374</v>
      </c>
      <c r="F1028" s="1" t="s">
        <v>24</v>
      </c>
      <c r="G1028" s="1" t="s">
        <v>330</v>
      </c>
      <c r="H1028" s="1" t="s">
        <v>480</v>
      </c>
      <c r="I1028" s="1" t="s">
        <v>28</v>
      </c>
      <c r="J1028" s="1" t="s">
        <v>280</v>
      </c>
      <c r="K1028" s="1" t="s">
        <v>280</v>
      </c>
      <c r="L1028" s="1" t="s">
        <v>29</v>
      </c>
      <c r="M1028" s="1" t="s">
        <v>28</v>
      </c>
      <c r="N1028" s="1" t="s">
        <v>30</v>
      </c>
      <c r="O1028" s="1">
        <v>4</v>
      </c>
      <c r="P1028" s="1">
        <v>209</v>
      </c>
      <c r="Q1028" s="1">
        <v>20</v>
      </c>
      <c r="R1028" s="1" t="s">
        <v>31</v>
      </c>
      <c r="S1028" s="1" t="s">
        <v>32</v>
      </c>
      <c r="T1028" s="1" t="s">
        <v>465</v>
      </c>
      <c r="U1028" s="1" t="s">
        <v>374</v>
      </c>
    </row>
    <row r="1029" spans="1:21" x14ac:dyDescent="0.25">
      <c r="A1029" s="1">
        <v>1422122</v>
      </c>
      <c r="B1029" s="1">
        <v>2024</v>
      </c>
      <c r="C1029" s="1" t="s">
        <v>63</v>
      </c>
      <c r="D1029" s="1" t="s">
        <v>512</v>
      </c>
      <c r="E1029" s="2">
        <v>45375</v>
      </c>
      <c r="F1029" s="1" t="s">
        <v>24</v>
      </c>
      <c r="G1029" s="1" t="s">
        <v>293</v>
      </c>
      <c r="H1029" s="1" t="s">
        <v>500</v>
      </c>
      <c r="I1029" s="1" t="s">
        <v>47</v>
      </c>
      <c r="J1029" s="1" t="s">
        <v>453</v>
      </c>
      <c r="K1029" s="1" t="s">
        <v>47</v>
      </c>
      <c r="L1029" s="1" t="s">
        <v>40</v>
      </c>
      <c r="M1029" s="1" t="s">
        <v>47</v>
      </c>
      <c r="N1029" s="1" t="s">
        <v>30</v>
      </c>
      <c r="O1029" s="1">
        <v>20</v>
      </c>
      <c r="P1029" s="1">
        <v>194</v>
      </c>
      <c r="Q1029" s="1">
        <v>20</v>
      </c>
      <c r="R1029" s="1" t="s">
        <v>31</v>
      </c>
      <c r="S1029" s="1" t="s">
        <v>32</v>
      </c>
      <c r="T1029" s="1" t="s">
        <v>489</v>
      </c>
      <c r="U1029" s="1" t="s">
        <v>137</v>
      </c>
    </row>
    <row r="1030" spans="1:21" x14ac:dyDescent="0.25">
      <c r="A1030" s="1">
        <v>1422123</v>
      </c>
      <c r="B1030" s="1">
        <v>2024</v>
      </c>
      <c r="C1030" s="1" t="s">
        <v>179</v>
      </c>
      <c r="D1030" s="1" t="s">
        <v>512</v>
      </c>
      <c r="E1030" s="2">
        <v>45375</v>
      </c>
      <c r="F1030" s="1" t="s">
        <v>24</v>
      </c>
      <c r="G1030" s="1" t="s">
        <v>490</v>
      </c>
      <c r="H1030" s="1" t="s">
        <v>436</v>
      </c>
      <c r="I1030" s="1" t="s">
        <v>454</v>
      </c>
      <c r="J1030" s="1" t="s">
        <v>54</v>
      </c>
      <c r="K1030" s="1" t="s">
        <v>54</v>
      </c>
      <c r="L1030" s="1" t="s">
        <v>29</v>
      </c>
      <c r="M1030" s="1" t="s">
        <v>454</v>
      </c>
      <c r="N1030" s="1" t="s">
        <v>30</v>
      </c>
      <c r="O1030" s="1">
        <v>6</v>
      </c>
      <c r="P1030" s="1">
        <v>169</v>
      </c>
      <c r="Q1030" s="1">
        <v>20</v>
      </c>
      <c r="R1030" s="1" t="s">
        <v>31</v>
      </c>
      <c r="S1030" s="1" t="s">
        <v>32</v>
      </c>
      <c r="T1030" s="1" t="s">
        <v>257</v>
      </c>
      <c r="U1030" s="1" t="s">
        <v>345</v>
      </c>
    </row>
    <row r="1031" spans="1:21" x14ac:dyDescent="0.25">
      <c r="A1031" s="1">
        <v>1422124</v>
      </c>
      <c r="B1031" s="1">
        <v>2024</v>
      </c>
      <c r="C1031" s="1" t="s">
        <v>22</v>
      </c>
      <c r="D1031" s="1" t="s">
        <v>512</v>
      </c>
      <c r="E1031" s="2">
        <v>45376</v>
      </c>
      <c r="F1031" s="1" t="s">
        <v>24</v>
      </c>
      <c r="G1031" s="1" t="s">
        <v>230</v>
      </c>
      <c r="H1031" s="1" t="s">
        <v>540</v>
      </c>
      <c r="I1031" s="1" t="s">
        <v>38</v>
      </c>
      <c r="J1031" s="1" t="s">
        <v>27</v>
      </c>
      <c r="K1031" s="1" t="s">
        <v>27</v>
      </c>
      <c r="L1031" s="1" t="s">
        <v>29</v>
      </c>
      <c r="M1031" s="1" t="s">
        <v>27</v>
      </c>
      <c r="N1031" s="1" t="s">
        <v>48</v>
      </c>
      <c r="O1031" s="1">
        <v>4</v>
      </c>
      <c r="P1031" s="1">
        <v>177</v>
      </c>
      <c r="Q1031" s="1">
        <v>20</v>
      </c>
      <c r="R1031" s="1" t="s">
        <v>31</v>
      </c>
      <c r="S1031" s="1" t="s">
        <v>32</v>
      </c>
      <c r="T1031" s="1" t="s">
        <v>252</v>
      </c>
      <c r="U1031" s="1" t="s">
        <v>494</v>
      </c>
    </row>
    <row r="1032" spans="1:21" x14ac:dyDescent="0.25">
      <c r="A1032" s="1">
        <v>1422125</v>
      </c>
      <c r="B1032" s="1">
        <v>2024</v>
      </c>
      <c r="C1032" s="1" t="s">
        <v>72</v>
      </c>
      <c r="D1032" s="1" t="s">
        <v>512</v>
      </c>
      <c r="E1032" s="2">
        <v>45377</v>
      </c>
      <c r="F1032" s="1" t="s">
        <v>24</v>
      </c>
      <c r="G1032" s="1" t="s">
        <v>463</v>
      </c>
      <c r="H1032" s="1" t="s">
        <v>429</v>
      </c>
      <c r="I1032" s="1" t="s">
        <v>39</v>
      </c>
      <c r="J1032" s="1" t="s">
        <v>454</v>
      </c>
      <c r="K1032" s="1" t="s">
        <v>454</v>
      </c>
      <c r="L1032" s="1" t="s">
        <v>29</v>
      </c>
      <c r="M1032" s="1" t="s">
        <v>39</v>
      </c>
      <c r="N1032" s="1" t="s">
        <v>30</v>
      </c>
      <c r="O1032" s="1">
        <v>63</v>
      </c>
      <c r="P1032" s="1">
        <v>207</v>
      </c>
      <c r="Q1032" s="1">
        <v>20</v>
      </c>
      <c r="R1032" s="1" t="s">
        <v>31</v>
      </c>
      <c r="S1032" s="1" t="s">
        <v>32</v>
      </c>
      <c r="T1032" s="1" t="s">
        <v>515</v>
      </c>
      <c r="U1032" s="1" t="s">
        <v>445</v>
      </c>
    </row>
    <row r="1033" spans="1:21" x14ac:dyDescent="0.25">
      <c r="A1033" s="1">
        <v>1422126</v>
      </c>
      <c r="B1033" s="1">
        <v>2024</v>
      </c>
      <c r="C1033" s="1" t="s">
        <v>67</v>
      </c>
      <c r="D1033" s="1" t="s">
        <v>512</v>
      </c>
      <c r="E1033" s="2">
        <v>45378</v>
      </c>
      <c r="F1033" s="1" t="s">
        <v>24</v>
      </c>
      <c r="G1033" s="1" t="s">
        <v>460</v>
      </c>
      <c r="H1033" s="1" t="s">
        <v>488</v>
      </c>
      <c r="I1033" s="1" t="s">
        <v>280</v>
      </c>
      <c r="J1033" s="1" t="s">
        <v>54</v>
      </c>
      <c r="K1033" s="1" t="s">
        <v>54</v>
      </c>
      <c r="L1033" s="1" t="s">
        <v>29</v>
      </c>
      <c r="M1033" s="1" t="s">
        <v>280</v>
      </c>
      <c r="N1033" s="1" t="s">
        <v>30</v>
      </c>
      <c r="O1033" s="1">
        <v>31</v>
      </c>
      <c r="P1033" s="1">
        <v>278</v>
      </c>
      <c r="Q1033" s="1">
        <v>20</v>
      </c>
      <c r="R1033" s="1" t="s">
        <v>31</v>
      </c>
      <c r="S1033" s="1" t="s">
        <v>32</v>
      </c>
      <c r="T1033" s="1" t="s">
        <v>358</v>
      </c>
      <c r="U1033" s="1" t="s">
        <v>411</v>
      </c>
    </row>
    <row r="1034" spans="1:21" x14ac:dyDescent="0.25">
      <c r="A1034" s="1">
        <v>1422127</v>
      </c>
      <c r="B1034" s="1">
        <v>2024</v>
      </c>
      <c r="C1034" s="1" t="s">
        <v>63</v>
      </c>
      <c r="D1034" s="1" t="s">
        <v>512</v>
      </c>
      <c r="E1034" s="2">
        <v>45379</v>
      </c>
      <c r="F1034" s="1" t="s">
        <v>24</v>
      </c>
      <c r="G1034" s="1" t="s">
        <v>472</v>
      </c>
      <c r="H1034" s="1" t="s">
        <v>500</v>
      </c>
      <c r="I1034" s="1" t="s">
        <v>47</v>
      </c>
      <c r="J1034" s="1" t="s">
        <v>403</v>
      </c>
      <c r="K1034" s="1" t="s">
        <v>403</v>
      </c>
      <c r="L1034" s="1" t="s">
        <v>29</v>
      </c>
      <c r="M1034" s="1" t="s">
        <v>47</v>
      </c>
      <c r="N1034" s="1" t="s">
        <v>30</v>
      </c>
      <c r="O1034" s="1">
        <v>12</v>
      </c>
      <c r="P1034" s="1">
        <v>186</v>
      </c>
      <c r="Q1034" s="1">
        <v>20</v>
      </c>
      <c r="R1034" s="1" t="s">
        <v>31</v>
      </c>
      <c r="S1034" s="1" t="s">
        <v>32</v>
      </c>
      <c r="T1034" s="1" t="s">
        <v>350</v>
      </c>
      <c r="U1034" s="1" t="s">
        <v>346</v>
      </c>
    </row>
    <row r="1035" spans="1:21" x14ac:dyDescent="0.25">
      <c r="A1035" s="1">
        <v>1422128</v>
      </c>
      <c r="B1035" s="1">
        <v>2024</v>
      </c>
      <c r="C1035" s="1" t="s">
        <v>22</v>
      </c>
      <c r="D1035" s="1" t="s">
        <v>512</v>
      </c>
      <c r="E1035" s="2">
        <v>45380</v>
      </c>
      <c r="F1035" s="1" t="s">
        <v>24</v>
      </c>
      <c r="G1035" s="1" t="s">
        <v>267</v>
      </c>
      <c r="H1035" s="1" t="s">
        <v>540</v>
      </c>
      <c r="I1035" s="1" t="s">
        <v>27</v>
      </c>
      <c r="J1035" s="1" t="s">
        <v>28</v>
      </c>
      <c r="K1035" s="1" t="s">
        <v>28</v>
      </c>
      <c r="L1035" s="1" t="s">
        <v>29</v>
      </c>
      <c r="M1035" s="1" t="s">
        <v>28</v>
      </c>
      <c r="N1035" s="1" t="s">
        <v>48</v>
      </c>
      <c r="O1035" s="1">
        <v>7</v>
      </c>
      <c r="P1035" s="1">
        <v>183</v>
      </c>
      <c r="Q1035" s="1">
        <v>20</v>
      </c>
      <c r="R1035" s="1" t="s">
        <v>31</v>
      </c>
      <c r="S1035" s="1" t="s">
        <v>32</v>
      </c>
      <c r="T1035" s="1" t="s">
        <v>252</v>
      </c>
      <c r="U1035" s="1" t="s">
        <v>465</v>
      </c>
    </row>
    <row r="1036" spans="1:21" x14ac:dyDescent="0.25">
      <c r="A1036" s="1">
        <v>1422129</v>
      </c>
      <c r="B1036" s="1">
        <v>2024</v>
      </c>
      <c r="C1036" s="1" t="s">
        <v>485</v>
      </c>
      <c r="D1036" s="1" t="s">
        <v>512</v>
      </c>
      <c r="E1036" s="2">
        <v>45381</v>
      </c>
      <c r="F1036" s="1" t="s">
        <v>24</v>
      </c>
      <c r="G1036" s="1" t="s">
        <v>516</v>
      </c>
      <c r="H1036" s="1" t="s">
        <v>487</v>
      </c>
      <c r="I1036" s="1" t="s">
        <v>453</v>
      </c>
      <c r="J1036" s="1" t="s">
        <v>38</v>
      </c>
      <c r="K1036" s="1" t="s">
        <v>453</v>
      </c>
      <c r="L1036" s="1" t="s">
        <v>40</v>
      </c>
      <c r="M1036" s="1" t="s">
        <v>453</v>
      </c>
      <c r="N1036" s="1" t="s">
        <v>30</v>
      </c>
      <c r="O1036" s="1">
        <v>21</v>
      </c>
      <c r="P1036" s="1">
        <v>200</v>
      </c>
      <c r="Q1036" s="1">
        <v>20</v>
      </c>
      <c r="R1036" s="1" t="s">
        <v>31</v>
      </c>
      <c r="S1036" s="1" t="s">
        <v>32</v>
      </c>
      <c r="T1036" s="1" t="s">
        <v>434</v>
      </c>
      <c r="U1036" s="1" t="s">
        <v>435</v>
      </c>
    </row>
    <row r="1037" spans="1:21" x14ac:dyDescent="0.25">
      <c r="A1037" s="1">
        <v>1422130</v>
      </c>
      <c r="B1037" s="1">
        <v>2024</v>
      </c>
      <c r="C1037" s="1" t="s">
        <v>179</v>
      </c>
      <c r="D1037" s="1" t="s">
        <v>512</v>
      </c>
      <c r="E1037" s="2">
        <v>45382</v>
      </c>
      <c r="F1037" s="1" t="s">
        <v>24</v>
      </c>
      <c r="G1037" s="1" t="s">
        <v>313</v>
      </c>
      <c r="H1037" s="1" t="s">
        <v>436</v>
      </c>
      <c r="I1037" s="1" t="s">
        <v>280</v>
      </c>
      <c r="J1037" s="1" t="s">
        <v>454</v>
      </c>
      <c r="K1037" s="1" t="s">
        <v>280</v>
      </c>
      <c r="L1037" s="1" t="s">
        <v>40</v>
      </c>
      <c r="M1037" s="1" t="s">
        <v>454</v>
      </c>
      <c r="N1037" s="1" t="s">
        <v>48</v>
      </c>
      <c r="O1037" s="1">
        <v>7</v>
      </c>
      <c r="P1037" s="1">
        <v>163</v>
      </c>
      <c r="Q1037" s="1">
        <v>20</v>
      </c>
      <c r="R1037" s="1" t="s">
        <v>31</v>
      </c>
      <c r="S1037" s="1" t="s">
        <v>32</v>
      </c>
      <c r="T1037" s="1" t="s">
        <v>446</v>
      </c>
      <c r="U1037" s="1" t="s">
        <v>345</v>
      </c>
    </row>
    <row r="1038" spans="1:21" x14ac:dyDescent="0.25">
      <c r="A1038" s="1">
        <v>1422131</v>
      </c>
      <c r="B1038" s="1">
        <v>2024</v>
      </c>
      <c r="C1038" s="1" t="s">
        <v>254</v>
      </c>
      <c r="D1038" s="1" t="s">
        <v>512</v>
      </c>
      <c r="E1038" s="2">
        <v>45382</v>
      </c>
      <c r="F1038" s="1" t="s">
        <v>24</v>
      </c>
      <c r="G1038" s="1" t="s">
        <v>415</v>
      </c>
      <c r="H1038" s="1" t="s">
        <v>517</v>
      </c>
      <c r="I1038" s="1" t="s">
        <v>403</v>
      </c>
      <c r="J1038" s="1" t="s">
        <v>39</v>
      </c>
      <c r="K1038" s="1" t="s">
        <v>403</v>
      </c>
      <c r="L1038" s="1" t="s">
        <v>40</v>
      </c>
      <c r="M1038" s="1" t="s">
        <v>403</v>
      </c>
      <c r="N1038" s="1" t="s">
        <v>30</v>
      </c>
      <c r="O1038" s="1">
        <v>20</v>
      </c>
      <c r="P1038" s="1">
        <v>192</v>
      </c>
      <c r="Q1038" s="1">
        <v>20</v>
      </c>
      <c r="R1038" s="1" t="s">
        <v>31</v>
      </c>
      <c r="S1038" s="1" t="s">
        <v>32</v>
      </c>
      <c r="T1038" s="1" t="s">
        <v>137</v>
      </c>
      <c r="U1038" s="1" t="s">
        <v>495</v>
      </c>
    </row>
    <row r="1039" spans="1:21" x14ac:dyDescent="0.25">
      <c r="A1039" s="1">
        <v>1422132</v>
      </c>
      <c r="B1039" s="1">
        <v>2024</v>
      </c>
      <c r="C1039" s="1" t="s">
        <v>51</v>
      </c>
      <c r="D1039" s="1" t="s">
        <v>512</v>
      </c>
      <c r="E1039" s="2">
        <v>45383</v>
      </c>
      <c r="F1039" s="1" t="s">
        <v>24</v>
      </c>
      <c r="G1039" s="1" t="s">
        <v>334</v>
      </c>
      <c r="H1039" s="1" t="s">
        <v>430</v>
      </c>
      <c r="I1039" s="1" t="s">
        <v>54</v>
      </c>
      <c r="J1039" s="1" t="s">
        <v>47</v>
      </c>
      <c r="K1039" s="1" t="s">
        <v>47</v>
      </c>
      <c r="L1039" s="1" t="s">
        <v>29</v>
      </c>
      <c r="M1039" s="1" t="s">
        <v>47</v>
      </c>
      <c r="N1039" s="1" t="s">
        <v>48</v>
      </c>
      <c r="O1039" s="1">
        <v>6</v>
      </c>
      <c r="P1039" s="1">
        <v>126</v>
      </c>
      <c r="Q1039" s="1">
        <v>20</v>
      </c>
      <c r="R1039" s="1" t="s">
        <v>31</v>
      </c>
      <c r="S1039" s="1" t="s">
        <v>32</v>
      </c>
      <c r="T1039" s="1" t="s">
        <v>494</v>
      </c>
      <c r="U1039" s="1" t="s">
        <v>374</v>
      </c>
    </row>
    <row r="1040" spans="1:21" x14ac:dyDescent="0.25">
      <c r="A1040" s="1">
        <v>1422133</v>
      </c>
      <c r="B1040" s="1">
        <v>2024</v>
      </c>
      <c r="C1040" s="1" t="s">
        <v>22</v>
      </c>
      <c r="D1040" s="1" t="s">
        <v>512</v>
      </c>
      <c r="E1040" s="2">
        <v>45384</v>
      </c>
      <c r="F1040" s="1" t="s">
        <v>24</v>
      </c>
      <c r="G1040" s="1" t="s">
        <v>516</v>
      </c>
      <c r="H1040" s="1" t="s">
        <v>540</v>
      </c>
      <c r="I1040" s="1" t="s">
        <v>453</v>
      </c>
      <c r="J1040" s="1" t="s">
        <v>27</v>
      </c>
      <c r="K1040" s="1" t="s">
        <v>27</v>
      </c>
      <c r="L1040" s="1" t="s">
        <v>29</v>
      </c>
      <c r="M1040" s="1" t="s">
        <v>453</v>
      </c>
      <c r="N1040" s="1" t="s">
        <v>30</v>
      </c>
      <c r="O1040" s="1">
        <v>28</v>
      </c>
      <c r="P1040" s="1">
        <v>182</v>
      </c>
      <c r="Q1040" s="1">
        <v>20</v>
      </c>
      <c r="R1040" s="1" t="s">
        <v>31</v>
      </c>
      <c r="S1040" s="1" t="s">
        <v>32</v>
      </c>
      <c r="T1040" s="1" t="s">
        <v>434</v>
      </c>
      <c r="U1040" s="1" t="s">
        <v>467</v>
      </c>
    </row>
    <row r="1041" spans="1:21" x14ac:dyDescent="0.25">
      <c r="A1041" s="1">
        <v>1422134</v>
      </c>
      <c r="B1041" s="1">
        <v>2024</v>
      </c>
      <c r="C1041" s="1" t="s">
        <v>254</v>
      </c>
      <c r="D1041" s="1" t="s">
        <v>512</v>
      </c>
      <c r="E1041" s="2">
        <v>45385</v>
      </c>
      <c r="F1041" s="1" t="s">
        <v>24</v>
      </c>
      <c r="G1041" s="1" t="s">
        <v>267</v>
      </c>
      <c r="H1041" s="1" t="s">
        <v>517</v>
      </c>
      <c r="I1041" s="1" t="s">
        <v>28</v>
      </c>
      <c r="J1041" s="1" t="s">
        <v>403</v>
      </c>
      <c r="K1041" s="1" t="s">
        <v>28</v>
      </c>
      <c r="L1041" s="1" t="s">
        <v>40</v>
      </c>
      <c r="M1041" s="1" t="s">
        <v>28</v>
      </c>
      <c r="N1041" s="1" t="s">
        <v>30</v>
      </c>
      <c r="O1041" s="1">
        <v>106</v>
      </c>
      <c r="P1041" s="1">
        <v>273</v>
      </c>
      <c r="Q1041" s="1">
        <v>20</v>
      </c>
      <c r="R1041" s="1" t="s">
        <v>31</v>
      </c>
      <c r="S1041" s="1" t="s">
        <v>32</v>
      </c>
      <c r="T1041" s="1" t="s">
        <v>489</v>
      </c>
      <c r="U1041" s="1" t="s">
        <v>411</v>
      </c>
    </row>
    <row r="1042" spans="1:21" x14ac:dyDescent="0.25">
      <c r="A1042" s="1">
        <v>1422135</v>
      </c>
      <c r="B1042" s="1">
        <v>2024</v>
      </c>
      <c r="C1042" s="1" t="s">
        <v>179</v>
      </c>
      <c r="D1042" s="1" t="s">
        <v>512</v>
      </c>
      <c r="E1042" s="2">
        <v>45386</v>
      </c>
      <c r="F1042" s="1" t="s">
        <v>24</v>
      </c>
      <c r="G1042" s="1" t="s">
        <v>518</v>
      </c>
      <c r="H1042" s="1" t="s">
        <v>436</v>
      </c>
      <c r="I1042" s="1" t="s">
        <v>454</v>
      </c>
      <c r="J1042" s="1" t="s">
        <v>38</v>
      </c>
      <c r="K1042" s="1" t="s">
        <v>38</v>
      </c>
      <c r="L1042" s="1" t="s">
        <v>29</v>
      </c>
      <c r="M1042" s="1" t="s">
        <v>38</v>
      </c>
      <c r="N1042" s="1" t="s">
        <v>48</v>
      </c>
      <c r="O1042" s="1">
        <v>3</v>
      </c>
      <c r="P1042" s="1">
        <v>200</v>
      </c>
      <c r="Q1042" s="1">
        <v>20</v>
      </c>
      <c r="R1042" s="1" t="s">
        <v>31</v>
      </c>
      <c r="S1042" s="1" t="s">
        <v>32</v>
      </c>
      <c r="T1042" s="1" t="s">
        <v>346</v>
      </c>
      <c r="U1042" s="1" t="s">
        <v>257</v>
      </c>
    </row>
    <row r="1043" spans="1:21" x14ac:dyDescent="0.25">
      <c r="A1043" s="1">
        <v>1422136</v>
      </c>
      <c r="B1043" s="1">
        <v>2024</v>
      </c>
      <c r="C1043" s="1" t="s">
        <v>67</v>
      </c>
      <c r="D1043" s="1" t="s">
        <v>512</v>
      </c>
      <c r="E1043" s="2">
        <v>45387</v>
      </c>
      <c r="F1043" s="1" t="s">
        <v>24</v>
      </c>
      <c r="G1043" s="1" t="s">
        <v>460</v>
      </c>
      <c r="H1043" s="1" t="s">
        <v>488</v>
      </c>
      <c r="I1043" s="1" t="s">
        <v>39</v>
      </c>
      <c r="J1043" s="1" t="s">
        <v>280</v>
      </c>
      <c r="K1043" s="1" t="s">
        <v>280</v>
      </c>
      <c r="L1043" s="1" t="s">
        <v>29</v>
      </c>
      <c r="M1043" s="1" t="s">
        <v>280</v>
      </c>
      <c r="N1043" s="1" t="s">
        <v>48</v>
      </c>
      <c r="O1043" s="1">
        <v>6</v>
      </c>
      <c r="P1043" s="1">
        <v>166</v>
      </c>
      <c r="Q1043" s="1">
        <v>20</v>
      </c>
      <c r="R1043" s="1" t="s">
        <v>31</v>
      </c>
      <c r="S1043" s="1" t="s">
        <v>32</v>
      </c>
      <c r="T1043" s="1" t="s">
        <v>465</v>
      </c>
      <c r="U1043" s="1" t="s">
        <v>374</v>
      </c>
    </row>
    <row r="1044" spans="1:21" x14ac:dyDescent="0.25">
      <c r="A1044" s="1">
        <v>1422137</v>
      </c>
      <c r="B1044" s="1">
        <v>2024</v>
      </c>
      <c r="C1044" s="1" t="s">
        <v>63</v>
      </c>
      <c r="D1044" s="1" t="s">
        <v>512</v>
      </c>
      <c r="E1044" s="2">
        <v>45388</v>
      </c>
      <c r="F1044" s="1" t="s">
        <v>24</v>
      </c>
      <c r="G1044" s="1" t="s">
        <v>377</v>
      </c>
      <c r="H1044" s="1" t="s">
        <v>500</v>
      </c>
      <c r="I1044" s="1" t="s">
        <v>27</v>
      </c>
      <c r="J1044" s="1" t="s">
        <v>47</v>
      </c>
      <c r="K1044" s="1" t="s">
        <v>47</v>
      </c>
      <c r="L1044" s="1" t="s">
        <v>29</v>
      </c>
      <c r="M1044" s="1" t="s">
        <v>47</v>
      </c>
      <c r="N1044" s="1" t="s">
        <v>48</v>
      </c>
      <c r="O1044" s="1">
        <v>6</v>
      </c>
      <c r="P1044" s="1">
        <v>184</v>
      </c>
      <c r="Q1044" s="1">
        <v>20</v>
      </c>
      <c r="R1044" s="1" t="s">
        <v>31</v>
      </c>
      <c r="S1044" s="1" t="s">
        <v>32</v>
      </c>
      <c r="T1044" s="1" t="s">
        <v>515</v>
      </c>
      <c r="U1044" s="1" t="s">
        <v>445</v>
      </c>
    </row>
    <row r="1045" spans="1:21" x14ac:dyDescent="0.25">
      <c r="A1045" s="1">
        <v>1422138</v>
      </c>
      <c r="B1045" s="1">
        <v>2024</v>
      </c>
      <c r="C1045" s="1" t="s">
        <v>51</v>
      </c>
      <c r="D1045" s="1" t="s">
        <v>512</v>
      </c>
      <c r="E1045" s="2">
        <v>45389</v>
      </c>
      <c r="F1045" s="1" t="s">
        <v>24</v>
      </c>
      <c r="G1045" s="1" t="s">
        <v>519</v>
      </c>
      <c r="H1045" s="1" t="s">
        <v>430</v>
      </c>
      <c r="I1045" s="1" t="s">
        <v>54</v>
      </c>
      <c r="J1045" s="1" t="s">
        <v>403</v>
      </c>
      <c r="K1045" s="1" t="s">
        <v>403</v>
      </c>
      <c r="L1045" s="1" t="s">
        <v>29</v>
      </c>
      <c r="M1045" s="1" t="s">
        <v>54</v>
      </c>
      <c r="N1045" s="1" t="s">
        <v>30</v>
      </c>
      <c r="O1045" s="1">
        <v>29</v>
      </c>
      <c r="P1045" s="1">
        <v>235</v>
      </c>
      <c r="Q1045" s="1">
        <v>20</v>
      </c>
      <c r="R1045" s="1" t="s">
        <v>31</v>
      </c>
      <c r="S1045" s="1" t="s">
        <v>32</v>
      </c>
      <c r="T1045" s="1" t="s">
        <v>137</v>
      </c>
      <c r="U1045" s="1" t="s">
        <v>411</v>
      </c>
    </row>
    <row r="1046" spans="1:21" x14ac:dyDescent="0.25">
      <c r="A1046" s="1">
        <v>1422139</v>
      </c>
      <c r="B1046" s="1">
        <v>2024</v>
      </c>
      <c r="C1046" s="1" t="s">
        <v>485</v>
      </c>
      <c r="D1046" s="1" t="s">
        <v>512</v>
      </c>
      <c r="E1046" s="2">
        <v>45389</v>
      </c>
      <c r="F1046" s="1" t="s">
        <v>24</v>
      </c>
      <c r="G1046" s="1" t="s">
        <v>520</v>
      </c>
      <c r="H1046" s="1" t="s">
        <v>487</v>
      </c>
      <c r="I1046" s="1" t="s">
        <v>453</v>
      </c>
      <c r="J1046" s="1" t="s">
        <v>454</v>
      </c>
      <c r="K1046" s="1" t="s">
        <v>453</v>
      </c>
      <c r="L1046" s="1" t="s">
        <v>40</v>
      </c>
      <c r="M1046" s="1" t="s">
        <v>453</v>
      </c>
      <c r="N1046" s="1" t="s">
        <v>30</v>
      </c>
      <c r="O1046" s="1">
        <v>33</v>
      </c>
      <c r="P1046" s="1">
        <v>164</v>
      </c>
      <c r="Q1046" s="1">
        <v>20</v>
      </c>
      <c r="R1046" s="1" t="s">
        <v>31</v>
      </c>
      <c r="S1046" s="1" t="s">
        <v>32</v>
      </c>
      <c r="T1046" s="1" t="s">
        <v>350</v>
      </c>
      <c r="U1046" s="1" t="s">
        <v>345</v>
      </c>
    </row>
    <row r="1047" spans="1:21" x14ac:dyDescent="0.25">
      <c r="A1047" s="1">
        <v>1426260</v>
      </c>
      <c r="B1047" s="1">
        <v>2024</v>
      </c>
      <c r="C1047" s="1" t="s">
        <v>72</v>
      </c>
      <c r="D1047" s="1" t="s">
        <v>512</v>
      </c>
      <c r="E1047" s="2">
        <v>45390</v>
      </c>
      <c r="F1047" s="1" t="s">
        <v>24</v>
      </c>
      <c r="G1047" s="1" t="s">
        <v>255</v>
      </c>
      <c r="H1047" s="1" t="s">
        <v>429</v>
      </c>
      <c r="I1047" s="1" t="s">
        <v>28</v>
      </c>
      <c r="J1047" s="1" t="s">
        <v>39</v>
      </c>
      <c r="K1047" s="1" t="s">
        <v>39</v>
      </c>
      <c r="L1047" s="1" t="s">
        <v>29</v>
      </c>
      <c r="M1047" s="1" t="s">
        <v>39</v>
      </c>
      <c r="N1047" s="1" t="s">
        <v>48</v>
      </c>
      <c r="O1047" s="1">
        <v>7</v>
      </c>
      <c r="P1047" s="1">
        <v>138</v>
      </c>
      <c r="Q1047" s="1">
        <v>20</v>
      </c>
      <c r="R1047" s="1" t="s">
        <v>31</v>
      </c>
      <c r="S1047" s="1" t="s">
        <v>32</v>
      </c>
      <c r="T1047" s="1" t="s">
        <v>252</v>
      </c>
      <c r="U1047" s="1" t="s">
        <v>494</v>
      </c>
    </row>
    <row r="1048" spans="1:21" x14ac:dyDescent="0.25">
      <c r="A1048" s="1">
        <v>1426261</v>
      </c>
      <c r="B1048" s="1">
        <v>2024</v>
      </c>
      <c r="C1048" s="1" t="s">
        <v>513</v>
      </c>
      <c r="D1048" s="1" t="s">
        <v>512</v>
      </c>
      <c r="E1048" s="2">
        <v>45391</v>
      </c>
      <c r="F1048" s="1" t="s">
        <v>24</v>
      </c>
      <c r="G1048" s="1" t="s">
        <v>521</v>
      </c>
      <c r="H1048" s="1" t="s">
        <v>514</v>
      </c>
      <c r="I1048" s="1" t="s">
        <v>280</v>
      </c>
      <c r="J1048" s="1" t="s">
        <v>38</v>
      </c>
      <c r="K1048" s="1" t="s">
        <v>38</v>
      </c>
      <c r="L1048" s="1" t="s">
        <v>29</v>
      </c>
      <c r="M1048" s="1" t="s">
        <v>280</v>
      </c>
      <c r="N1048" s="1" t="s">
        <v>30</v>
      </c>
      <c r="O1048" s="1">
        <v>2</v>
      </c>
      <c r="P1048" s="1">
        <v>183</v>
      </c>
      <c r="Q1048" s="1">
        <v>20</v>
      </c>
      <c r="R1048" s="1" t="s">
        <v>31</v>
      </c>
      <c r="S1048" s="1" t="s">
        <v>32</v>
      </c>
      <c r="T1048" s="1" t="s">
        <v>435</v>
      </c>
      <c r="U1048" s="1" t="s">
        <v>467</v>
      </c>
    </row>
    <row r="1049" spans="1:21" x14ac:dyDescent="0.25">
      <c r="A1049" s="1">
        <v>1426262</v>
      </c>
      <c r="B1049" s="1">
        <v>2024</v>
      </c>
      <c r="C1049" s="1" t="s">
        <v>63</v>
      </c>
      <c r="D1049" s="1" t="s">
        <v>512</v>
      </c>
      <c r="E1049" s="2">
        <v>45392</v>
      </c>
      <c r="F1049" s="1" t="s">
        <v>24</v>
      </c>
      <c r="G1049" s="1" t="s">
        <v>369</v>
      </c>
      <c r="H1049" s="1" t="s">
        <v>500</v>
      </c>
      <c r="I1049" s="1" t="s">
        <v>47</v>
      </c>
      <c r="J1049" s="1" t="s">
        <v>454</v>
      </c>
      <c r="K1049" s="1" t="s">
        <v>454</v>
      </c>
      <c r="L1049" s="1" t="s">
        <v>29</v>
      </c>
      <c r="M1049" s="1" t="s">
        <v>454</v>
      </c>
      <c r="N1049" s="1" t="s">
        <v>48</v>
      </c>
      <c r="O1049" s="1">
        <v>3</v>
      </c>
      <c r="P1049" s="1">
        <v>197</v>
      </c>
      <c r="Q1049" s="1">
        <v>20</v>
      </c>
      <c r="R1049" s="1" t="s">
        <v>31</v>
      </c>
      <c r="S1049" s="1" t="s">
        <v>32</v>
      </c>
      <c r="T1049" s="1" t="s">
        <v>137</v>
      </c>
      <c r="U1049" s="1" t="s">
        <v>495</v>
      </c>
    </row>
    <row r="1050" spans="1:21" x14ac:dyDescent="0.25">
      <c r="A1050" s="1">
        <v>1426263</v>
      </c>
      <c r="B1050" s="1">
        <v>2024</v>
      </c>
      <c r="C1050" s="1" t="s">
        <v>51</v>
      </c>
      <c r="D1050" s="1" t="s">
        <v>512</v>
      </c>
      <c r="E1050" s="2">
        <v>45393</v>
      </c>
      <c r="F1050" s="1" t="s">
        <v>24</v>
      </c>
      <c r="G1050" s="1" t="s">
        <v>372</v>
      </c>
      <c r="H1050" s="1" t="s">
        <v>430</v>
      </c>
      <c r="I1050" s="1" t="s">
        <v>27</v>
      </c>
      <c r="J1050" s="1" t="s">
        <v>54</v>
      </c>
      <c r="K1050" s="1" t="s">
        <v>54</v>
      </c>
      <c r="L1050" s="1" t="s">
        <v>29</v>
      </c>
      <c r="M1050" s="1" t="s">
        <v>54</v>
      </c>
      <c r="N1050" s="1" t="s">
        <v>48</v>
      </c>
      <c r="O1050" s="1">
        <v>7</v>
      </c>
      <c r="P1050" s="1">
        <v>197</v>
      </c>
      <c r="Q1050" s="1">
        <v>20</v>
      </c>
      <c r="R1050" s="1" t="s">
        <v>31</v>
      </c>
      <c r="S1050" s="1" t="s">
        <v>32</v>
      </c>
      <c r="T1050" s="1" t="s">
        <v>346</v>
      </c>
      <c r="U1050" s="1" t="s">
        <v>257</v>
      </c>
    </row>
    <row r="1051" spans="1:21" x14ac:dyDescent="0.25">
      <c r="A1051" s="1">
        <v>1426264</v>
      </c>
      <c r="B1051" s="1">
        <v>2024</v>
      </c>
      <c r="C1051" s="1" t="s">
        <v>485</v>
      </c>
      <c r="D1051" s="1" t="s">
        <v>512</v>
      </c>
      <c r="E1051" s="2">
        <v>45394</v>
      </c>
      <c r="F1051" s="1" t="s">
        <v>24</v>
      </c>
      <c r="G1051" s="1" t="s">
        <v>399</v>
      </c>
      <c r="H1051" s="1" t="s">
        <v>487</v>
      </c>
      <c r="I1051" s="1" t="s">
        <v>453</v>
      </c>
      <c r="J1051" s="1" t="s">
        <v>403</v>
      </c>
      <c r="K1051" s="1" t="s">
        <v>453</v>
      </c>
      <c r="L1051" s="1" t="s">
        <v>40</v>
      </c>
      <c r="M1051" s="1" t="s">
        <v>403</v>
      </c>
      <c r="N1051" s="1" t="s">
        <v>48</v>
      </c>
      <c r="O1051" s="1">
        <v>6</v>
      </c>
      <c r="P1051" s="1">
        <v>168</v>
      </c>
      <c r="Q1051" s="1">
        <v>20</v>
      </c>
      <c r="R1051" s="1" t="s">
        <v>31</v>
      </c>
      <c r="S1051" s="1" t="s">
        <v>32</v>
      </c>
      <c r="T1051" s="1" t="s">
        <v>465</v>
      </c>
      <c r="U1051" s="1" t="s">
        <v>374</v>
      </c>
    </row>
    <row r="1052" spans="1:21" x14ac:dyDescent="0.25">
      <c r="A1052" s="1">
        <v>1426265</v>
      </c>
      <c r="B1052" s="1">
        <v>2024</v>
      </c>
      <c r="C1052" s="1" t="s">
        <v>513</v>
      </c>
      <c r="D1052" s="1" t="s">
        <v>512</v>
      </c>
      <c r="E1052" s="2">
        <v>45395</v>
      </c>
      <c r="F1052" s="1" t="s">
        <v>24</v>
      </c>
      <c r="G1052" s="1" t="s">
        <v>417</v>
      </c>
      <c r="H1052" s="1" t="s">
        <v>514</v>
      </c>
      <c r="I1052" s="1" t="s">
        <v>38</v>
      </c>
      <c r="J1052" s="1" t="s">
        <v>47</v>
      </c>
      <c r="K1052" s="1" t="s">
        <v>47</v>
      </c>
      <c r="L1052" s="1" t="s">
        <v>29</v>
      </c>
      <c r="M1052" s="1" t="s">
        <v>47</v>
      </c>
      <c r="N1052" s="1" t="s">
        <v>48</v>
      </c>
      <c r="O1052" s="1">
        <v>3</v>
      </c>
      <c r="P1052" s="1">
        <v>148</v>
      </c>
      <c r="Q1052" s="1">
        <v>20</v>
      </c>
      <c r="R1052" s="1" t="s">
        <v>31</v>
      </c>
      <c r="S1052" s="1" t="s">
        <v>32</v>
      </c>
      <c r="T1052" s="1" t="s">
        <v>252</v>
      </c>
      <c r="U1052" s="1" t="s">
        <v>445</v>
      </c>
    </row>
    <row r="1053" spans="1:21" x14ac:dyDescent="0.25">
      <c r="A1053" s="1">
        <v>1426266</v>
      </c>
      <c r="B1053" s="1">
        <v>2024</v>
      </c>
      <c r="C1053" s="1" t="s">
        <v>57</v>
      </c>
      <c r="D1053" s="1" t="s">
        <v>512</v>
      </c>
      <c r="E1053" s="2">
        <v>45396</v>
      </c>
      <c r="F1053" s="1" t="s">
        <v>24</v>
      </c>
      <c r="G1053" s="1" t="s">
        <v>504</v>
      </c>
      <c r="H1053" s="1" t="s">
        <v>480</v>
      </c>
      <c r="I1053" s="1" t="s">
        <v>453</v>
      </c>
      <c r="J1053" s="1" t="s">
        <v>28</v>
      </c>
      <c r="K1053" s="1" t="s">
        <v>28</v>
      </c>
      <c r="L1053" s="1" t="s">
        <v>29</v>
      </c>
      <c r="M1053" s="1" t="s">
        <v>28</v>
      </c>
      <c r="N1053" s="1" t="s">
        <v>48</v>
      </c>
      <c r="O1053" s="1">
        <v>8</v>
      </c>
      <c r="P1053" s="1">
        <v>162</v>
      </c>
      <c r="Q1053" s="1">
        <v>20</v>
      </c>
      <c r="R1053" s="1" t="s">
        <v>31</v>
      </c>
      <c r="S1053" s="1" t="s">
        <v>32</v>
      </c>
      <c r="T1053" s="1" t="s">
        <v>489</v>
      </c>
      <c r="U1053" s="1" t="s">
        <v>495</v>
      </c>
    </row>
    <row r="1054" spans="1:21" x14ac:dyDescent="0.25">
      <c r="A1054" s="1">
        <v>1426267</v>
      </c>
      <c r="B1054" s="1">
        <v>2024</v>
      </c>
      <c r="C1054" s="1" t="s">
        <v>51</v>
      </c>
      <c r="D1054" s="1" t="s">
        <v>512</v>
      </c>
      <c r="E1054" s="2">
        <v>45396</v>
      </c>
      <c r="F1054" s="1" t="s">
        <v>24</v>
      </c>
      <c r="G1054" s="1" t="s">
        <v>503</v>
      </c>
      <c r="H1054" s="1" t="s">
        <v>430</v>
      </c>
      <c r="I1054" s="1" t="s">
        <v>39</v>
      </c>
      <c r="J1054" s="1" t="s">
        <v>54</v>
      </c>
      <c r="K1054" s="1" t="s">
        <v>54</v>
      </c>
      <c r="L1054" s="1" t="s">
        <v>29</v>
      </c>
      <c r="M1054" s="1" t="s">
        <v>39</v>
      </c>
      <c r="N1054" s="1" t="s">
        <v>30</v>
      </c>
      <c r="O1054" s="1">
        <v>20</v>
      </c>
      <c r="P1054" s="1">
        <v>207</v>
      </c>
      <c r="Q1054" s="1">
        <v>20</v>
      </c>
      <c r="R1054" s="1" t="s">
        <v>31</v>
      </c>
      <c r="S1054" s="1" t="s">
        <v>32</v>
      </c>
      <c r="T1054" s="1" t="s">
        <v>346</v>
      </c>
      <c r="U1054" s="1" t="s">
        <v>446</v>
      </c>
    </row>
    <row r="1055" spans="1:21" x14ac:dyDescent="0.25">
      <c r="A1055" s="1">
        <v>1426268</v>
      </c>
      <c r="B1055" s="1">
        <v>2024</v>
      </c>
      <c r="C1055" s="1" t="s">
        <v>22</v>
      </c>
      <c r="D1055" s="1" t="s">
        <v>512</v>
      </c>
      <c r="E1055" s="2">
        <v>45397</v>
      </c>
      <c r="F1055" s="1" t="s">
        <v>24</v>
      </c>
      <c r="G1055" s="1" t="s">
        <v>522</v>
      </c>
      <c r="H1055" s="1" t="s">
        <v>540</v>
      </c>
      <c r="I1055" s="1" t="s">
        <v>280</v>
      </c>
      <c r="J1055" s="1" t="s">
        <v>27</v>
      </c>
      <c r="K1055" s="1" t="s">
        <v>27</v>
      </c>
      <c r="L1055" s="1" t="s">
        <v>29</v>
      </c>
      <c r="M1055" s="1" t="s">
        <v>280</v>
      </c>
      <c r="N1055" s="1" t="s">
        <v>30</v>
      </c>
      <c r="O1055" s="1">
        <v>25</v>
      </c>
      <c r="P1055" s="1">
        <v>288</v>
      </c>
      <c r="Q1055" s="1">
        <v>20</v>
      </c>
      <c r="R1055" s="1" t="s">
        <v>31</v>
      </c>
      <c r="S1055" s="1" t="s">
        <v>32</v>
      </c>
      <c r="T1055" s="1" t="s">
        <v>252</v>
      </c>
      <c r="U1055" s="1" t="s">
        <v>465</v>
      </c>
    </row>
    <row r="1056" spans="1:21" x14ac:dyDescent="0.25">
      <c r="A1056" s="1">
        <v>1426269</v>
      </c>
      <c r="B1056" s="1">
        <v>2024</v>
      </c>
      <c r="C1056" s="1" t="s">
        <v>57</v>
      </c>
      <c r="D1056" s="1" t="s">
        <v>512</v>
      </c>
      <c r="E1056" s="2">
        <v>45398</v>
      </c>
      <c r="F1056" s="1" t="s">
        <v>24</v>
      </c>
      <c r="G1056" s="1" t="s">
        <v>377</v>
      </c>
      <c r="H1056" s="1" t="s">
        <v>480</v>
      </c>
      <c r="I1056" s="1" t="s">
        <v>28</v>
      </c>
      <c r="J1056" s="1" t="s">
        <v>47</v>
      </c>
      <c r="K1056" s="1" t="s">
        <v>47</v>
      </c>
      <c r="L1056" s="1" t="s">
        <v>29</v>
      </c>
      <c r="M1056" s="1" t="s">
        <v>47</v>
      </c>
      <c r="N1056" s="1" t="s">
        <v>48</v>
      </c>
      <c r="O1056" s="1">
        <v>2</v>
      </c>
      <c r="P1056" s="1">
        <v>224</v>
      </c>
      <c r="Q1056" s="1">
        <v>20</v>
      </c>
      <c r="R1056" s="1" t="s">
        <v>31</v>
      </c>
      <c r="S1056" s="1" t="s">
        <v>32</v>
      </c>
      <c r="T1056" s="1" t="s">
        <v>442</v>
      </c>
      <c r="U1056" s="1" t="s">
        <v>411</v>
      </c>
    </row>
    <row r="1057" spans="1:21" x14ac:dyDescent="0.25">
      <c r="A1057" s="1">
        <v>1426270</v>
      </c>
      <c r="B1057" s="1">
        <v>2024</v>
      </c>
      <c r="C1057" s="1" t="s">
        <v>179</v>
      </c>
      <c r="D1057" s="1" t="s">
        <v>512</v>
      </c>
      <c r="E1057" s="2">
        <v>45399</v>
      </c>
      <c r="F1057" s="1" t="s">
        <v>24</v>
      </c>
      <c r="G1057" s="1" t="s">
        <v>359</v>
      </c>
      <c r="H1057" s="1" t="s">
        <v>436</v>
      </c>
      <c r="I1057" s="1" t="s">
        <v>454</v>
      </c>
      <c r="J1057" s="1" t="s">
        <v>403</v>
      </c>
      <c r="K1057" s="1" t="s">
        <v>403</v>
      </c>
      <c r="L1057" s="1" t="s">
        <v>29</v>
      </c>
      <c r="M1057" s="1" t="s">
        <v>403</v>
      </c>
      <c r="N1057" s="1" t="s">
        <v>48</v>
      </c>
      <c r="O1057" s="1">
        <v>6</v>
      </c>
      <c r="P1057" s="1">
        <v>90</v>
      </c>
      <c r="Q1057" s="1">
        <v>20</v>
      </c>
      <c r="R1057" s="1" t="s">
        <v>31</v>
      </c>
      <c r="S1057" s="1" t="s">
        <v>32</v>
      </c>
      <c r="T1057" s="1" t="s">
        <v>467</v>
      </c>
      <c r="U1057" s="1" t="s">
        <v>345</v>
      </c>
    </row>
    <row r="1058" spans="1:21" x14ac:dyDescent="0.25">
      <c r="A1058" s="1">
        <v>1426271</v>
      </c>
      <c r="B1058" s="1">
        <v>2024</v>
      </c>
      <c r="C1058" s="1" t="s">
        <v>513</v>
      </c>
      <c r="D1058" s="1" t="s">
        <v>512</v>
      </c>
      <c r="E1058" s="2">
        <v>45400</v>
      </c>
      <c r="F1058" s="1" t="s">
        <v>24</v>
      </c>
      <c r="G1058" s="1" t="s">
        <v>372</v>
      </c>
      <c r="H1058" s="1" t="s">
        <v>514</v>
      </c>
      <c r="I1058" s="1" t="s">
        <v>54</v>
      </c>
      <c r="J1058" s="1" t="s">
        <v>38</v>
      </c>
      <c r="K1058" s="1" t="s">
        <v>38</v>
      </c>
      <c r="L1058" s="1" t="s">
        <v>29</v>
      </c>
      <c r="M1058" s="1" t="s">
        <v>54</v>
      </c>
      <c r="N1058" s="1" t="s">
        <v>30</v>
      </c>
      <c r="O1058" s="1">
        <v>9</v>
      </c>
      <c r="P1058" s="1">
        <v>193</v>
      </c>
      <c r="Q1058" s="1">
        <v>20</v>
      </c>
      <c r="R1058" s="1" t="s">
        <v>31</v>
      </c>
      <c r="S1058" s="1" t="s">
        <v>32</v>
      </c>
      <c r="T1058" s="1" t="s">
        <v>350</v>
      </c>
      <c r="U1058" s="1" t="s">
        <v>257</v>
      </c>
    </row>
    <row r="1059" spans="1:21" x14ac:dyDescent="0.25">
      <c r="A1059" s="1">
        <v>1426272</v>
      </c>
      <c r="B1059" s="1">
        <v>2024</v>
      </c>
      <c r="C1059" s="1" t="s">
        <v>485</v>
      </c>
      <c r="D1059" s="1" t="s">
        <v>512</v>
      </c>
      <c r="E1059" s="2">
        <v>45401</v>
      </c>
      <c r="F1059" s="1" t="s">
        <v>24</v>
      </c>
      <c r="G1059" s="1" t="s">
        <v>386</v>
      </c>
      <c r="H1059" s="1" t="s">
        <v>487</v>
      </c>
      <c r="I1059" s="1" t="s">
        <v>39</v>
      </c>
      <c r="J1059" s="1" t="s">
        <v>453</v>
      </c>
      <c r="K1059" s="1" t="s">
        <v>453</v>
      </c>
      <c r="L1059" s="1" t="s">
        <v>29</v>
      </c>
      <c r="M1059" s="1" t="s">
        <v>453</v>
      </c>
      <c r="N1059" s="1" t="s">
        <v>48</v>
      </c>
      <c r="O1059" s="1">
        <v>8</v>
      </c>
      <c r="P1059" s="1">
        <v>177</v>
      </c>
      <c r="Q1059" s="1">
        <v>20</v>
      </c>
      <c r="R1059" s="1" t="s">
        <v>31</v>
      </c>
      <c r="S1059" s="1" t="s">
        <v>32</v>
      </c>
      <c r="T1059" s="1" t="s">
        <v>252</v>
      </c>
      <c r="U1059" s="1" t="s">
        <v>465</v>
      </c>
    </row>
    <row r="1060" spans="1:21" x14ac:dyDescent="0.25">
      <c r="A1060" s="1">
        <v>1426273</v>
      </c>
      <c r="B1060" s="1">
        <v>2024</v>
      </c>
      <c r="C1060" s="1" t="s">
        <v>43</v>
      </c>
      <c r="D1060" s="1" t="s">
        <v>512</v>
      </c>
      <c r="E1060" s="2">
        <v>45402</v>
      </c>
      <c r="F1060" s="1" t="s">
        <v>24</v>
      </c>
      <c r="G1060" s="1" t="s">
        <v>522</v>
      </c>
      <c r="H1060" s="1" t="s">
        <v>437</v>
      </c>
      <c r="I1060" s="1" t="s">
        <v>280</v>
      </c>
      <c r="J1060" s="1" t="s">
        <v>403</v>
      </c>
      <c r="K1060" s="1" t="s">
        <v>403</v>
      </c>
      <c r="L1060" s="1" t="s">
        <v>29</v>
      </c>
      <c r="M1060" s="1" t="s">
        <v>280</v>
      </c>
      <c r="N1060" s="1" t="s">
        <v>30</v>
      </c>
      <c r="O1060" s="1">
        <v>67</v>
      </c>
      <c r="P1060" s="1">
        <v>267</v>
      </c>
      <c r="Q1060" s="1">
        <v>20</v>
      </c>
      <c r="R1060" s="1" t="s">
        <v>31</v>
      </c>
      <c r="S1060" s="1" t="s">
        <v>32</v>
      </c>
      <c r="T1060" s="1" t="s">
        <v>434</v>
      </c>
      <c r="U1060" s="1" t="s">
        <v>435</v>
      </c>
    </row>
    <row r="1061" spans="1:21" x14ac:dyDescent="0.25">
      <c r="A1061" s="1">
        <v>1426274</v>
      </c>
      <c r="B1061" s="1">
        <v>2024</v>
      </c>
      <c r="C1061" s="1" t="s">
        <v>57</v>
      </c>
      <c r="D1061" s="1" t="s">
        <v>512</v>
      </c>
      <c r="E1061" s="2">
        <v>45403</v>
      </c>
      <c r="F1061" s="1" t="s">
        <v>24</v>
      </c>
      <c r="G1061" s="1" t="s">
        <v>330</v>
      </c>
      <c r="H1061" s="1" t="s">
        <v>480</v>
      </c>
      <c r="I1061" s="1" t="s">
        <v>28</v>
      </c>
      <c r="J1061" s="1" t="s">
        <v>27</v>
      </c>
      <c r="K1061" s="1" t="s">
        <v>27</v>
      </c>
      <c r="L1061" s="1" t="s">
        <v>29</v>
      </c>
      <c r="M1061" s="1" t="s">
        <v>28</v>
      </c>
      <c r="N1061" s="1" t="s">
        <v>30</v>
      </c>
      <c r="O1061" s="1">
        <v>1</v>
      </c>
      <c r="P1061" s="1">
        <v>223</v>
      </c>
      <c r="Q1061" s="1">
        <v>20</v>
      </c>
      <c r="R1061" s="1" t="s">
        <v>31</v>
      </c>
      <c r="S1061" s="1" t="s">
        <v>32</v>
      </c>
      <c r="T1061" s="1" t="s">
        <v>489</v>
      </c>
      <c r="U1061" s="1" t="s">
        <v>495</v>
      </c>
    </row>
    <row r="1062" spans="1:21" x14ac:dyDescent="0.25">
      <c r="A1062" s="1">
        <v>1426275</v>
      </c>
      <c r="B1062" s="1">
        <v>2024</v>
      </c>
      <c r="C1062" s="1" t="s">
        <v>513</v>
      </c>
      <c r="D1062" s="1" t="s">
        <v>512</v>
      </c>
      <c r="E1062" s="2">
        <v>45403</v>
      </c>
      <c r="F1062" s="1" t="s">
        <v>24</v>
      </c>
      <c r="G1062" s="1" t="s">
        <v>523</v>
      </c>
      <c r="H1062" s="1" t="s">
        <v>514</v>
      </c>
      <c r="I1062" s="1" t="s">
        <v>38</v>
      </c>
      <c r="J1062" s="1" t="s">
        <v>454</v>
      </c>
      <c r="K1062" s="1" t="s">
        <v>38</v>
      </c>
      <c r="L1062" s="1" t="s">
        <v>40</v>
      </c>
      <c r="M1062" s="1" t="s">
        <v>454</v>
      </c>
      <c r="N1062" s="1" t="s">
        <v>48</v>
      </c>
      <c r="O1062" s="1">
        <v>3</v>
      </c>
      <c r="P1062" s="1">
        <v>143</v>
      </c>
      <c r="Q1062" s="1">
        <v>20</v>
      </c>
      <c r="R1062" s="1" t="s">
        <v>31</v>
      </c>
      <c r="S1062" s="1" t="s">
        <v>32</v>
      </c>
      <c r="T1062" s="1" t="s">
        <v>350</v>
      </c>
      <c r="U1062" s="1" t="s">
        <v>257</v>
      </c>
    </row>
    <row r="1063" spans="1:21" x14ac:dyDescent="0.25">
      <c r="A1063" s="1">
        <v>1426276</v>
      </c>
      <c r="B1063" s="1">
        <v>2024</v>
      </c>
      <c r="C1063" s="1" t="s">
        <v>63</v>
      </c>
      <c r="D1063" s="1" t="s">
        <v>512</v>
      </c>
      <c r="E1063" s="2">
        <v>45404</v>
      </c>
      <c r="F1063" s="1" t="s">
        <v>24</v>
      </c>
      <c r="G1063" s="1" t="s">
        <v>315</v>
      </c>
      <c r="H1063" s="1" t="s">
        <v>500</v>
      </c>
      <c r="I1063" s="1" t="s">
        <v>54</v>
      </c>
      <c r="J1063" s="1" t="s">
        <v>47</v>
      </c>
      <c r="K1063" s="1" t="s">
        <v>54</v>
      </c>
      <c r="L1063" s="1" t="s">
        <v>40</v>
      </c>
      <c r="M1063" s="1" t="s">
        <v>47</v>
      </c>
      <c r="N1063" s="1" t="s">
        <v>48</v>
      </c>
      <c r="O1063" s="1">
        <v>9</v>
      </c>
      <c r="P1063" s="1">
        <v>180</v>
      </c>
      <c r="Q1063" s="1">
        <v>20</v>
      </c>
      <c r="R1063" s="1" t="s">
        <v>31</v>
      </c>
      <c r="S1063" s="1" t="s">
        <v>32</v>
      </c>
      <c r="T1063" s="1" t="s">
        <v>252</v>
      </c>
      <c r="U1063" s="1" t="s">
        <v>494</v>
      </c>
    </row>
    <row r="1064" spans="1:21" x14ac:dyDescent="0.25">
      <c r="A1064" s="1">
        <v>1426277</v>
      </c>
      <c r="B1064" s="1">
        <v>2024</v>
      </c>
      <c r="C1064" s="1" t="s">
        <v>72</v>
      </c>
      <c r="D1064" s="1" t="s">
        <v>512</v>
      </c>
      <c r="E1064" s="2">
        <v>45405</v>
      </c>
      <c r="F1064" s="1" t="s">
        <v>24</v>
      </c>
      <c r="G1064" s="1" t="s">
        <v>360</v>
      </c>
      <c r="H1064" s="1" t="s">
        <v>429</v>
      </c>
      <c r="I1064" s="1" t="s">
        <v>39</v>
      </c>
      <c r="J1064" s="1" t="s">
        <v>453</v>
      </c>
      <c r="K1064" s="1" t="s">
        <v>453</v>
      </c>
      <c r="L1064" s="1" t="s">
        <v>29</v>
      </c>
      <c r="M1064" s="1" t="s">
        <v>453</v>
      </c>
      <c r="N1064" s="1" t="s">
        <v>48</v>
      </c>
      <c r="O1064" s="1">
        <v>6</v>
      </c>
      <c r="P1064" s="1">
        <v>211</v>
      </c>
      <c r="Q1064" s="1">
        <v>20</v>
      </c>
      <c r="R1064" s="1" t="s">
        <v>31</v>
      </c>
      <c r="S1064" s="1" t="s">
        <v>32</v>
      </c>
      <c r="T1064" s="1" t="s">
        <v>467</v>
      </c>
      <c r="U1064" s="1" t="s">
        <v>445</v>
      </c>
    </row>
    <row r="1065" spans="1:21" x14ac:dyDescent="0.25">
      <c r="A1065" s="1">
        <v>1426278</v>
      </c>
      <c r="B1065" s="1">
        <v>2024</v>
      </c>
      <c r="C1065" s="1" t="s">
        <v>43</v>
      </c>
      <c r="D1065" s="1" t="s">
        <v>512</v>
      </c>
      <c r="E1065" s="2">
        <v>45406</v>
      </c>
      <c r="F1065" s="1" t="s">
        <v>24</v>
      </c>
      <c r="G1065" s="1" t="s">
        <v>359</v>
      </c>
      <c r="H1065" s="1" t="s">
        <v>437</v>
      </c>
      <c r="I1065" s="1" t="s">
        <v>403</v>
      </c>
      <c r="J1065" s="1" t="s">
        <v>454</v>
      </c>
      <c r="K1065" s="1" t="s">
        <v>454</v>
      </c>
      <c r="L1065" s="1" t="s">
        <v>29</v>
      </c>
      <c r="M1065" s="1" t="s">
        <v>403</v>
      </c>
      <c r="N1065" s="1" t="s">
        <v>30</v>
      </c>
      <c r="O1065" s="1">
        <v>4</v>
      </c>
      <c r="P1065" s="1">
        <v>225</v>
      </c>
      <c r="Q1065" s="1">
        <v>20</v>
      </c>
      <c r="R1065" s="1" t="s">
        <v>31</v>
      </c>
      <c r="S1065" s="1" t="s">
        <v>32</v>
      </c>
      <c r="T1065" s="1" t="s">
        <v>358</v>
      </c>
      <c r="U1065" s="1" t="s">
        <v>411</v>
      </c>
    </row>
    <row r="1066" spans="1:21" x14ac:dyDescent="0.25">
      <c r="A1066" s="1">
        <v>1426279</v>
      </c>
      <c r="B1066" s="1">
        <v>2024</v>
      </c>
      <c r="C1066" s="1" t="s">
        <v>67</v>
      </c>
      <c r="D1066" s="1" t="s">
        <v>512</v>
      </c>
      <c r="E1066" s="2">
        <v>45407</v>
      </c>
      <c r="F1066" s="1" t="s">
        <v>24</v>
      </c>
      <c r="G1066" s="1" t="s">
        <v>481</v>
      </c>
      <c r="H1066" s="1" t="s">
        <v>488</v>
      </c>
      <c r="I1066" s="1" t="s">
        <v>27</v>
      </c>
      <c r="J1066" s="1" t="s">
        <v>280</v>
      </c>
      <c r="K1066" s="1" t="s">
        <v>27</v>
      </c>
      <c r="L1066" s="1" t="s">
        <v>40</v>
      </c>
      <c r="M1066" s="1" t="s">
        <v>27</v>
      </c>
      <c r="N1066" s="1" t="s">
        <v>30</v>
      </c>
      <c r="O1066" s="1">
        <v>35</v>
      </c>
      <c r="P1066" s="1">
        <v>207</v>
      </c>
      <c r="Q1066" s="1">
        <v>20</v>
      </c>
      <c r="R1066" s="1" t="s">
        <v>31</v>
      </c>
      <c r="S1066" s="1" t="s">
        <v>32</v>
      </c>
      <c r="T1066" s="1" t="s">
        <v>346</v>
      </c>
      <c r="U1066" s="1" t="s">
        <v>446</v>
      </c>
    </row>
    <row r="1067" spans="1:21" x14ac:dyDescent="0.25">
      <c r="A1067" s="1">
        <v>1426280</v>
      </c>
      <c r="B1067" s="1">
        <v>2024</v>
      </c>
      <c r="C1067" s="1" t="s">
        <v>57</v>
      </c>
      <c r="D1067" s="1" t="s">
        <v>512</v>
      </c>
      <c r="E1067" s="2">
        <v>45408</v>
      </c>
      <c r="F1067" s="1" t="s">
        <v>24</v>
      </c>
      <c r="G1067" s="1" t="s">
        <v>405</v>
      </c>
      <c r="H1067" s="1" t="s">
        <v>480</v>
      </c>
      <c r="I1067" s="1" t="s">
        <v>28</v>
      </c>
      <c r="J1067" s="1" t="s">
        <v>38</v>
      </c>
      <c r="K1067" s="1" t="s">
        <v>38</v>
      </c>
      <c r="L1067" s="1" t="s">
        <v>29</v>
      </c>
      <c r="M1067" s="1" t="s">
        <v>38</v>
      </c>
      <c r="N1067" s="1" t="s">
        <v>48</v>
      </c>
      <c r="O1067" s="1">
        <v>8</v>
      </c>
      <c r="P1067" s="1">
        <v>262</v>
      </c>
      <c r="Q1067" s="1">
        <v>20</v>
      </c>
      <c r="R1067" s="1" t="s">
        <v>31</v>
      </c>
      <c r="S1067" s="1" t="s">
        <v>32</v>
      </c>
      <c r="T1067" s="1" t="s">
        <v>252</v>
      </c>
      <c r="U1067" s="1" t="s">
        <v>374</v>
      </c>
    </row>
    <row r="1068" spans="1:21" x14ac:dyDescent="0.25">
      <c r="A1068" s="1">
        <v>1426281</v>
      </c>
      <c r="B1068" s="1">
        <v>2024</v>
      </c>
      <c r="C1068" s="1" t="s">
        <v>43</v>
      </c>
      <c r="D1068" s="1" t="s">
        <v>512</v>
      </c>
      <c r="E1068" s="2">
        <v>45409</v>
      </c>
      <c r="F1068" s="1" t="s">
        <v>24</v>
      </c>
      <c r="G1068" s="1" t="s">
        <v>524</v>
      </c>
      <c r="H1068" s="1" t="s">
        <v>437</v>
      </c>
      <c r="I1068" s="1" t="s">
        <v>403</v>
      </c>
      <c r="J1068" s="1" t="s">
        <v>54</v>
      </c>
      <c r="K1068" s="1" t="s">
        <v>54</v>
      </c>
      <c r="L1068" s="1" t="s">
        <v>29</v>
      </c>
      <c r="M1068" s="1" t="s">
        <v>403</v>
      </c>
      <c r="N1068" s="1" t="s">
        <v>30</v>
      </c>
      <c r="O1068" s="1">
        <v>10</v>
      </c>
      <c r="P1068" s="1">
        <v>258</v>
      </c>
      <c r="Q1068" s="1">
        <v>20</v>
      </c>
      <c r="R1068" s="1" t="s">
        <v>31</v>
      </c>
      <c r="S1068" s="1" t="s">
        <v>32</v>
      </c>
      <c r="T1068" s="1" t="s">
        <v>435</v>
      </c>
      <c r="U1068" s="1" t="s">
        <v>467</v>
      </c>
    </row>
    <row r="1069" spans="1:21" x14ac:dyDescent="0.25">
      <c r="A1069" s="1">
        <v>1426282</v>
      </c>
      <c r="B1069" s="1">
        <v>2024</v>
      </c>
      <c r="C1069" s="1" t="s">
        <v>485</v>
      </c>
      <c r="D1069" s="1" t="s">
        <v>512</v>
      </c>
      <c r="E1069" s="2">
        <v>45409</v>
      </c>
      <c r="F1069" s="1" t="s">
        <v>24</v>
      </c>
      <c r="G1069" s="1" t="s">
        <v>293</v>
      </c>
      <c r="H1069" s="1" t="s">
        <v>487</v>
      </c>
      <c r="I1069" s="1" t="s">
        <v>453</v>
      </c>
      <c r="J1069" s="1" t="s">
        <v>47</v>
      </c>
      <c r="K1069" s="1" t="s">
        <v>47</v>
      </c>
      <c r="L1069" s="1" t="s">
        <v>29</v>
      </c>
      <c r="M1069" s="1" t="s">
        <v>47</v>
      </c>
      <c r="N1069" s="1" t="s">
        <v>48</v>
      </c>
      <c r="O1069" s="1">
        <v>7</v>
      </c>
      <c r="P1069" s="1">
        <v>197</v>
      </c>
      <c r="Q1069" s="1">
        <v>20</v>
      </c>
      <c r="R1069" s="1" t="s">
        <v>31</v>
      </c>
      <c r="S1069" s="1" t="s">
        <v>32</v>
      </c>
      <c r="T1069" s="1" t="s">
        <v>358</v>
      </c>
      <c r="U1069" s="1" t="s">
        <v>442</v>
      </c>
    </row>
    <row r="1070" spans="1:21" x14ac:dyDescent="0.25">
      <c r="A1070" s="1">
        <v>1426283</v>
      </c>
      <c r="B1070" s="1">
        <v>2024</v>
      </c>
      <c r="C1070" s="1" t="s">
        <v>179</v>
      </c>
      <c r="D1070" s="1" t="s">
        <v>512</v>
      </c>
      <c r="E1070" s="2">
        <v>45410</v>
      </c>
      <c r="F1070" s="1" t="s">
        <v>24</v>
      </c>
      <c r="G1070" s="1" t="s">
        <v>525</v>
      </c>
      <c r="H1070" s="1" t="s">
        <v>436</v>
      </c>
      <c r="I1070" s="1" t="s">
        <v>454</v>
      </c>
      <c r="J1070" s="1" t="s">
        <v>27</v>
      </c>
      <c r="K1070" s="1" t="s">
        <v>27</v>
      </c>
      <c r="L1070" s="1" t="s">
        <v>29</v>
      </c>
      <c r="M1070" s="1" t="s">
        <v>27</v>
      </c>
      <c r="N1070" s="1" t="s">
        <v>48</v>
      </c>
      <c r="O1070" s="1">
        <v>9</v>
      </c>
      <c r="P1070" s="1">
        <v>201</v>
      </c>
      <c r="Q1070" s="1">
        <v>20</v>
      </c>
      <c r="R1070" s="1" t="s">
        <v>31</v>
      </c>
      <c r="S1070" s="1" t="s">
        <v>32</v>
      </c>
      <c r="T1070" s="1" t="s">
        <v>346</v>
      </c>
      <c r="U1070" s="1" t="s">
        <v>345</v>
      </c>
    </row>
    <row r="1071" spans="1:21" x14ac:dyDescent="0.25">
      <c r="A1071" s="1">
        <v>1426284</v>
      </c>
      <c r="B1071" s="1">
        <v>2024</v>
      </c>
      <c r="C1071" s="1" t="s">
        <v>72</v>
      </c>
      <c r="D1071" s="1" t="s">
        <v>512</v>
      </c>
      <c r="E1071" s="2">
        <v>45410</v>
      </c>
      <c r="F1071" s="1" t="s">
        <v>24</v>
      </c>
      <c r="G1071" s="1" t="s">
        <v>426</v>
      </c>
      <c r="H1071" s="1" t="s">
        <v>429</v>
      </c>
      <c r="I1071" s="1" t="s">
        <v>39</v>
      </c>
      <c r="J1071" s="1" t="s">
        <v>280</v>
      </c>
      <c r="K1071" s="1" t="s">
        <v>280</v>
      </c>
      <c r="L1071" s="1" t="s">
        <v>29</v>
      </c>
      <c r="M1071" s="1" t="s">
        <v>39</v>
      </c>
      <c r="N1071" s="1" t="s">
        <v>30</v>
      </c>
      <c r="O1071" s="1">
        <v>78</v>
      </c>
      <c r="P1071" s="1">
        <v>213</v>
      </c>
      <c r="Q1071" s="1">
        <v>20</v>
      </c>
      <c r="R1071" s="1" t="s">
        <v>31</v>
      </c>
      <c r="S1071" s="1" t="s">
        <v>32</v>
      </c>
      <c r="T1071" s="1" t="s">
        <v>465</v>
      </c>
      <c r="U1071" s="1" t="s">
        <v>494</v>
      </c>
    </row>
    <row r="1072" spans="1:21" x14ac:dyDescent="0.25">
      <c r="A1072" s="1">
        <v>1426285</v>
      </c>
      <c r="B1072" s="1">
        <v>2024</v>
      </c>
      <c r="C1072" s="1" t="s">
        <v>57</v>
      </c>
      <c r="D1072" s="1" t="s">
        <v>512</v>
      </c>
      <c r="E1072" s="2">
        <v>45411</v>
      </c>
      <c r="F1072" s="1" t="s">
        <v>24</v>
      </c>
      <c r="G1072" s="1" t="s">
        <v>424</v>
      </c>
      <c r="H1072" s="1" t="s">
        <v>480</v>
      </c>
      <c r="I1072" s="1" t="s">
        <v>403</v>
      </c>
      <c r="J1072" s="1" t="s">
        <v>28</v>
      </c>
      <c r="K1072" s="1" t="s">
        <v>403</v>
      </c>
      <c r="L1072" s="1" t="s">
        <v>40</v>
      </c>
      <c r="M1072" s="1" t="s">
        <v>28</v>
      </c>
      <c r="N1072" s="1" t="s">
        <v>48</v>
      </c>
      <c r="O1072" s="1">
        <v>7</v>
      </c>
      <c r="P1072" s="1">
        <v>154</v>
      </c>
      <c r="Q1072" s="1">
        <v>20</v>
      </c>
      <c r="R1072" s="1" t="s">
        <v>31</v>
      </c>
      <c r="S1072" s="1" t="s">
        <v>32</v>
      </c>
      <c r="T1072" s="1" t="s">
        <v>435</v>
      </c>
      <c r="U1072" s="1" t="s">
        <v>445</v>
      </c>
    </row>
    <row r="1073" spans="1:21" x14ac:dyDescent="0.25">
      <c r="A1073" s="1">
        <v>1426286</v>
      </c>
      <c r="B1073" s="1">
        <v>2024</v>
      </c>
      <c r="C1073" s="1" t="s">
        <v>485</v>
      </c>
      <c r="D1073" s="1" t="s">
        <v>512</v>
      </c>
      <c r="E1073" s="2">
        <v>45412</v>
      </c>
      <c r="F1073" s="1" t="s">
        <v>24</v>
      </c>
      <c r="G1073" s="1" t="s">
        <v>360</v>
      </c>
      <c r="H1073" s="1" t="s">
        <v>487</v>
      </c>
      <c r="I1073" s="1" t="s">
        <v>54</v>
      </c>
      <c r="J1073" s="1" t="s">
        <v>453</v>
      </c>
      <c r="K1073" s="1" t="s">
        <v>453</v>
      </c>
      <c r="L1073" s="1" t="s">
        <v>29</v>
      </c>
      <c r="M1073" s="1" t="s">
        <v>453</v>
      </c>
      <c r="N1073" s="1" t="s">
        <v>48</v>
      </c>
      <c r="O1073" s="1">
        <v>4</v>
      </c>
      <c r="P1073" s="1">
        <v>145</v>
      </c>
      <c r="Q1073" s="1">
        <v>20</v>
      </c>
      <c r="R1073" s="1" t="s">
        <v>31</v>
      </c>
      <c r="S1073" s="1" t="s">
        <v>32</v>
      </c>
      <c r="T1073" s="1" t="s">
        <v>442</v>
      </c>
      <c r="U1073" s="1" t="s">
        <v>411</v>
      </c>
    </row>
    <row r="1074" spans="1:21" x14ac:dyDescent="0.25">
      <c r="A1074" s="1">
        <v>1426287</v>
      </c>
      <c r="B1074" s="1">
        <v>2024</v>
      </c>
      <c r="C1074" s="1" t="s">
        <v>72</v>
      </c>
      <c r="D1074" s="1" t="s">
        <v>512</v>
      </c>
      <c r="E1074" s="2">
        <v>45413</v>
      </c>
      <c r="F1074" s="1" t="s">
        <v>24</v>
      </c>
      <c r="G1074" s="1" t="s">
        <v>438</v>
      </c>
      <c r="H1074" s="1" t="s">
        <v>429</v>
      </c>
      <c r="I1074" s="1" t="s">
        <v>39</v>
      </c>
      <c r="J1074" s="1" t="s">
        <v>38</v>
      </c>
      <c r="K1074" s="1" t="s">
        <v>38</v>
      </c>
      <c r="L1074" s="1" t="s">
        <v>29</v>
      </c>
      <c r="M1074" s="1" t="s">
        <v>38</v>
      </c>
      <c r="N1074" s="1" t="s">
        <v>48</v>
      </c>
      <c r="O1074" s="1">
        <v>7</v>
      </c>
      <c r="P1074" s="1">
        <v>163</v>
      </c>
      <c r="Q1074" s="1">
        <v>20</v>
      </c>
      <c r="R1074" s="1" t="s">
        <v>31</v>
      </c>
      <c r="S1074" s="1" t="s">
        <v>32</v>
      </c>
      <c r="T1074" s="1" t="s">
        <v>446</v>
      </c>
      <c r="U1074" s="1" t="s">
        <v>345</v>
      </c>
    </row>
    <row r="1075" spans="1:21" x14ac:dyDescent="0.25">
      <c r="A1075" s="1">
        <v>1426288</v>
      </c>
      <c r="B1075" s="1">
        <v>2024</v>
      </c>
      <c r="C1075" s="1" t="s">
        <v>67</v>
      </c>
      <c r="D1075" s="1" t="s">
        <v>512</v>
      </c>
      <c r="E1075" s="2">
        <v>45414</v>
      </c>
      <c r="F1075" s="1" t="s">
        <v>24</v>
      </c>
      <c r="G1075" s="1" t="s">
        <v>316</v>
      </c>
      <c r="H1075" s="1" t="s">
        <v>488</v>
      </c>
      <c r="I1075" s="1" t="s">
        <v>280</v>
      </c>
      <c r="J1075" s="1" t="s">
        <v>47</v>
      </c>
      <c r="K1075" s="1" t="s">
        <v>280</v>
      </c>
      <c r="L1075" s="1" t="s">
        <v>40</v>
      </c>
      <c r="M1075" s="1" t="s">
        <v>280</v>
      </c>
      <c r="N1075" s="1" t="s">
        <v>30</v>
      </c>
      <c r="O1075" s="1">
        <v>1</v>
      </c>
      <c r="P1075" s="1">
        <v>202</v>
      </c>
      <c r="Q1075" s="1">
        <v>20</v>
      </c>
      <c r="R1075" s="1" t="s">
        <v>31</v>
      </c>
      <c r="S1075" s="1" t="s">
        <v>32</v>
      </c>
      <c r="T1075" s="1" t="s">
        <v>252</v>
      </c>
      <c r="U1075" s="1" t="s">
        <v>374</v>
      </c>
    </row>
    <row r="1076" spans="1:21" x14ac:dyDescent="0.25">
      <c r="A1076" s="1">
        <v>1426289</v>
      </c>
      <c r="B1076" s="1">
        <v>2024</v>
      </c>
      <c r="C1076" s="1" t="s">
        <v>51</v>
      </c>
      <c r="D1076" s="1" t="s">
        <v>512</v>
      </c>
      <c r="E1076" s="2">
        <v>45415</v>
      </c>
      <c r="F1076" s="1" t="s">
        <v>24</v>
      </c>
      <c r="G1076" s="1" t="s">
        <v>449</v>
      </c>
      <c r="H1076" s="1" t="s">
        <v>430</v>
      </c>
      <c r="I1076" s="1" t="s">
        <v>28</v>
      </c>
      <c r="J1076" s="1" t="s">
        <v>54</v>
      </c>
      <c r="K1076" s="1" t="s">
        <v>54</v>
      </c>
      <c r="L1076" s="1" t="s">
        <v>29</v>
      </c>
      <c r="M1076" s="1" t="s">
        <v>28</v>
      </c>
      <c r="N1076" s="1" t="s">
        <v>30</v>
      </c>
      <c r="O1076" s="1">
        <v>24</v>
      </c>
      <c r="P1076" s="1">
        <v>170</v>
      </c>
      <c r="Q1076" s="1">
        <v>20</v>
      </c>
      <c r="R1076" s="1" t="s">
        <v>31</v>
      </c>
      <c r="S1076" s="1" t="s">
        <v>32</v>
      </c>
      <c r="T1076" s="1" t="s">
        <v>434</v>
      </c>
      <c r="U1076" s="1" t="s">
        <v>445</v>
      </c>
    </row>
    <row r="1077" spans="1:21" x14ac:dyDescent="0.25">
      <c r="A1077" s="1">
        <v>1426290</v>
      </c>
      <c r="B1077" s="1">
        <v>2024</v>
      </c>
      <c r="C1077" s="1" t="s">
        <v>22</v>
      </c>
      <c r="D1077" s="1" t="s">
        <v>512</v>
      </c>
      <c r="E1077" s="2">
        <v>45416</v>
      </c>
      <c r="F1077" s="1" t="s">
        <v>24</v>
      </c>
      <c r="G1077" s="1" t="s">
        <v>381</v>
      </c>
      <c r="H1077" s="1" t="s">
        <v>540</v>
      </c>
      <c r="I1077" s="1" t="s">
        <v>454</v>
      </c>
      <c r="J1077" s="1" t="s">
        <v>27</v>
      </c>
      <c r="K1077" s="1" t="s">
        <v>27</v>
      </c>
      <c r="L1077" s="1" t="s">
        <v>29</v>
      </c>
      <c r="M1077" s="1" t="s">
        <v>27</v>
      </c>
      <c r="N1077" s="1" t="s">
        <v>48</v>
      </c>
      <c r="O1077" s="1">
        <v>4</v>
      </c>
      <c r="P1077" s="1">
        <v>148</v>
      </c>
      <c r="Q1077" s="1">
        <v>20</v>
      </c>
      <c r="R1077" s="1" t="s">
        <v>31</v>
      </c>
      <c r="S1077" s="1" t="s">
        <v>32</v>
      </c>
      <c r="T1077" s="1" t="s">
        <v>489</v>
      </c>
      <c r="U1077" s="1" t="s">
        <v>495</v>
      </c>
    </row>
    <row r="1078" spans="1:21" x14ac:dyDescent="0.25">
      <c r="A1078" s="1">
        <v>1426291</v>
      </c>
      <c r="B1078" s="1">
        <v>2024</v>
      </c>
      <c r="C1078" s="1" t="s">
        <v>207</v>
      </c>
      <c r="D1078" s="1" t="s">
        <v>512</v>
      </c>
      <c r="E1078" s="2">
        <v>45417</v>
      </c>
      <c r="F1078" s="1" t="s">
        <v>24</v>
      </c>
      <c r="G1078" s="1" t="s">
        <v>255</v>
      </c>
      <c r="H1078" s="1" t="s">
        <v>510</v>
      </c>
      <c r="I1078" s="1" t="s">
        <v>39</v>
      </c>
      <c r="J1078" s="1" t="s">
        <v>38</v>
      </c>
      <c r="K1078" s="1" t="s">
        <v>38</v>
      </c>
      <c r="L1078" s="1" t="s">
        <v>29</v>
      </c>
      <c r="M1078" s="1" t="s">
        <v>39</v>
      </c>
      <c r="N1078" s="1" t="s">
        <v>30</v>
      </c>
      <c r="O1078" s="1">
        <v>28</v>
      </c>
      <c r="P1078" s="1">
        <v>168</v>
      </c>
      <c r="Q1078" s="1">
        <v>20</v>
      </c>
      <c r="R1078" s="1" t="s">
        <v>31</v>
      </c>
      <c r="S1078" s="1" t="s">
        <v>32</v>
      </c>
      <c r="T1078" s="1" t="s">
        <v>350</v>
      </c>
      <c r="U1078" s="1" t="s">
        <v>257</v>
      </c>
    </row>
    <row r="1079" spans="1:21" x14ac:dyDescent="0.25">
      <c r="A1079" s="1">
        <v>1426292</v>
      </c>
      <c r="B1079" s="1">
        <v>2024</v>
      </c>
      <c r="C1079" s="1" t="s">
        <v>485</v>
      </c>
      <c r="D1079" s="1" t="s">
        <v>512</v>
      </c>
      <c r="E1079" s="2">
        <v>45417</v>
      </c>
      <c r="F1079" s="1" t="s">
        <v>24</v>
      </c>
      <c r="G1079" s="1" t="s">
        <v>267</v>
      </c>
      <c r="H1079" s="1" t="s">
        <v>487</v>
      </c>
      <c r="I1079" s="1" t="s">
        <v>28</v>
      </c>
      <c r="J1079" s="1" t="s">
        <v>453</v>
      </c>
      <c r="K1079" s="1" t="s">
        <v>453</v>
      </c>
      <c r="L1079" s="1" t="s">
        <v>29</v>
      </c>
      <c r="M1079" s="1" t="s">
        <v>28</v>
      </c>
      <c r="N1079" s="1" t="s">
        <v>30</v>
      </c>
      <c r="O1079" s="1">
        <v>98</v>
      </c>
      <c r="P1079" s="1">
        <v>236</v>
      </c>
      <c r="Q1079" s="1">
        <v>20</v>
      </c>
      <c r="R1079" s="1" t="s">
        <v>31</v>
      </c>
      <c r="S1079" s="1" t="s">
        <v>32</v>
      </c>
      <c r="T1079" s="1" t="s">
        <v>494</v>
      </c>
      <c r="U1079" s="1" t="s">
        <v>374</v>
      </c>
    </row>
    <row r="1080" spans="1:21" x14ac:dyDescent="0.25">
      <c r="A1080" s="1">
        <v>1426293</v>
      </c>
      <c r="B1080" s="1">
        <v>2024</v>
      </c>
      <c r="C1080" s="1" t="s">
        <v>51</v>
      </c>
      <c r="D1080" s="1" t="s">
        <v>512</v>
      </c>
      <c r="E1080" s="2">
        <v>45418</v>
      </c>
      <c r="F1080" s="1" t="s">
        <v>24</v>
      </c>
      <c r="G1080" s="1" t="s">
        <v>353</v>
      </c>
      <c r="H1080" s="1" t="s">
        <v>430</v>
      </c>
      <c r="I1080" s="1" t="s">
        <v>280</v>
      </c>
      <c r="J1080" s="1" t="s">
        <v>54</v>
      </c>
      <c r="K1080" s="1" t="s">
        <v>54</v>
      </c>
      <c r="L1080" s="1" t="s">
        <v>29</v>
      </c>
      <c r="M1080" s="1" t="s">
        <v>54</v>
      </c>
      <c r="N1080" s="1" t="s">
        <v>48</v>
      </c>
      <c r="O1080" s="1">
        <v>7</v>
      </c>
      <c r="P1080" s="1">
        <v>174</v>
      </c>
      <c r="Q1080" s="1">
        <v>20</v>
      </c>
      <c r="R1080" s="1" t="s">
        <v>31</v>
      </c>
      <c r="S1080" s="1" t="s">
        <v>32</v>
      </c>
      <c r="T1080" s="1" t="s">
        <v>435</v>
      </c>
      <c r="U1080" s="1" t="s">
        <v>445</v>
      </c>
    </row>
    <row r="1081" spans="1:21" x14ac:dyDescent="0.25">
      <c r="A1081" s="1">
        <v>1426294</v>
      </c>
      <c r="B1081" s="1">
        <v>2024</v>
      </c>
      <c r="C1081" s="1" t="s">
        <v>43</v>
      </c>
      <c r="D1081" s="1" t="s">
        <v>512</v>
      </c>
      <c r="E1081" s="2">
        <v>45419</v>
      </c>
      <c r="F1081" s="1" t="s">
        <v>24</v>
      </c>
      <c r="G1081" s="1" t="s">
        <v>399</v>
      </c>
      <c r="H1081" s="1" t="s">
        <v>437</v>
      </c>
      <c r="I1081" s="1" t="s">
        <v>403</v>
      </c>
      <c r="J1081" s="1" t="s">
        <v>47</v>
      </c>
      <c r="K1081" s="1" t="s">
        <v>47</v>
      </c>
      <c r="L1081" s="1" t="s">
        <v>29</v>
      </c>
      <c r="M1081" s="1" t="s">
        <v>403</v>
      </c>
      <c r="N1081" s="1" t="s">
        <v>30</v>
      </c>
      <c r="O1081" s="1">
        <v>20</v>
      </c>
      <c r="P1081" s="1">
        <v>222</v>
      </c>
      <c r="Q1081" s="1">
        <v>20</v>
      </c>
      <c r="R1081" s="1" t="s">
        <v>31</v>
      </c>
      <c r="S1081" s="1" t="s">
        <v>32</v>
      </c>
      <c r="T1081" s="1" t="s">
        <v>358</v>
      </c>
      <c r="U1081" s="1" t="s">
        <v>411</v>
      </c>
    </row>
    <row r="1082" spans="1:21" x14ac:dyDescent="0.25">
      <c r="A1082" s="1">
        <v>1426295</v>
      </c>
      <c r="B1082" s="1">
        <v>2024</v>
      </c>
      <c r="C1082" s="1" t="s">
        <v>67</v>
      </c>
      <c r="D1082" s="1" t="s">
        <v>512</v>
      </c>
      <c r="E1082" s="2">
        <v>45420</v>
      </c>
      <c r="F1082" s="1" t="s">
        <v>24</v>
      </c>
      <c r="G1082" s="1" t="s">
        <v>522</v>
      </c>
      <c r="H1082" s="1" t="s">
        <v>488</v>
      </c>
      <c r="I1082" s="1" t="s">
        <v>453</v>
      </c>
      <c r="J1082" s="1" t="s">
        <v>280</v>
      </c>
      <c r="K1082" s="1" t="s">
        <v>453</v>
      </c>
      <c r="L1082" s="1" t="s">
        <v>40</v>
      </c>
      <c r="M1082" s="1" t="s">
        <v>280</v>
      </c>
      <c r="N1082" s="1" t="s">
        <v>48</v>
      </c>
      <c r="O1082" s="1">
        <v>10</v>
      </c>
      <c r="P1082" s="1">
        <v>166</v>
      </c>
      <c r="Q1082" s="1">
        <v>20</v>
      </c>
      <c r="R1082" s="1" t="s">
        <v>31</v>
      </c>
      <c r="S1082" s="1" t="s">
        <v>32</v>
      </c>
      <c r="T1082" s="1" t="s">
        <v>494</v>
      </c>
      <c r="U1082" s="1" t="s">
        <v>374</v>
      </c>
    </row>
    <row r="1083" spans="1:21" x14ac:dyDescent="0.25">
      <c r="A1083" s="1">
        <v>1426296</v>
      </c>
      <c r="B1083" s="1">
        <v>2024</v>
      </c>
      <c r="C1083" s="1" t="s">
        <v>207</v>
      </c>
      <c r="D1083" s="1" t="s">
        <v>512</v>
      </c>
      <c r="E1083" s="2">
        <v>45421</v>
      </c>
      <c r="F1083" s="1" t="s">
        <v>24</v>
      </c>
      <c r="G1083" s="1" t="s">
        <v>230</v>
      </c>
      <c r="H1083" s="1" t="s">
        <v>510</v>
      </c>
      <c r="I1083" s="1" t="s">
        <v>27</v>
      </c>
      <c r="J1083" s="1" t="s">
        <v>38</v>
      </c>
      <c r="K1083" s="1" t="s">
        <v>38</v>
      </c>
      <c r="L1083" s="1" t="s">
        <v>29</v>
      </c>
      <c r="M1083" s="1" t="s">
        <v>27</v>
      </c>
      <c r="N1083" s="1" t="s">
        <v>30</v>
      </c>
      <c r="O1083" s="1">
        <v>60</v>
      </c>
      <c r="P1083" s="1">
        <v>242</v>
      </c>
      <c r="Q1083" s="1">
        <v>20</v>
      </c>
      <c r="R1083" s="1" t="s">
        <v>31</v>
      </c>
      <c r="S1083" s="1" t="s">
        <v>32</v>
      </c>
      <c r="T1083" s="1" t="s">
        <v>346</v>
      </c>
      <c r="U1083" s="1" t="s">
        <v>446</v>
      </c>
    </row>
    <row r="1084" spans="1:21" x14ac:dyDescent="0.25">
      <c r="A1084" s="1">
        <v>1426297</v>
      </c>
      <c r="B1084" s="1">
        <v>2024</v>
      </c>
      <c r="C1084" s="1" t="s">
        <v>179</v>
      </c>
      <c r="D1084" s="1" t="s">
        <v>512</v>
      </c>
      <c r="E1084" s="2">
        <v>45422</v>
      </c>
      <c r="F1084" s="1" t="s">
        <v>24</v>
      </c>
      <c r="G1084" s="1" t="s">
        <v>416</v>
      </c>
      <c r="H1084" s="1" t="s">
        <v>436</v>
      </c>
      <c r="I1084" s="1" t="s">
        <v>454</v>
      </c>
      <c r="J1084" s="1" t="s">
        <v>39</v>
      </c>
      <c r="K1084" s="1" t="s">
        <v>39</v>
      </c>
      <c r="L1084" s="1" t="s">
        <v>29</v>
      </c>
      <c r="M1084" s="1" t="s">
        <v>454</v>
      </c>
      <c r="N1084" s="1" t="s">
        <v>30</v>
      </c>
      <c r="O1084" s="1">
        <v>35</v>
      </c>
      <c r="P1084" s="1">
        <v>232</v>
      </c>
      <c r="Q1084" s="1">
        <v>20</v>
      </c>
      <c r="R1084" s="1" t="s">
        <v>31</v>
      </c>
      <c r="S1084" s="1" t="s">
        <v>32</v>
      </c>
      <c r="T1084" s="1" t="s">
        <v>358</v>
      </c>
      <c r="U1084" s="1" t="s">
        <v>467</v>
      </c>
    </row>
    <row r="1085" spans="1:21" x14ac:dyDescent="0.25">
      <c r="A1085" s="1">
        <v>1426298</v>
      </c>
      <c r="B1085" s="1">
        <v>2024</v>
      </c>
      <c r="C1085" s="1" t="s">
        <v>57</v>
      </c>
      <c r="D1085" s="1" t="s">
        <v>512</v>
      </c>
      <c r="E1085" s="2">
        <v>45423</v>
      </c>
      <c r="F1085" s="1" t="s">
        <v>24</v>
      </c>
      <c r="G1085" s="1" t="s">
        <v>424</v>
      </c>
      <c r="H1085" s="1" t="s">
        <v>480</v>
      </c>
      <c r="I1085" s="1" t="s">
        <v>28</v>
      </c>
      <c r="J1085" s="1" t="s">
        <v>54</v>
      </c>
      <c r="K1085" s="1" t="s">
        <v>54</v>
      </c>
      <c r="L1085" s="1" t="s">
        <v>29</v>
      </c>
      <c r="M1085" s="1" t="s">
        <v>28</v>
      </c>
      <c r="N1085" s="1" t="s">
        <v>30</v>
      </c>
      <c r="O1085" s="1">
        <v>18</v>
      </c>
      <c r="P1085" s="1">
        <v>158</v>
      </c>
      <c r="Q1085" s="1">
        <v>16</v>
      </c>
      <c r="R1085" s="1" t="s">
        <v>31</v>
      </c>
      <c r="S1085" s="1" t="s">
        <v>32</v>
      </c>
      <c r="T1085" s="1" t="s">
        <v>411</v>
      </c>
      <c r="U1085" s="1" t="s">
        <v>495</v>
      </c>
    </row>
    <row r="1086" spans="1:21" x14ac:dyDescent="0.25">
      <c r="A1086" s="1">
        <v>1426299</v>
      </c>
      <c r="B1086" s="1">
        <v>2024</v>
      </c>
      <c r="C1086" s="1" t="s">
        <v>72</v>
      </c>
      <c r="D1086" s="1" t="s">
        <v>512</v>
      </c>
      <c r="E1086" s="2">
        <v>45424</v>
      </c>
      <c r="F1086" s="1" t="s">
        <v>24</v>
      </c>
      <c r="G1086" s="1" t="s">
        <v>526</v>
      </c>
      <c r="H1086" s="1" t="s">
        <v>429</v>
      </c>
      <c r="I1086" s="1" t="s">
        <v>47</v>
      </c>
      <c r="J1086" s="1" t="s">
        <v>39</v>
      </c>
      <c r="K1086" s="1" t="s">
        <v>47</v>
      </c>
      <c r="L1086" s="1" t="s">
        <v>40</v>
      </c>
      <c r="M1086" s="1" t="s">
        <v>39</v>
      </c>
      <c r="N1086" s="1" t="s">
        <v>48</v>
      </c>
      <c r="O1086" s="1">
        <v>5</v>
      </c>
      <c r="P1086" s="1">
        <v>142</v>
      </c>
      <c r="Q1086" s="1">
        <v>20</v>
      </c>
      <c r="R1086" s="1" t="s">
        <v>31</v>
      </c>
      <c r="S1086" s="1" t="s">
        <v>32</v>
      </c>
      <c r="T1086" s="1" t="s">
        <v>465</v>
      </c>
      <c r="U1086" s="1" t="s">
        <v>374</v>
      </c>
    </row>
    <row r="1087" spans="1:21" x14ac:dyDescent="0.25">
      <c r="A1087" s="1">
        <v>1426300</v>
      </c>
      <c r="B1087" s="1">
        <v>2024</v>
      </c>
      <c r="C1087" s="1" t="s">
        <v>22</v>
      </c>
      <c r="D1087" s="1" t="s">
        <v>512</v>
      </c>
      <c r="E1087" s="2">
        <v>45424</v>
      </c>
      <c r="F1087" s="1" t="s">
        <v>24</v>
      </c>
      <c r="G1087" s="1" t="s">
        <v>499</v>
      </c>
      <c r="H1087" s="1" t="s">
        <v>540</v>
      </c>
      <c r="I1087" s="1" t="s">
        <v>27</v>
      </c>
      <c r="J1087" s="1" t="s">
        <v>403</v>
      </c>
      <c r="K1087" s="1" t="s">
        <v>403</v>
      </c>
      <c r="L1087" s="1" t="s">
        <v>29</v>
      </c>
      <c r="M1087" s="1" t="s">
        <v>27</v>
      </c>
      <c r="N1087" s="1" t="s">
        <v>30</v>
      </c>
      <c r="O1087" s="1">
        <v>47</v>
      </c>
      <c r="P1087" s="1">
        <v>188</v>
      </c>
      <c r="Q1087" s="1">
        <v>20</v>
      </c>
      <c r="R1087" s="1" t="s">
        <v>31</v>
      </c>
      <c r="S1087" s="1" t="s">
        <v>32</v>
      </c>
      <c r="T1087" s="1" t="s">
        <v>350</v>
      </c>
      <c r="U1087" s="1" t="s">
        <v>257</v>
      </c>
    </row>
    <row r="1088" spans="1:21" x14ac:dyDescent="0.25">
      <c r="A1088" s="1">
        <v>1426302</v>
      </c>
      <c r="B1088" s="1">
        <v>2024</v>
      </c>
      <c r="C1088" s="1" t="s">
        <v>43</v>
      </c>
      <c r="D1088" s="1" t="s">
        <v>512</v>
      </c>
      <c r="E1088" s="2">
        <v>45426</v>
      </c>
      <c r="F1088" s="1" t="s">
        <v>24</v>
      </c>
      <c r="G1088" s="1" t="s">
        <v>231</v>
      </c>
      <c r="H1088" s="1" t="s">
        <v>437</v>
      </c>
      <c r="I1088" s="1" t="s">
        <v>403</v>
      </c>
      <c r="J1088" s="1" t="s">
        <v>453</v>
      </c>
      <c r="K1088" s="1" t="s">
        <v>453</v>
      </c>
      <c r="L1088" s="1" t="s">
        <v>29</v>
      </c>
      <c r="M1088" s="1" t="s">
        <v>403</v>
      </c>
      <c r="N1088" s="1" t="s">
        <v>30</v>
      </c>
      <c r="O1088" s="1">
        <v>19</v>
      </c>
      <c r="P1088" s="1">
        <v>209</v>
      </c>
      <c r="Q1088" s="1">
        <v>20</v>
      </c>
      <c r="R1088" s="1" t="s">
        <v>31</v>
      </c>
      <c r="S1088" s="1" t="s">
        <v>32</v>
      </c>
      <c r="T1088" s="1" t="s">
        <v>489</v>
      </c>
      <c r="U1088" s="1" t="s">
        <v>495</v>
      </c>
    </row>
    <row r="1089" spans="1:21" x14ac:dyDescent="0.25">
      <c r="A1089" s="1">
        <v>1426303</v>
      </c>
      <c r="B1089" s="1">
        <v>2024</v>
      </c>
      <c r="C1089" s="1" t="s">
        <v>491</v>
      </c>
      <c r="D1089" s="1" t="s">
        <v>512</v>
      </c>
      <c r="E1089" s="2">
        <v>45427</v>
      </c>
      <c r="F1089" s="1" t="s">
        <v>24</v>
      </c>
      <c r="G1089" s="1" t="s">
        <v>406</v>
      </c>
      <c r="H1089" s="1" t="s">
        <v>493</v>
      </c>
      <c r="I1089" s="1" t="s">
        <v>47</v>
      </c>
      <c r="J1089" s="1" t="s">
        <v>38</v>
      </c>
      <c r="K1089" s="1" t="s">
        <v>47</v>
      </c>
      <c r="L1089" s="1" t="s">
        <v>40</v>
      </c>
      <c r="M1089" s="1" t="s">
        <v>38</v>
      </c>
      <c r="N1089" s="1" t="s">
        <v>48</v>
      </c>
      <c r="O1089" s="1">
        <v>5</v>
      </c>
      <c r="P1089" s="1">
        <v>145</v>
      </c>
      <c r="Q1089" s="1">
        <v>20</v>
      </c>
      <c r="R1089" s="1" t="s">
        <v>31</v>
      </c>
      <c r="S1089" s="1" t="s">
        <v>32</v>
      </c>
      <c r="T1089" s="1" t="s">
        <v>465</v>
      </c>
      <c r="U1089" s="1" t="s">
        <v>494</v>
      </c>
    </row>
    <row r="1090" spans="1:21" x14ac:dyDescent="0.25">
      <c r="A1090" s="1">
        <v>1426305</v>
      </c>
      <c r="B1090" s="1">
        <v>2024</v>
      </c>
      <c r="C1090" s="1" t="s">
        <v>51</v>
      </c>
      <c r="D1090" s="1" t="s">
        <v>512</v>
      </c>
      <c r="E1090" s="2">
        <v>45429</v>
      </c>
      <c r="F1090" s="1" t="s">
        <v>24</v>
      </c>
      <c r="G1090" s="1" t="s">
        <v>496</v>
      </c>
      <c r="H1090" s="1" t="s">
        <v>430</v>
      </c>
      <c r="I1090" s="1" t="s">
        <v>453</v>
      </c>
      <c r="J1090" s="1" t="s">
        <v>54</v>
      </c>
      <c r="K1090" s="1" t="s">
        <v>54</v>
      </c>
      <c r="L1090" s="1" t="s">
        <v>29</v>
      </c>
      <c r="M1090" s="1" t="s">
        <v>453</v>
      </c>
      <c r="N1090" s="1" t="s">
        <v>30</v>
      </c>
      <c r="O1090" s="1">
        <v>18</v>
      </c>
      <c r="P1090" s="1">
        <v>215</v>
      </c>
      <c r="Q1090" s="1">
        <v>20</v>
      </c>
      <c r="R1090" s="1" t="s">
        <v>31</v>
      </c>
      <c r="S1090" s="1" t="s">
        <v>32</v>
      </c>
      <c r="T1090" s="1" t="s">
        <v>435</v>
      </c>
      <c r="U1090" s="1" t="s">
        <v>465</v>
      </c>
    </row>
    <row r="1091" spans="1:21" x14ac:dyDescent="0.25">
      <c r="A1091" s="1">
        <v>1426306</v>
      </c>
      <c r="B1091" s="1">
        <v>2024</v>
      </c>
      <c r="C1091" s="1" t="s">
        <v>22</v>
      </c>
      <c r="D1091" s="1" t="s">
        <v>512</v>
      </c>
      <c r="E1091" s="2">
        <v>45430</v>
      </c>
      <c r="F1091" s="1" t="s">
        <v>24</v>
      </c>
      <c r="G1091" s="1" t="s">
        <v>263</v>
      </c>
      <c r="H1091" s="1" t="s">
        <v>540</v>
      </c>
      <c r="I1091" s="1" t="s">
        <v>27</v>
      </c>
      <c r="J1091" s="1" t="s">
        <v>39</v>
      </c>
      <c r="K1091" s="1" t="s">
        <v>39</v>
      </c>
      <c r="L1091" s="1" t="s">
        <v>29</v>
      </c>
      <c r="M1091" s="1" t="s">
        <v>27</v>
      </c>
      <c r="N1091" s="1" t="s">
        <v>30</v>
      </c>
      <c r="O1091" s="1">
        <v>27</v>
      </c>
      <c r="P1091" s="1">
        <v>219</v>
      </c>
      <c r="Q1091" s="1">
        <v>20</v>
      </c>
      <c r="R1091" s="1" t="s">
        <v>31</v>
      </c>
      <c r="S1091" s="1" t="s">
        <v>32</v>
      </c>
      <c r="T1091" s="1" t="s">
        <v>489</v>
      </c>
      <c r="U1091" s="1" t="s">
        <v>358</v>
      </c>
    </row>
    <row r="1092" spans="1:21" x14ac:dyDescent="0.25">
      <c r="A1092" s="1">
        <v>1426307</v>
      </c>
      <c r="B1092" s="1">
        <v>2024</v>
      </c>
      <c r="C1092" s="1" t="s">
        <v>67</v>
      </c>
      <c r="D1092" s="1" t="s">
        <v>512</v>
      </c>
      <c r="E1092" s="2">
        <v>45431</v>
      </c>
      <c r="F1092" s="1" t="s">
        <v>24</v>
      </c>
      <c r="G1092" s="1" t="s">
        <v>460</v>
      </c>
      <c r="H1092" s="1" t="s">
        <v>488</v>
      </c>
      <c r="I1092" s="1" t="s">
        <v>38</v>
      </c>
      <c r="J1092" s="1" t="s">
        <v>280</v>
      </c>
      <c r="K1092" s="1" t="s">
        <v>38</v>
      </c>
      <c r="L1092" s="1" t="s">
        <v>40</v>
      </c>
      <c r="M1092" s="1" t="s">
        <v>280</v>
      </c>
      <c r="N1092" s="1" t="s">
        <v>48</v>
      </c>
      <c r="O1092" s="1">
        <v>4</v>
      </c>
      <c r="P1092" s="1">
        <v>215</v>
      </c>
      <c r="Q1092" s="1">
        <v>20</v>
      </c>
      <c r="R1092" s="1" t="s">
        <v>31</v>
      </c>
      <c r="S1092" s="1" t="s">
        <v>32</v>
      </c>
      <c r="T1092" s="1" t="s">
        <v>346</v>
      </c>
      <c r="U1092" s="1" t="s">
        <v>345</v>
      </c>
    </row>
    <row r="1093" spans="1:21" x14ac:dyDescent="0.25">
      <c r="A1093" s="1">
        <v>1426309</v>
      </c>
      <c r="B1093" s="1">
        <v>2024</v>
      </c>
      <c r="C1093" s="1" t="s">
        <v>179</v>
      </c>
      <c r="D1093" s="1" t="s">
        <v>512</v>
      </c>
      <c r="E1093" s="2">
        <v>45433</v>
      </c>
      <c r="F1093" s="1" t="s">
        <v>245</v>
      </c>
      <c r="G1093" s="1" t="s">
        <v>332</v>
      </c>
      <c r="H1093" s="1" t="s">
        <v>436</v>
      </c>
      <c r="I1093" s="1" t="s">
        <v>280</v>
      </c>
      <c r="J1093" s="1" t="s">
        <v>28</v>
      </c>
      <c r="K1093" s="1" t="s">
        <v>280</v>
      </c>
      <c r="L1093" s="1" t="s">
        <v>40</v>
      </c>
      <c r="M1093" s="1" t="s">
        <v>28</v>
      </c>
      <c r="N1093" s="1" t="s">
        <v>48</v>
      </c>
      <c r="O1093" s="1">
        <v>8</v>
      </c>
      <c r="P1093" s="1">
        <v>160</v>
      </c>
      <c r="Q1093" s="1">
        <v>20</v>
      </c>
      <c r="R1093" s="1" t="s">
        <v>31</v>
      </c>
      <c r="S1093" s="1" t="s">
        <v>32</v>
      </c>
      <c r="T1093" s="1" t="s">
        <v>252</v>
      </c>
      <c r="U1093" s="1" t="s">
        <v>465</v>
      </c>
    </row>
    <row r="1094" spans="1:21" x14ac:dyDescent="0.25">
      <c r="A1094" s="1">
        <v>1426310</v>
      </c>
      <c r="B1094" s="1">
        <v>2024</v>
      </c>
      <c r="C1094" s="1" t="s">
        <v>179</v>
      </c>
      <c r="D1094" s="1" t="s">
        <v>512</v>
      </c>
      <c r="E1094" s="2">
        <v>45434</v>
      </c>
      <c r="F1094" s="1" t="s">
        <v>303</v>
      </c>
      <c r="G1094" s="1" t="s">
        <v>206</v>
      </c>
      <c r="H1094" s="1" t="s">
        <v>436</v>
      </c>
      <c r="I1094" s="1" t="s">
        <v>27</v>
      </c>
      <c r="J1094" s="1" t="s">
        <v>47</v>
      </c>
      <c r="K1094" s="1" t="s">
        <v>47</v>
      </c>
      <c r="L1094" s="1" t="s">
        <v>29</v>
      </c>
      <c r="M1094" s="1" t="s">
        <v>47</v>
      </c>
      <c r="N1094" s="1" t="s">
        <v>48</v>
      </c>
      <c r="O1094" s="1">
        <v>4</v>
      </c>
      <c r="P1094" s="1">
        <v>173</v>
      </c>
      <c r="Q1094" s="1">
        <v>20</v>
      </c>
      <c r="R1094" s="1" t="s">
        <v>31</v>
      </c>
      <c r="S1094" s="1" t="s">
        <v>32</v>
      </c>
      <c r="T1094" s="1" t="s">
        <v>358</v>
      </c>
      <c r="U1094" s="1" t="s">
        <v>494</v>
      </c>
    </row>
    <row r="1095" spans="1:21" x14ac:dyDescent="0.25">
      <c r="A1095" s="1">
        <v>1426311</v>
      </c>
      <c r="B1095" s="1">
        <v>2024</v>
      </c>
      <c r="C1095" s="1" t="s">
        <v>72</v>
      </c>
      <c r="D1095" s="1" t="s">
        <v>512</v>
      </c>
      <c r="E1095" s="2">
        <v>45436</v>
      </c>
      <c r="F1095" s="1" t="s">
        <v>247</v>
      </c>
      <c r="G1095" s="1" t="s">
        <v>527</v>
      </c>
      <c r="H1095" s="1" t="s">
        <v>429</v>
      </c>
      <c r="I1095" s="1" t="s">
        <v>280</v>
      </c>
      <c r="J1095" s="1" t="s">
        <v>47</v>
      </c>
      <c r="K1095" s="1" t="s">
        <v>47</v>
      </c>
      <c r="L1095" s="1" t="s">
        <v>29</v>
      </c>
      <c r="M1095" s="1" t="s">
        <v>280</v>
      </c>
      <c r="N1095" s="1" t="s">
        <v>30</v>
      </c>
      <c r="O1095" s="1">
        <v>36</v>
      </c>
      <c r="P1095" s="1">
        <v>176</v>
      </c>
      <c r="Q1095" s="1">
        <v>20</v>
      </c>
      <c r="R1095" s="1" t="s">
        <v>31</v>
      </c>
      <c r="S1095" s="1" t="s">
        <v>32</v>
      </c>
      <c r="T1095" s="1" t="s">
        <v>346</v>
      </c>
      <c r="U1095" s="1" t="s">
        <v>345</v>
      </c>
    </row>
    <row r="1096" spans="1:21" x14ac:dyDescent="0.25">
      <c r="A1096" s="1">
        <v>1426312</v>
      </c>
      <c r="B1096" s="1">
        <v>2024</v>
      </c>
      <c r="C1096" s="1" t="s">
        <v>72</v>
      </c>
      <c r="D1096" s="1" t="s">
        <v>512</v>
      </c>
      <c r="E1096" s="2">
        <v>45438</v>
      </c>
      <c r="F1096" s="1" t="s">
        <v>114</v>
      </c>
      <c r="G1096" s="1" t="s">
        <v>332</v>
      </c>
      <c r="H1096" s="1" t="s">
        <v>429</v>
      </c>
      <c r="I1096" s="1" t="s">
        <v>280</v>
      </c>
      <c r="J1096" s="1" t="s">
        <v>28</v>
      </c>
      <c r="K1096" s="1" t="s">
        <v>280</v>
      </c>
      <c r="L1096" s="1" t="s">
        <v>40</v>
      </c>
      <c r="M1096" s="1" t="s">
        <v>28</v>
      </c>
      <c r="N1096" s="1" t="s">
        <v>48</v>
      </c>
      <c r="O1096" s="1">
        <v>8</v>
      </c>
      <c r="P1096" s="1">
        <v>114</v>
      </c>
      <c r="Q1096" s="1">
        <v>20</v>
      </c>
      <c r="R1096" s="1" t="s">
        <v>31</v>
      </c>
      <c r="S1096" s="1" t="s">
        <v>32</v>
      </c>
      <c r="T1096" s="1" t="s">
        <v>434</v>
      </c>
      <c r="U1096" s="1" t="s">
        <v>346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38EB-589B-453C-AE5F-79E2DF14F2A1}">
  <dimension ref="AG2:AY39"/>
  <sheetViews>
    <sheetView showGridLines="0" tabSelected="1" workbookViewId="0">
      <selection activeCell="AI2" sqref="AI2"/>
    </sheetView>
  </sheetViews>
  <sheetFormatPr defaultRowHeight="15" x14ac:dyDescent="0.25"/>
  <cols>
    <col min="23" max="23" width="12.140625" customWidth="1"/>
    <col min="26" max="26" width="10.85546875" customWidth="1"/>
    <col min="32" max="32" width="9.140625" customWidth="1"/>
    <col min="34" max="34" width="26.7109375" bestFit="1" customWidth="1"/>
    <col min="35" max="35" width="16.85546875" bestFit="1" customWidth="1"/>
    <col min="36" max="36" width="5.140625" bestFit="1" customWidth="1"/>
    <col min="37" max="37" width="11.28515625" bestFit="1" customWidth="1"/>
    <col min="40" max="40" width="12.140625" customWidth="1"/>
    <col min="41" max="41" width="13.42578125" bestFit="1" customWidth="1"/>
    <col min="42" max="42" width="20.42578125" bestFit="1" customWidth="1"/>
    <col min="43" max="43" width="5.140625" bestFit="1" customWidth="1"/>
    <col min="44" max="44" width="11.28515625" bestFit="1" customWidth="1"/>
    <col min="45" max="45" width="47" bestFit="1" customWidth="1"/>
    <col min="46" max="46" width="16.85546875" bestFit="1" customWidth="1"/>
    <col min="47" max="47" width="5.140625" bestFit="1" customWidth="1"/>
    <col min="48" max="48" width="11.28515625" bestFit="1" customWidth="1"/>
    <col min="49" max="49" width="20.42578125" bestFit="1" customWidth="1"/>
    <col min="50" max="50" width="14.5703125" customWidth="1"/>
    <col min="51" max="51" width="24.7109375" customWidth="1"/>
    <col min="52" max="52" width="49.140625" bestFit="1" customWidth="1"/>
    <col min="53" max="53" width="17.28515625" bestFit="1" customWidth="1"/>
    <col min="54" max="54" width="5.140625" bestFit="1" customWidth="1"/>
    <col min="55" max="55" width="11.28515625" bestFit="1" customWidth="1"/>
  </cols>
  <sheetData>
    <row r="2" spans="33:51" x14ac:dyDescent="0.25">
      <c r="AG2" t="s">
        <v>545</v>
      </c>
      <c r="AH2" s="4" t="s">
        <v>3</v>
      </c>
      <c r="AI2" t="s">
        <v>279</v>
      </c>
      <c r="AX2" s="20" t="e" cm="1">
        <f t="array" aca="1" ref="AX2" ca="1">Sheet4!L3(Sheet4!A5,Table24[#All],Sheet4!B5,FALSE)</f>
        <v>#REF!</v>
      </c>
    </row>
    <row r="3" spans="33:51" x14ac:dyDescent="0.25">
      <c r="AG3" t="s">
        <v>546</v>
      </c>
      <c r="AO3" s="4" t="s">
        <v>3</v>
      </c>
      <c r="AP3" t="s">
        <v>279</v>
      </c>
      <c r="AX3" s="16" t="s">
        <v>541</v>
      </c>
      <c r="AY3" s="17" t="s">
        <v>542</v>
      </c>
    </row>
    <row r="4" spans="33:51" x14ac:dyDescent="0.25">
      <c r="AG4" t="s">
        <v>547</v>
      </c>
      <c r="AH4" s="4" t="s">
        <v>537</v>
      </c>
      <c r="AI4" s="4" t="s">
        <v>530</v>
      </c>
      <c r="AX4" s="13" t="s">
        <v>23</v>
      </c>
      <c r="AY4" s="14" t="s">
        <v>47</v>
      </c>
    </row>
    <row r="5" spans="33:51" x14ac:dyDescent="0.25">
      <c r="AH5" s="4" t="s">
        <v>528</v>
      </c>
      <c r="AI5" t="s">
        <v>40</v>
      </c>
      <c r="AJ5" t="s">
        <v>29</v>
      </c>
      <c r="AK5" t="s">
        <v>529</v>
      </c>
      <c r="AO5" s="4" t="s">
        <v>528</v>
      </c>
      <c r="AP5" t="s">
        <v>537</v>
      </c>
      <c r="AX5" s="13" t="s">
        <v>116</v>
      </c>
      <c r="AY5" s="15" t="s">
        <v>60</v>
      </c>
    </row>
    <row r="6" spans="33:51" x14ac:dyDescent="0.25">
      <c r="AH6" s="5" t="s">
        <v>39</v>
      </c>
      <c r="AI6" s="29">
        <v>8</v>
      </c>
      <c r="AJ6" s="29">
        <v>4</v>
      </c>
      <c r="AK6" s="29">
        <v>12</v>
      </c>
      <c r="AO6" s="5" t="s">
        <v>40</v>
      </c>
      <c r="AP6" s="29">
        <v>45</v>
      </c>
      <c r="AX6" s="13" t="s">
        <v>174</v>
      </c>
      <c r="AY6" s="14" t="s">
        <v>39</v>
      </c>
    </row>
    <row r="7" spans="33:51" x14ac:dyDescent="0.25">
      <c r="AH7" s="5" t="s">
        <v>46</v>
      </c>
      <c r="AI7" s="29">
        <v>2</v>
      </c>
      <c r="AJ7" s="29">
        <v>1</v>
      </c>
      <c r="AK7" s="29">
        <v>3</v>
      </c>
      <c r="AO7" s="5" t="s">
        <v>29</v>
      </c>
      <c r="AP7" s="29">
        <v>31</v>
      </c>
      <c r="AX7" s="13" t="s">
        <v>214</v>
      </c>
      <c r="AY7" s="15" t="s">
        <v>39</v>
      </c>
    </row>
    <row r="8" spans="33:51" x14ac:dyDescent="0.25">
      <c r="AH8" s="5" t="s">
        <v>38</v>
      </c>
      <c r="AI8" s="29">
        <v>1</v>
      </c>
      <c r="AJ8" s="29">
        <v>7</v>
      </c>
      <c r="AK8" s="29">
        <v>8</v>
      </c>
      <c r="AO8" s="5" t="s">
        <v>529</v>
      </c>
      <c r="AP8" s="29">
        <v>76</v>
      </c>
      <c r="AX8" s="13" t="s">
        <v>248</v>
      </c>
      <c r="AY8" s="14" t="s">
        <v>28</v>
      </c>
    </row>
    <row r="9" spans="33:51" x14ac:dyDescent="0.25">
      <c r="AH9" s="5" t="s">
        <v>28</v>
      </c>
      <c r="AI9" s="29">
        <v>4</v>
      </c>
      <c r="AJ9" s="29">
        <v>2</v>
      </c>
      <c r="AK9" s="29">
        <v>6</v>
      </c>
      <c r="AX9" s="13" t="s">
        <v>279</v>
      </c>
      <c r="AY9" s="15" t="s">
        <v>54</v>
      </c>
    </row>
    <row r="10" spans="33:51" x14ac:dyDescent="0.25">
      <c r="AH10" s="5" t="s">
        <v>54</v>
      </c>
      <c r="AI10" s="29">
        <v>12</v>
      </c>
      <c r="AJ10" s="29">
        <v>1</v>
      </c>
      <c r="AK10" s="29">
        <v>13</v>
      </c>
      <c r="AX10" s="13" t="s">
        <v>305</v>
      </c>
      <c r="AY10" s="14" t="s">
        <v>28</v>
      </c>
    </row>
    <row r="11" spans="33:51" x14ac:dyDescent="0.25">
      <c r="AH11" s="5" t="s">
        <v>222</v>
      </c>
      <c r="AI11" s="29">
        <v>3</v>
      </c>
      <c r="AJ11" s="29">
        <v>1</v>
      </c>
      <c r="AK11" s="29">
        <v>4</v>
      </c>
      <c r="AS11" s="4" t="s">
        <v>3</v>
      </c>
      <c r="AT11" t="s">
        <v>279</v>
      </c>
      <c r="AX11" s="13" t="s">
        <v>323</v>
      </c>
      <c r="AY11" s="15" t="s">
        <v>54</v>
      </c>
    </row>
    <row r="12" spans="33:51" x14ac:dyDescent="0.25">
      <c r="AH12" s="5" t="s">
        <v>47</v>
      </c>
      <c r="AI12" s="29">
        <v>6</v>
      </c>
      <c r="AJ12" s="29">
        <v>5</v>
      </c>
      <c r="AK12" s="29">
        <v>11</v>
      </c>
      <c r="AX12" s="13" t="s">
        <v>341</v>
      </c>
      <c r="AY12" s="14" t="s">
        <v>280</v>
      </c>
    </row>
    <row r="13" spans="33:51" x14ac:dyDescent="0.25">
      <c r="AH13" s="5" t="s">
        <v>27</v>
      </c>
      <c r="AI13" s="29">
        <v>2</v>
      </c>
      <c r="AJ13" s="29">
        <v>7</v>
      </c>
      <c r="AK13" s="29">
        <v>9</v>
      </c>
      <c r="AS13" s="4" t="s">
        <v>531</v>
      </c>
      <c r="AT13" s="4" t="s">
        <v>530</v>
      </c>
      <c r="AX13" s="13" t="s">
        <v>367</v>
      </c>
      <c r="AY13" s="15" t="s">
        <v>54</v>
      </c>
    </row>
    <row r="14" spans="33:51" x14ac:dyDescent="0.25">
      <c r="AH14" s="5" t="s">
        <v>280</v>
      </c>
      <c r="AI14" s="29">
        <v>7</v>
      </c>
      <c r="AJ14" s="29">
        <v>3</v>
      </c>
      <c r="AK14" s="29">
        <v>10</v>
      </c>
      <c r="AS14" s="4" t="s">
        <v>528</v>
      </c>
      <c r="AT14" t="s">
        <v>40</v>
      </c>
      <c r="AU14" t="s">
        <v>29</v>
      </c>
      <c r="AV14" t="s">
        <v>529</v>
      </c>
      <c r="AX14" s="13" t="s">
        <v>385</v>
      </c>
      <c r="AY14" s="14" t="s">
        <v>39</v>
      </c>
    </row>
    <row r="15" spans="33:51" x14ac:dyDescent="0.25">
      <c r="AH15" s="5" t="s">
        <v>529</v>
      </c>
      <c r="AI15" s="29">
        <v>45</v>
      </c>
      <c r="AJ15" s="29">
        <v>31</v>
      </c>
      <c r="AK15" s="29">
        <v>76</v>
      </c>
      <c r="AS15" s="5" t="s">
        <v>59</v>
      </c>
      <c r="AT15" s="29">
        <v>7</v>
      </c>
      <c r="AU15" s="29">
        <v>1</v>
      </c>
      <c r="AV15" s="29">
        <v>8</v>
      </c>
      <c r="AX15" s="13" t="s">
        <v>402</v>
      </c>
      <c r="AY15" s="15" t="s">
        <v>54</v>
      </c>
    </row>
    <row r="16" spans="33:51" x14ac:dyDescent="0.25">
      <c r="AS16" s="5" t="s">
        <v>45</v>
      </c>
      <c r="AT16" s="29">
        <v>6</v>
      </c>
      <c r="AU16" s="29">
        <v>2</v>
      </c>
      <c r="AV16" s="29">
        <v>8</v>
      </c>
      <c r="AX16" s="13" t="s">
        <v>419</v>
      </c>
      <c r="AY16" s="14" t="s">
        <v>54</v>
      </c>
    </row>
    <row r="17" spans="34:51" x14ac:dyDescent="0.25">
      <c r="AS17" s="5" t="s">
        <v>208</v>
      </c>
      <c r="AT17" s="29"/>
      <c r="AU17" s="29">
        <v>2</v>
      </c>
      <c r="AV17" s="29">
        <v>2</v>
      </c>
      <c r="AX17" s="13" t="s">
        <v>428</v>
      </c>
      <c r="AY17" s="15" t="s">
        <v>39</v>
      </c>
    </row>
    <row r="18" spans="34:51" x14ac:dyDescent="0.25">
      <c r="AS18" s="5" t="s">
        <v>300</v>
      </c>
      <c r="AT18" s="29"/>
      <c r="AU18" s="29">
        <v>2</v>
      </c>
      <c r="AV18" s="29">
        <v>2</v>
      </c>
      <c r="AX18" s="13" t="s">
        <v>450</v>
      </c>
      <c r="AY18" s="14" t="s">
        <v>454</v>
      </c>
    </row>
    <row r="19" spans="34:51" x14ac:dyDescent="0.25">
      <c r="AS19" s="5" t="s">
        <v>26</v>
      </c>
      <c r="AT19" s="29">
        <v>1</v>
      </c>
      <c r="AU19" s="29">
        <v>7</v>
      </c>
      <c r="AV19" s="29">
        <v>8</v>
      </c>
      <c r="AX19" s="13" t="s">
        <v>482</v>
      </c>
      <c r="AY19" s="15" t="s">
        <v>39</v>
      </c>
    </row>
    <row r="20" spans="34:51" x14ac:dyDescent="0.25">
      <c r="AS20" s="5" t="s">
        <v>74</v>
      </c>
      <c r="AT20" s="29">
        <v>6</v>
      </c>
      <c r="AU20" s="29">
        <v>2</v>
      </c>
      <c r="AV20" s="29">
        <v>8</v>
      </c>
      <c r="AX20" s="18" t="s">
        <v>512</v>
      </c>
      <c r="AY20" s="19" t="s">
        <v>28</v>
      </c>
    </row>
    <row r="21" spans="34:51" x14ac:dyDescent="0.25">
      <c r="AS21" s="5" t="s">
        <v>289</v>
      </c>
      <c r="AT21" s="29"/>
      <c r="AU21" s="29">
        <v>1</v>
      </c>
      <c r="AV21" s="29">
        <v>1</v>
      </c>
    </row>
    <row r="22" spans="34:51" x14ac:dyDescent="0.25">
      <c r="AS22" s="5" t="s">
        <v>37</v>
      </c>
      <c r="AT22" s="29"/>
      <c r="AU22" s="29">
        <v>6</v>
      </c>
      <c r="AV22" s="29">
        <v>6</v>
      </c>
    </row>
    <row r="23" spans="34:51" x14ac:dyDescent="0.25">
      <c r="AS23" s="5" t="s">
        <v>69</v>
      </c>
      <c r="AT23" s="29">
        <v>6</v>
      </c>
      <c r="AU23" s="29">
        <v>2</v>
      </c>
      <c r="AV23" s="29">
        <v>8</v>
      </c>
    </row>
    <row r="24" spans="34:51" x14ac:dyDescent="0.25">
      <c r="AS24" s="5" t="s">
        <v>65</v>
      </c>
      <c r="AT24" s="29">
        <v>4</v>
      </c>
      <c r="AU24" s="29">
        <v>4</v>
      </c>
      <c r="AV24" s="29">
        <v>8</v>
      </c>
    </row>
    <row r="25" spans="34:51" x14ac:dyDescent="0.25">
      <c r="AS25" s="5" t="s">
        <v>292</v>
      </c>
      <c r="AT25" s="29">
        <v>1</v>
      </c>
      <c r="AU25" s="29">
        <v>1</v>
      </c>
      <c r="AV25" s="29">
        <v>2</v>
      </c>
    </row>
    <row r="26" spans="34:51" x14ac:dyDescent="0.25">
      <c r="AS26" s="5" t="s">
        <v>260</v>
      </c>
      <c r="AT26" s="29">
        <v>7</v>
      </c>
      <c r="AU26" s="29"/>
      <c r="AV26" s="29">
        <v>7</v>
      </c>
    </row>
    <row r="27" spans="34:51" x14ac:dyDescent="0.25">
      <c r="AN27" t="s">
        <v>541</v>
      </c>
      <c r="AO27" t="s">
        <v>542</v>
      </c>
      <c r="AS27" s="5" t="s">
        <v>53</v>
      </c>
      <c r="AT27" s="29">
        <v>7</v>
      </c>
      <c r="AU27" s="29">
        <v>1</v>
      </c>
      <c r="AV27" s="29">
        <v>8</v>
      </c>
    </row>
    <row r="28" spans="34:51" x14ac:dyDescent="0.25">
      <c r="AH28" s="4" t="s">
        <v>3</v>
      </c>
      <c r="AI28" t="s">
        <v>279</v>
      </c>
      <c r="AN28" s="6" t="s">
        <v>47</v>
      </c>
      <c r="AO28">
        <f>COUNTIF(Table24[Column2],AN28)</f>
        <v>1</v>
      </c>
      <c r="AS28" s="5" t="s">
        <v>529</v>
      </c>
      <c r="AT28" s="29">
        <v>45</v>
      </c>
      <c r="AU28" s="29">
        <v>31</v>
      </c>
      <c r="AV28" s="29">
        <v>76</v>
      </c>
    </row>
    <row r="29" spans="34:51" x14ac:dyDescent="0.25">
      <c r="AN29" s="1" t="s">
        <v>60</v>
      </c>
      <c r="AO29">
        <f>COUNTIF(Table24[Column2],AN29)</f>
        <v>1</v>
      </c>
    </row>
    <row r="30" spans="34:51" x14ac:dyDescent="0.25">
      <c r="AH30" s="4" t="s">
        <v>528</v>
      </c>
      <c r="AI30" t="s">
        <v>538</v>
      </c>
      <c r="AN30" s="6" t="s">
        <v>39</v>
      </c>
      <c r="AO30">
        <f>COUNTIF(Table24[Column2],AN30)</f>
        <v>5</v>
      </c>
    </row>
    <row r="31" spans="34:51" x14ac:dyDescent="0.25">
      <c r="AH31" s="5" t="s">
        <v>36</v>
      </c>
      <c r="AI31" s="29">
        <v>5</v>
      </c>
      <c r="AN31" s="6" t="s">
        <v>28</v>
      </c>
      <c r="AO31">
        <f>COUNTIF(Table24[Column2],AN31)</f>
        <v>3</v>
      </c>
    </row>
    <row r="32" spans="34:51" x14ac:dyDescent="0.25">
      <c r="AH32" s="5" t="s">
        <v>99</v>
      </c>
      <c r="AI32" s="29">
        <v>4</v>
      </c>
      <c r="AN32" s="1" t="s">
        <v>54</v>
      </c>
      <c r="AO32">
        <f>COUNTIF(Table24[Column2],AN32)</f>
        <v>5</v>
      </c>
    </row>
    <row r="33" spans="34:41" x14ac:dyDescent="0.25">
      <c r="AH33" s="5" t="s">
        <v>253</v>
      </c>
      <c r="AI33" s="29">
        <v>3</v>
      </c>
      <c r="AN33" s="6" t="s">
        <v>280</v>
      </c>
      <c r="AO33">
        <f>COUNTIF(Table24[Column2],AN33)</f>
        <v>1</v>
      </c>
    </row>
    <row r="34" spans="34:41" x14ac:dyDescent="0.25">
      <c r="AH34" s="5" t="s">
        <v>128</v>
      </c>
      <c r="AI34" s="29">
        <v>3</v>
      </c>
      <c r="AN34" s="6" t="s">
        <v>454</v>
      </c>
      <c r="AO34">
        <f>COUNTIF(Table24[Column2],AN34)</f>
        <v>1</v>
      </c>
    </row>
    <row r="35" spans="34:41" x14ac:dyDescent="0.25">
      <c r="AH35" s="5" t="s">
        <v>83</v>
      </c>
      <c r="AI35" s="29">
        <v>3</v>
      </c>
    </row>
    <row r="36" spans="34:41" x14ac:dyDescent="0.25">
      <c r="AH36" s="5" t="s">
        <v>230</v>
      </c>
      <c r="AI36" s="29">
        <v>3</v>
      </c>
    </row>
    <row r="37" spans="34:41" x14ac:dyDescent="0.25">
      <c r="AH37" s="5" t="s">
        <v>205</v>
      </c>
      <c r="AI37" s="29">
        <v>3</v>
      </c>
    </row>
    <row r="38" spans="34:41" x14ac:dyDescent="0.25">
      <c r="AH38" s="5" t="s">
        <v>290</v>
      </c>
      <c r="AI38" s="29">
        <v>3</v>
      </c>
    </row>
    <row r="39" spans="34:41" x14ac:dyDescent="0.25">
      <c r="AH39" s="5" t="s">
        <v>529</v>
      </c>
      <c r="AI39" s="29">
        <v>27</v>
      </c>
    </row>
  </sheetData>
  <pageMargins left="0.7" right="0.7" top="0.75" bottom="0.75" header="0.3" footer="0.3"/>
  <drawing r:id="rId5"/>
  <tableParts count="2">
    <tablePart r:id="rId6"/>
    <tablePart r:id="rId7"/>
  </tableParts>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34295-3F11-4914-87EE-A50FF37E7641}">
  <dimension ref="A3:AP1099"/>
  <sheetViews>
    <sheetView workbookViewId="0">
      <selection activeCell="D32" sqref="D32"/>
    </sheetView>
  </sheetViews>
  <sheetFormatPr defaultRowHeight="15" x14ac:dyDescent="0.25"/>
  <cols>
    <col min="1" max="1" width="14.85546875" customWidth="1"/>
    <col min="2" max="2" width="26" customWidth="1"/>
    <col min="3" max="3" width="19.140625" customWidth="1"/>
    <col min="4" max="4" width="23.85546875" customWidth="1"/>
    <col min="5" max="5" width="11" customWidth="1"/>
    <col min="8" max="8" width="10.5703125" customWidth="1"/>
    <col min="9" max="9" width="22" customWidth="1"/>
    <col min="10" max="10" width="25" customWidth="1"/>
    <col min="11" max="11" width="29.42578125" customWidth="1"/>
    <col min="12" max="12" width="33.5703125" customWidth="1"/>
    <col min="15" max="15" width="14.7109375" customWidth="1"/>
    <col min="16" max="16" width="21.85546875" customWidth="1"/>
    <col min="20" max="20" width="22.42578125" customWidth="1"/>
    <col min="23" max="23" width="20.7109375" customWidth="1"/>
    <col min="24" max="24" width="13.7109375" customWidth="1"/>
    <col min="25" max="26" width="10.42578125" customWidth="1"/>
    <col min="27" max="27" width="18" customWidth="1"/>
    <col min="28" max="40" width="10.42578125" customWidth="1"/>
    <col min="41" max="42" width="11" customWidth="1"/>
  </cols>
  <sheetData>
    <row r="3" spans="1:42" x14ac:dyDescent="0.25">
      <c r="A3" s="20" t="s">
        <v>544</v>
      </c>
      <c r="K3" s="20" t="s">
        <v>543</v>
      </c>
      <c r="L3" s="20" t="s">
        <v>548</v>
      </c>
      <c r="O3" s="20" t="s">
        <v>549</v>
      </c>
      <c r="W3" s="3" t="s">
        <v>3</v>
      </c>
      <c r="X3" s="6" t="s">
        <v>23</v>
      </c>
      <c r="Y3" s="6" t="s">
        <v>116</v>
      </c>
      <c r="Z3" s="1" t="s">
        <v>174</v>
      </c>
      <c r="AA3" s="1" t="s">
        <v>214</v>
      </c>
      <c r="AB3" s="6" t="s">
        <v>248</v>
      </c>
      <c r="AC3" s="6" t="s">
        <v>279</v>
      </c>
      <c r="AD3" s="6" t="s">
        <v>305</v>
      </c>
      <c r="AE3" s="6" t="s">
        <v>323</v>
      </c>
      <c r="AF3" s="1" t="s">
        <v>341</v>
      </c>
      <c r="AG3" s="1" t="s">
        <v>367</v>
      </c>
      <c r="AH3" s="6" t="s">
        <v>385</v>
      </c>
      <c r="AI3" s="6" t="s">
        <v>402</v>
      </c>
      <c r="AJ3" s="6" t="s">
        <v>419</v>
      </c>
      <c r="AK3" s="6" t="s">
        <v>428</v>
      </c>
      <c r="AL3" s="6" t="s">
        <v>450</v>
      </c>
      <c r="AM3" s="6" t="s">
        <v>482</v>
      </c>
      <c r="AN3" s="6" t="s">
        <v>512</v>
      </c>
      <c r="AO3" t="s">
        <v>541</v>
      </c>
      <c r="AP3" t="s">
        <v>542</v>
      </c>
    </row>
    <row r="4" spans="1:42" x14ac:dyDescent="0.25">
      <c r="A4" s="16" t="s">
        <v>541</v>
      </c>
      <c r="B4" s="17" t="s">
        <v>542</v>
      </c>
      <c r="D4" t="s">
        <v>541</v>
      </c>
      <c r="E4" t="s">
        <v>542</v>
      </c>
      <c r="H4" s="21" t="s">
        <v>3</v>
      </c>
      <c r="I4" s="21" t="s">
        <v>8</v>
      </c>
      <c r="J4" s="21" t="s">
        <v>9</v>
      </c>
      <c r="K4" s="21" t="s">
        <v>12</v>
      </c>
      <c r="L4" s="21" t="s">
        <v>548</v>
      </c>
      <c r="O4" s="3" t="s">
        <v>3</v>
      </c>
      <c r="P4" s="3" t="s">
        <v>6</v>
      </c>
      <c r="S4" s="3" t="s">
        <v>3</v>
      </c>
      <c r="T4" s="22" t="s">
        <v>549</v>
      </c>
      <c r="W4" s="3" t="s">
        <v>6</v>
      </c>
      <c r="X4" s="6">
        <f>COUNTIFS(P4:P1098,Table8[[#This Row],[Season2]],O4:O1098,Table8[[#Headers],[IPL-2008]])</f>
        <v>0</v>
      </c>
      <c r="Y4">
        <f>COUNTIFS($P$5:$P$1099,Table8[[#This Row],[Season2]],$O$5:$O$1099,Table8[[#Headers],[IPL-2009]])</f>
        <v>0</v>
      </c>
      <c r="Z4" s="6">
        <f>COUNTIFS(Q4:Q1098,Table8[[#This Row],[Season2]],P4:P1098,Table8[[#Headers],[IPL-2010]])</f>
        <v>0</v>
      </c>
      <c r="AA4">
        <f>COUNTIFS(P4:P1098,Table8[[#This Row],[Season2]],O4:O1098,Table8[[#Headers],[IPL-2011]])</f>
        <v>0</v>
      </c>
      <c r="AB4">
        <f>COUNTIFS(P4:P1098,Table8[[#This Row],[Season2]],O4:O1098,Table8[[#Headers],[IPL-2012]])</f>
        <v>0</v>
      </c>
      <c r="AC4">
        <f>COUNTIFS(P4:P1098,Table8[[#This Row],[Season2]],O4:O1098,Table8[[#Headers],[IPL-2013]])</f>
        <v>0</v>
      </c>
      <c r="AD4">
        <f>COUNTIFS(P4:P1098,Table8[[#This Row],[Season2]],O4:O1098,Table8[[#Headers],[IPL-2014]])</f>
        <v>0</v>
      </c>
      <c r="AE4">
        <f>COUNTIFS(P4:P1098,Table8[[#This Row],[Season2]],O4:O1098,Table8[[#Headers],[IPL-2015]])</f>
        <v>0</v>
      </c>
      <c r="AF4">
        <f>COUNTIFS(P4:P1098,Table8[[#This Row],[Season2]],O4:O1098,Table8[[#Headers],[IPL-2016]])</f>
        <v>0</v>
      </c>
      <c r="AG4">
        <f>COUNTIFS(P4:P1098,Table8[[#This Row],[Season2]],O4:O1098,Table8[[#Headers],[IPL-2017]])</f>
        <v>0</v>
      </c>
      <c r="AH4">
        <f>COUNTIFS(P4:P1098,Table8[[#This Row],[Season2]],O4:O1098,Table8[[#Headers],[IPL-2018]])</f>
        <v>0</v>
      </c>
      <c r="AI4">
        <f>COUNTIFS(Q4:Q1098,Table8[[#This Row],[Season2]],P4:P1098,Table8[[#Headers],[IPL-2019]])</f>
        <v>0</v>
      </c>
      <c r="AJ4">
        <f>COUNTIFS(P4:P1098,Table8[[#This Row],[Season2]],O4:O1098,Table8[[#Headers],[IPL-2020]])</f>
        <v>0</v>
      </c>
      <c r="AK4">
        <f>COUNTIFS(P4:P1098,Table8[[#This Row],[Season2]],O4:O1098,Table8[[#Headers],[IPL-2021]])</f>
        <v>0</v>
      </c>
      <c r="AL4">
        <f>COUNTIFS(P4:P1098,Table8[[#This Row],[Season2]],O4:O1098,Table8[[#Headers],[IPL-2022]])</f>
        <v>0</v>
      </c>
      <c r="AM4">
        <f>COUNTIFS(P4:P1098,Table8[[#This Row],[Season2]],O4:O1098,Table8[[#Headers],[IPL-2023]])</f>
        <v>0</v>
      </c>
      <c r="AN4">
        <f>COUNTIFS(P4:P1098,Table8[[#This Row],[Season2]],O4:O1098,Table8[[#Headers],[IPL-2024]])</f>
        <v>0</v>
      </c>
    </row>
    <row r="5" spans="1:42" x14ac:dyDescent="0.25">
      <c r="A5" s="13" t="s">
        <v>23</v>
      </c>
      <c r="B5" s="14" t="s">
        <v>47</v>
      </c>
      <c r="D5" s="6" t="s">
        <v>47</v>
      </c>
      <c r="E5">
        <f>COUNTIF(Table24[Column2],D5)</f>
        <v>1</v>
      </c>
      <c r="H5" s="1" t="s">
        <v>23</v>
      </c>
      <c r="I5" s="1" t="s">
        <v>39</v>
      </c>
      <c r="J5" s="1" t="s">
        <v>47</v>
      </c>
      <c r="K5" s="1" t="s">
        <v>47</v>
      </c>
      <c r="L5" s="1" t="str">
        <f>IF(Table7[[#This Row],[winner]]=Table7[[#This Row],[team2]],Table7[[#This Row],[team1]],Table7[[#This Row],[team2]])</f>
        <v>Chennai Super Kings</v>
      </c>
      <c r="O5" s="6" t="s">
        <v>23</v>
      </c>
      <c r="P5" s="6" t="s">
        <v>25</v>
      </c>
      <c r="S5" s="6" t="s">
        <v>23</v>
      </c>
      <c r="W5" s="6" t="s">
        <v>25</v>
      </c>
      <c r="X5" s="1">
        <f>COUNTIFS(P5:P1099,Table8[[#This Row],[Season2]],O5:O1099,Table8[[#Headers],[IPL-2008]])</f>
        <v>1</v>
      </c>
      <c r="Y5">
        <f>COUNTIFS($P$5:$P$1099,Table8[[#This Row],[Season2]],$O$5:$O$1099,Table8[[#Headers],[IPL-2009]])</f>
        <v>0</v>
      </c>
      <c r="Z5" s="1">
        <f>COUNTIFS(P5:P1099,Table8[[#This Row],[Season2]],O5:O1099,Table8[[#Headers],[IPL-2010]])</f>
        <v>0</v>
      </c>
      <c r="AA5">
        <f>COUNTIFS(P5:P1099,Table8[[#This Row],[Season2]],O5:O1099,Table8[[#Headers],[IPL-2011]])</f>
        <v>2</v>
      </c>
      <c r="AB5">
        <f>COUNTIFS(P5:P1099,Table8[[#This Row],[Season2]],O5:O1099,Table8[[#Headers],[IPL-2012]])</f>
        <v>0</v>
      </c>
      <c r="AC5">
        <f>COUNTIFS(P5:P1099,Table8[[#This Row],[Season2]],O5:O1099,Table8[[#Headers],[IPL-2013]])</f>
        <v>0</v>
      </c>
      <c r="AD5">
        <f>COUNTIFS(P5:P1099,Table8[[#This Row],[Season2]],O5:O1099,Table8[[#Headers],[IPL-2014]])</f>
        <v>0</v>
      </c>
      <c r="AE5">
        <f>COUNTIFS(P5:P1099,Table8[[#This Row],[Season2]],O5:O1099,Table8[[#Headers],[IPL-2015]])</f>
        <v>2</v>
      </c>
      <c r="AF5">
        <f>COUNTIFS(P5:P1099,Table8[[#This Row],[Season2]],O5:O1099,Table8[[#Headers],[IPL-2016]])</f>
        <v>0</v>
      </c>
      <c r="AG5">
        <f>COUNTIFS(P5:P1099,Table8[[#This Row],[Season2]],O5:O1099,Table8[[#Headers],[IPL-2017]])</f>
        <v>0</v>
      </c>
      <c r="AH5">
        <f>COUNTIFS(P5:P1099,Table8[[#This Row],[Season2]],O5:O1099,Table8[[#Headers],[IPL-2018]])</f>
        <v>0</v>
      </c>
      <c r="AI5">
        <f>COUNTIFS(P5:P1099,Table8[[#This Row],[Season2]],O5:O1099,Table8[[#Headers],[IPL-2019]])</f>
        <v>0</v>
      </c>
      <c r="AJ5">
        <f>COUNTIFS(P5:P1099,Table8[[#This Row],[Season2]],O5:O1099,Table8[[#Headers],[IPL-2020]])</f>
        <v>0</v>
      </c>
      <c r="AK5">
        <f>COUNTIFS(P5:P1099,Table8[[#This Row],[Season2]],O5:O1099,Table8[[#Headers],[IPL-2021]])</f>
        <v>0</v>
      </c>
      <c r="AL5">
        <f>COUNTIFS(P5:P1099,Table8[[#This Row],[Season2]],O5:O1099,Table8[[#Headers],[IPL-2022]])</f>
        <v>0</v>
      </c>
      <c r="AM5">
        <f>COUNTIFS(P5:P1099,Table8[[#This Row],[Season2]],O5:O1099,Table8[[#Headers],[IPL-2023]])</f>
        <v>0</v>
      </c>
      <c r="AN5">
        <f>COUNTIFS(P5:P1099,Table8[[#This Row],[Season2]],O5:O1099,Table8[[#Headers],[IPL-2024]])</f>
        <v>0</v>
      </c>
    </row>
    <row r="6" spans="1:42" x14ac:dyDescent="0.25">
      <c r="A6" s="13" t="s">
        <v>116</v>
      </c>
      <c r="B6" s="15" t="s">
        <v>60</v>
      </c>
      <c r="D6" s="1" t="s">
        <v>60</v>
      </c>
      <c r="E6">
        <f>COUNTIF(Table24[Column2],D6)</f>
        <v>1</v>
      </c>
      <c r="H6" s="1" t="s">
        <v>116</v>
      </c>
      <c r="I6" s="1" t="s">
        <v>27</v>
      </c>
      <c r="J6" s="1" t="s">
        <v>60</v>
      </c>
      <c r="K6" s="1" t="s">
        <v>60</v>
      </c>
      <c r="L6" s="1" t="str">
        <f>IF(Table7[[#This Row],[winner]]=Table7[[#This Row],[team2]],Table7[[#This Row],[team1]],Table7[[#This Row],[team2]])</f>
        <v>Royal Challengers Bangalore</v>
      </c>
      <c r="O6" s="1" t="s">
        <v>23</v>
      </c>
      <c r="P6" s="1" t="s">
        <v>36</v>
      </c>
      <c r="S6" s="6" t="s">
        <v>116</v>
      </c>
      <c r="W6" s="1" t="s">
        <v>36</v>
      </c>
      <c r="X6" s="6">
        <f>COUNTIFS(P6:P1100,Table8[[#This Row],[Season2]],O6:O1100,Table8[[#Headers],[IPL-2008]])</f>
        <v>1</v>
      </c>
      <c r="Y6">
        <f>COUNTIFS($P$5:$P$1099,Table8[[#This Row],[Season2]],$O$5:$O$1099,Table8[[#Headers],[IPL-2009]])</f>
        <v>0</v>
      </c>
      <c r="Z6" s="1">
        <f>COUNTIFS(P6:P1100,Table8[[#This Row],[Season2]],O6:O1100,Table8[[#Headers],[IPL-2010]])</f>
        <v>0</v>
      </c>
      <c r="AA6">
        <f>COUNTIFS(P6:P1100,Table8[[#This Row],[Season2]],O6:O1100,Table8[[#Headers],[IPL-2011]])</f>
        <v>3</v>
      </c>
      <c r="AB6">
        <f>COUNTIFS(P6:P1100,Table8[[#This Row],[Season2]],O6:O1100,Table8[[#Headers],[IPL-2012]])</f>
        <v>1</v>
      </c>
      <c r="AC6">
        <f>COUNTIFS(P6:P1100,Table8[[#This Row],[Season2]],O6:O1100,Table8[[#Headers],[IPL-2013]])</f>
        <v>5</v>
      </c>
      <c r="AD6">
        <f>COUNTIFS(P6:P1100,Table8[[#This Row],[Season2]],O6:O1100,Table8[[#Headers],[IPL-2014]])</f>
        <v>2</v>
      </c>
      <c r="AE6">
        <f>COUNTIFS(P6:P1100,Table8[[#This Row],[Season2]],O6:O1100,Table8[[#Headers],[IPL-2015]])</f>
        <v>0</v>
      </c>
      <c r="AF6">
        <f>COUNTIFS(P6:P1100,Table8[[#This Row],[Season2]],O6:O1100,Table8[[#Headers],[IPL-2016]])</f>
        <v>0</v>
      </c>
      <c r="AG6">
        <f>COUNTIFS(P6:P1100,Table8[[#This Row],[Season2]],O6:O1100,Table8[[#Headers],[IPL-2017]])</f>
        <v>0</v>
      </c>
      <c r="AH6">
        <f>COUNTIFS(P6:P1100,Table8[[#This Row],[Season2]],O6:O1100,Table8[[#Headers],[IPL-2018]])</f>
        <v>0</v>
      </c>
      <c r="AI6">
        <f>COUNTIFS(P6:P1100,Table8[[#This Row],[Season2]],O6:O1100,Table8[[#Headers],[IPL-2019]])</f>
        <v>0</v>
      </c>
      <c r="AJ6">
        <f>COUNTIFS(P6:P1100,Table8[[#This Row],[Season2]],O6:O1100,Table8[[#Headers],[IPL-2020]])</f>
        <v>0</v>
      </c>
      <c r="AK6">
        <f>COUNTIFS(P6:P1100,Table8[[#This Row],[Season2]],O6:O1100,Table8[[#Headers],[IPL-2021]])</f>
        <v>0</v>
      </c>
      <c r="AL6">
        <f>COUNTIFS(P6:P1100,Table8[[#This Row],[Season2]],O6:O1100,Table8[[#Headers],[IPL-2022]])</f>
        <v>0</v>
      </c>
      <c r="AM6">
        <f>COUNTIFS(P6:P1100,Table8[[#This Row],[Season2]],O6:O1100,Table8[[#Headers],[IPL-2023]])</f>
        <v>0</v>
      </c>
      <c r="AN6">
        <f>COUNTIFS(P6:P1100,Table8[[#This Row],[Season2]],O6:O1100,Table8[[#Headers],[IPL-2024]])</f>
        <v>0</v>
      </c>
    </row>
    <row r="7" spans="1:42" x14ac:dyDescent="0.25">
      <c r="A7" s="13" t="s">
        <v>174</v>
      </c>
      <c r="B7" s="14" t="s">
        <v>39</v>
      </c>
      <c r="D7" s="6" t="s">
        <v>39</v>
      </c>
      <c r="E7">
        <f>COUNTIF(Table24[Column2],D7)</f>
        <v>5</v>
      </c>
      <c r="H7" s="1" t="s">
        <v>174</v>
      </c>
      <c r="I7" s="1" t="s">
        <v>39</v>
      </c>
      <c r="J7" s="1" t="s">
        <v>54</v>
      </c>
      <c r="K7" s="1" t="s">
        <v>39</v>
      </c>
      <c r="L7" s="1" t="str">
        <f>IF(Table7[[#This Row],[winner]]=Table7[[#This Row],[team2]],Table7[[#This Row],[team1]],Table7[[#This Row],[team2]])</f>
        <v>Mumbai Indians</v>
      </c>
      <c r="O7" s="6" t="s">
        <v>23</v>
      </c>
      <c r="P7" s="6" t="s">
        <v>44</v>
      </c>
      <c r="S7" s="1" t="s">
        <v>174</v>
      </c>
      <c r="W7" s="6" t="s">
        <v>44</v>
      </c>
      <c r="X7" s="1">
        <f>COUNTIFS(P7:P1101,Table8[[#This Row],[Season2]],O7:O1101,Table8[[#Headers],[IPL-2008]])</f>
        <v>1</v>
      </c>
      <c r="Y7">
        <f>COUNTIFS($P$5:$P$1099,Table8[[#This Row],[Season2]],$O$5:$O$1099,Table8[[#Headers],[IPL-2009]])</f>
        <v>0</v>
      </c>
      <c r="Z7" s="1">
        <f>COUNTIFS(P7:P1101,Table8[[#This Row],[Season2]],O7:O1101,Table8[[#Headers],[IPL-2010]])</f>
        <v>0</v>
      </c>
      <c r="AA7">
        <f>COUNTIFS(P7:P1101,Table8[[#This Row],[Season2]],O7:O1101,Table8[[#Headers],[IPL-2011]])</f>
        <v>0</v>
      </c>
      <c r="AB7">
        <f>COUNTIFS(P7:P1101,Table8[[#This Row],[Season2]],O7:O1101,Table8[[#Headers],[IPL-2012]])</f>
        <v>0</v>
      </c>
      <c r="AC7">
        <f>COUNTIFS(P7:P1101,Table8[[#This Row],[Season2]],O7:O1101,Table8[[#Headers],[IPL-2013]])</f>
        <v>0</v>
      </c>
      <c r="AD7">
        <f>COUNTIFS(P7:P1101,Table8[[#This Row],[Season2]],O7:O1101,Table8[[#Headers],[IPL-2014]])</f>
        <v>0</v>
      </c>
      <c r="AE7">
        <f>COUNTIFS(P7:P1101,Table8[[#This Row],[Season2]],O7:O1101,Table8[[#Headers],[IPL-2015]])</f>
        <v>0</v>
      </c>
      <c r="AF7">
        <f>COUNTIFS(P7:P1101,Table8[[#This Row],[Season2]],O7:O1101,Table8[[#Headers],[IPL-2016]])</f>
        <v>0</v>
      </c>
      <c r="AG7">
        <f>COUNTIFS(P7:P1101,Table8[[#This Row],[Season2]],O7:O1101,Table8[[#Headers],[IPL-2017]])</f>
        <v>0</v>
      </c>
      <c r="AH7">
        <f>COUNTIFS(P7:P1101,Table8[[#This Row],[Season2]],O7:O1101,Table8[[#Headers],[IPL-2018]])</f>
        <v>0</v>
      </c>
      <c r="AI7">
        <f>COUNTIFS(P7:P1101,Table8[[#This Row],[Season2]],O7:O1101,Table8[[#Headers],[IPL-2019]])</f>
        <v>0</v>
      </c>
      <c r="AJ7">
        <f>COUNTIFS(P7:P1101,Table8[[#This Row],[Season2]],O7:O1101,Table8[[#Headers],[IPL-2020]])</f>
        <v>0</v>
      </c>
      <c r="AK7">
        <f>COUNTIFS(P7:P1101,Table8[[#This Row],[Season2]],O7:O1101,Table8[[#Headers],[IPL-2021]])</f>
        <v>0</v>
      </c>
      <c r="AL7">
        <f>COUNTIFS(P7:P1101,Table8[[#This Row],[Season2]],O7:O1101,Table8[[#Headers],[IPL-2022]])</f>
        <v>0</v>
      </c>
      <c r="AM7">
        <f>COUNTIFS(P7:P1101,Table8[[#This Row],[Season2]],O7:O1101,Table8[[#Headers],[IPL-2023]])</f>
        <v>0</v>
      </c>
      <c r="AN7">
        <f>COUNTIFS(P7:P1101,Table8[[#This Row],[Season2]],O7:O1101,Table8[[#Headers],[IPL-2024]])</f>
        <v>0</v>
      </c>
    </row>
    <row r="8" spans="1:42" x14ac:dyDescent="0.25">
      <c r="A8" s="13" t="s">
        <v>214</v>
      </c>
      <c r="B8" s="15" t="s">
        <v>39</v>
      </c>
      <c r="D8" s="6" t="s">
        <v>28</v>
      </c>
      <c r="E8">
        <f>COUNTIF(Table24[Column2],D8)</f>
        <v>3</v>
      </c>
      <c r="H8" s="1" t="s">
        <v>214</v>
      </c>
      <c r="I8" s="1" t="s">
        <v>39</v>
      </c>
      <c r="J8" s="1" t="s">
        <v>27</v>
      </c>
      <c r="K8" s="1" t="s">
        <v>39</v>
      </c>
      <c r="L8" s="1" t="str">
        <f>IF(Table7[[#This Row],[winner]]=Table7[[#This Row],[team2]],Table7[[#This Row],[team1]],Table7[[#This Row],[team2]])</f>
        <v>Royal Challengers Bangalore</v>
      </c>
      <c r="O8" s="1" t="s">
        <v>23</v>
      </c>
      <c r="P8" s="1" t="s">
        <v>52</v>
      </c>
      <c r="S8" s="1" t="s">
        <v>214</v>
      </c>
      <c r="W8" s="1" t="s">
        <v>52</v>
      </c>
      <c r="X8" s="6">
        <f>COUNTIFS(P8:P1102,Table8[[#This Row],[Season2]],O8:O1102,Table8[[#Headers],[IPL-2008]])</f>
        <v>1</v>
      </c>
      <c r="Y8">
        <f>COUNTIFS($P$5:$P$1099,Table8[[#This Row],[Season2]],$O$5:$O$1099,Table8[[#Headers],[IPL-2009]])</f>
        <v>1</v>
      </c>
      <c r="Z8" s="1">
        <f>COUNTIFS(P8:P1102,Table8[[#This Row],[Season2]],O8:O1102,Table8[[#Headers],[IPL-2010]])</f>
        <v>0</v>
      </c>
      <c r="AA8">
        <f>COUNTIFS(P8:P1102,Table8[[#This Row],[Season2]],O8:O1102,Table8[[#Headers],[IPL-2011]])</f>
        <v>0</v>
      </c>
      <c r="AB8">
        <f>COUNTIFS(P8:P1102,Table8[[#This Row],[Season2]],O8:O1102,Table8[[#Headers],[IPL-2012]])</f>
        <v>0</v>
      </c>
      <c r="AC8">
        <f>COUNTIFS(P8:P1102,Table8[[#This Row],[Season2]],O8:O1102,Table8[[#Headers],[IPL-2013]])</f>
        <v>0</v>
      </c>
      <c r="AD8">
        <f>COUNTIFS(P8:P1102,Table8[[#This Row],[Season2]],O8:O1102,Table8[[#Headers],[IPL-2014]])</f>
        <v>0</v>
      </c>
      <c r="AE8">
        <f>COUNTIFS(P8:P1102,Table8[[#This Row],[Season2]],O8:O1102,Table8[[#Headers],[IPL-2015]])</f>
        <v>0</v>
      </c>
      <c r="AF8">
        <f>COUNTIFS(P8:P1102,Table8[[#This Row],[Season2]],O8:O1102,Table8[[#Headers],[IPL-2016]])</f>
        <v>0</v>
      </c>
      <c r="AG8">
        <f>COUNTIFS(P8:P1102,Table8[[#This Row],[Season2]],O8:O1102,Table8[[#Headers],[IPL-2017]])</f>
        <v>0</v>
      </c>
      <c r="AH8">
        <f>COUNTIFS(P8:P1102,Table8[[#This Row],[Season2]],O8:O1102,Table8[[#Headers],[IPL-2018]])</f>
        <v>0</v>
      </c>
      <c r="AI8">
        <f>COUNTIFS(P8:P1102,Table8[[#This Row],[Season2]],O8:O1102,Table8[[#Headers],[IPL-2019]])</f>
        <v>0</v>
      </c>
      <c r="AJ8">
        <f>COUNTIFS(P8:P1102,Table8[[#This Row],[Season2]],O8:O1102,Table8[[#Headers],[IPL-2020]])</f>
        <v>0</v>
      </c>
      <c r="AK8">
        <f>COUNTIFS(P8:P1102,Table8[[#This Row],[Season2]],O8:O1102,Table8[[#Headers],[IPL-2021]])</f>
        <v>0</v>
      </c>
      <c r="AL8">
        <f>COUNTIFS(P8:P1102,Table8[[#This Row],[Season2]],O8:O1102,Table8[[#Headers],[IPL-2022]])</f>
        <v>0</v>
      </c>
      <c r="AM8">
        <f>COUNTIFS(P8:P1102,Table8[[#This Row],[Season2]],O8:O1102,Table8[[#Headers],[IPL-2023]])</f>
        <v>0</v>
      </c>
      <c r="AN8">
        <f>COUNTIFS(P8:P1102,Table8[[#This Row],[Season2]],O8:O1102,Table8[[#Headers],[IPL-2024]])</f>
        <v>0</v>
      </c>
    </row>
    <row r="9" spans="1:42" x14ac:dyDescent="0.25">
      <c r="A9" s="13" t="s">
        <v>248</v>
      </c>
      <c r="B9" s="14" t="s">
        <v>28</v>
      </c>
      <c r="D9" s="1" t="s">
        <v>54</v>
      </c>
      <c r="E9">
        <f>COUNTIF(Table24[Column2],D9)</f>
        <v>5</v>
      </c>
      <c r="H9" s="1" t="s">
        <v>248</v>
      </c>
      <c r="I9" s="1" t="s">
        <v>28</v>
      </c>
      <c r="J9" s="1" t="s">
        <v>39</v>
      </c>
      <c r="K9" s="1" t="s">
        <v>28</v>
      </c>
      <c r="L9" s="1" t="str">
        <f>IF(Table7[[#This Row],[winner]]=Table7[[#This Row],[team2]],Table7[[#This Row],[team1]],Table7[[#This Row],[team2]])</f>
        <v>Chennai Super Kings</v>
      </c>
      <c r="O9" s="6" t="s">
        <v>23</v>
      </c>
      <c r="P9" s="6" t="s">
        <v>58</v>
      </c>
      <c r="S9" s="6" t="s">
        <v>248</v>
      </c>
      <c r="W9" s="6" t="s">
        <v>58</v>
      </c>
      <c r="X9" s="1">
        <f>COUNTIFS(P9:P1103,Table8[[#This Row],[Season2]],O9:O1103,Table8[[#Headers],[IPL-2008]])</f>
        <v>1</v>
      </c>
      <c r="Y9">
        <f>COUNTIFS($P$5:$P$1099,Table8[[#This Row],[Season2]],$O$5:$O$1099,Table8[[#Headers],[IPL-2009]])</f>
        <v>0</v>
      </c>
      <c r="Z9" s="1">
        <f>COUNTIFS(P9:P1103,Table8[[#This Row],[Season2]],O9:O1103,Table8[[#Headers],[IPL-2010]])</f>
        <v>0</v>
      </c>
      <c r="AA9">
        <f>COUNTIFS(P9:P1103,Table8[[#This Row],[Season2]],O9:O1103,Table8[[#Headers],[IPL-2011]])</f>
        <v>0</v>
      </c>
      <c r="AB9">
        <f>COUNTIFS(P9:P1103,Table8[[#This Row],[Season2]],O9:O1103,Table8[[#Headers],[IPL-2012]])</f>
        <v>1</v>
      </c>
      <c r="AC9">
        <f>COUNTIFS(P9:P1103,Table8[[#This Row],[Season2]],O9:O1103,Table8[[#Headers],[IPL-2013]])</f>
        <v>0</v>
      </c>
      <c r="AD9">
        <f>COUNTIFS(P9:P1103,Table8[[#This Row],[Season2]],O9:O1103,Table8[[#Headers],[IPL-2014]])</f>
        <v>0</v>
      </c>
      <c r="AE9">
        <f>COUNTIFS(P9:P1103,Table8[[#This Row],[Season2]],O9:O1103,Table8[[#Headers],[IPL-2015]])</f>
        <v>0</v>
      </c>
      <c r="AF9">
        <f>COUNTIFS(P9:P1103,Table8[[#This Row],[Season2]],O9:O1103,Table8[[#Headers],[IPL-2016]])</f>
        <v>0</v>
      </c>
      <c r="AG9">
        <f>COUNTIFS(P9:P1103,Table8[[#This Row],[Season2]],O9:O1103,Table8[[#Headers],[IPL-2017]])</f>
        <v>0</v>
      </c>
      <c r="AH9">
        <f>COUNTIFS(P9:P1103,Table8[[#This Row],[Season2]],O9:O1103,Table8[[#Headers],[IPL-2018]])</f>
        <v>0</v>
      </c>
      <c r="AI9">
        <f>COUNTIFS(P9:P1103,Table8[[#This Row],[Season2]],O9:O1103,Table8[[#Headers],[IPL-2019]])</f>
        <v>0</v>
      </c>
      <c r="AJ9">
        <f>COUNTIFS(P9:P1103,Table8[[#This Row],[Season2]],O9:O1103,Table8[[#Headers],[IPL-2020]])</f>
        <v>0</v>
      </c>
      <c r="AK9">
        <f>COUNTIFS(P9:P1103,Table8[[#This Row],[Season2]],O9:O1103,Table8[[#Headers],[IPL-2021]])</f>
        <v>0</v>
      </c>
      <c r="AL9">
        <f>COUNTIFS(P9:P1103,Table8[[#This Row],[Season2]],O9:O1103,Table8[[#Headers],[IPL-2022]])</f>
        <v>0</v>
      </c>
      <c r="AM9">
        <f>COUNTIFS(P9:P1103,Table8[[#This Row],[Season2]],O9:O1103,Table8[[#Headers],[IPL-2023]])</f>
        <v>0</v>
      </c>
      <c r="AN9">
        <f>COUNTIFS(P9:P1103,Table8[[#This Row],[Season2]],O9:O1103,Table8[[#Headers],[IPL-2024]])</f>
        <v>0</v>
      </c>
    </row>
    <row r="10" spans="1:42" x14ac:dyDescent="0.25">
      <c r="A10" s="13" t="s">
        <v>279</v>
      </c>
      <c r="B10" s="15" t="s">
        <v>54</v>
      </c>
      <c r="D10" s="6" t="s">
        <v>280</v>
      </c>
      <c r="E10">
        <f>COUNTIF(Table24[Column2],D10)</f>
        <v>1</v>
      </c>
      <c r="H10" s="1" t="s">
        <v>279</v>
      </c>
      <c r="I10" s="1" t="s">
        <v>39</v>
      </c>
      <c r="J10" s="1" t="s">
        <v>54</v>
      </c>
      <c r="K10" s="1" t="s">
        <v>54</v>
      </c>
      <c r="L10" s="1" t="str">
        <f>IF(Table7[[#This Row],[winner]]=Table7[[#This Row],[team2]],Table7[[#This Row],[team1]],Table7[[#This Row],[team2]])</f>
        <v>Chennai Super Kings</v>
      </c>
      <c r="O10" s="1" t="s">
        <v>23</v>
      </c>
      <c r="P10" s="1" t="s">
        <v>64</v>
      </c>
      <c r="S10" s="6" t="s">
        <v>279</v>
      </c>
      <c r="W10" s="1" t="s">
        <v>64</v>
      </c>
      <c r="X10" s="6">
        <f>COUNTIFS(P10:P1104,Table8[[#This Row],[Season2]],O10:O1104,Table8[[#Headers],[IPL-2008]])</f>
        <v>4</v>
      </c>
      <c r="Y10">
        <f>COUNTIFS($P$5:$P$1099,Table8[[#This Row],[Season2]],$O$5:$O$1099,Table8[[#Headers],[IPL-2009]])</f>
        <v>0</v>
      </c>
      <c r="Z10" s="1">
        <f>COUNTIFS(P10:P1104,Table8[[#This Row],[Season2]],O10:O1104,Table8[[#Headers],[IPL-2010]])</f>
        <v>0</v>
      </c>
      <c r="AA10">
        <f>COUNTIFS(P10:P1104,Table8[[#This Row],[Season2]],O10:O1104,Table8[[#Headers],[IPL-2011]])</f>
        <v>1</v>
      </c>
      <c r="AB10">
        <f>COUNTIFS(P10:P1104,Table8[[#This Row],[Season2]],O10:O1104,Table8[[#Headers],[IPL-2012]])</f>
        <v>2</v>
      </c>
      <c r="AC10">
        <f>COUNTIFS(P10:P1104,Table8[[#This Row],[Season2]],O10:O1104,Table8[[#Headers],[IPL-2013]])</f>
        <v>1</v>
      </c>
      <c r="AD10">
        <f>COUNTIFS(P10:P1104,Table8[[#This Row],[Season2]],O10:O1104,Table8[[#Headers],[IPL-2014]])</f>
        <v>0</v>
      </c>
      <c r="AE10">
        <f>COUNTIFS(P10:P1104,Table8[[#This Row],[Season2]],O10:O1104,Table8[[#Headers],[IPL-2015]])</f>
        <v>1</v>
      </c>
      <c r="AF10">
        <f>COUNTIFS(P10:P1104,Table8[[#This Row],[Season2]],O10:O1104,Table8[[#Headers],[IPL-2016]])</f>
        <v>1</v>
      </c>
      <c r="AG10">
        <f>COUNTIFS(P10:P1104,Table8[[#This Row],[Season2]],O10:O1104,Table8[[#Headers],[IPL-2017]])</f>
        <v>0</v>
      </c>
      <c r="AH10">
        <f>COUNTIFS(P10:P1104,Table8[[#This Row],[Season2]],O10:O1104,Table8[[#Headers],[IPL-2018]])</f>
        <v>3</v>
      </c>
      <c r="AI10">
        <f>COUNTIFS(P10:P1104,Table8[[#This Row],[Season2]],O10:O1104,Table8[[#Headers],[IPL-2019]])</f>
        <v>2</v>
      </c>
      <c r="AJ10">
        <f>COUNTIFS(P10:P1104,Table8[[#This Row],[Season2]],O10:O1104,Table8[[#Headers],[IPL-2020]])</f>
        <v>1</v>
      </c>
      <c r="AK10">
        <f>COUNTIFS(P10:P1104,Table8[[#This Row],[Season2]],O10:O1104,Table8[[#Headers],[IPL-2021]])</f>
        <v>0</v>
      </c>
      <c r="AL10">
        <f>COUNTIFS(P10:P1104,Table8[[#This Row],[Season2]],O10:O1104,Table8[[#Headers],[IPL-2022]])</f>
        <v>0</v>
      </c>
      <c r="AM10">
        <f>COUNTIFS(P10:P1104,Table8[[#This Row],[Season2]],O10:O1104,Table8[[#Headers],[IPL-2023]])</f>
        <v>0</v>
      </c>
      <c r="AN10">
        <f>COUNTIFS(P10:P1104,Table8[[#This Row],[Season2]],O10:O1104,Table8[[#Headers],[IPL-2024]])</f>
        <v>0</v>
      </c>
    </row>
    <row r="11" spans="1:42" x14ac:dyDescent="0.25">
      <c r="A11" s="13" t="s">
        <v>305</v>
      </c>
      <c r="B11" s="14" t="s">
        <v>28</v>
      </c>
      <c r="D11" s="6" t="s">
        <v>454</v>
      </c>
      <c r="E11">
        <f>COUNTIF(Table24[Column2],D11)</f>
        <v>1</v>
      </c>
      <c r="H11" s="1" t="s">
        <v>305</v>
      </c>
      <c r="I11" s="1" t="s">
        <v>28</v>
      </c>
      <c r="J11" s="1" t="s">
        <v>38</v>
      </c>
      <c r="K11" s="1" t="s">
        <v>28</v>
      </c>
      <c r="L11" s="1" t="str">
        <f>IF(Table7[[#This Row],[winner]]=Table7[[#This Row],[team2]],Table7[[#This Row],[team1]],Table7[[#This Row],[team2]])</f>
        <v>Kings XI Punjab</v>
      </c>
      <c r="O11" s="6" t="s">
        <v>23</v>
      </c>
      <c r="P11" s="6" t="s">
        <v>68</v>
      </c>
      <c r="S11" s="6" t="s">
        <v>305</v>
      </c>
      <c r="W11" s="6" t="s">
        <v>68</v>
      </c>
      <c r="X11" s="1">
        <f>COUNTIFS(P11:P1105,Table8[[#This Row],[Season2]],O11:O1105,Table8[[#Headers],[IPL-2008]])</f>
        <v>2</v>
      </c>
      <c r="Y11">
        <f>COUNTIFS($P$5:$P$1099,Table8[[#This Row],[Season2]],$O$5:$O$1099,Table8[[#Headers],[IPL-2009]])</f>
        <v>1</v>
      </c>
      <c r="Z11" s="1">
        <f>COUNTIFS(P11:P1105,Table8[[#This Row],[Season2]],O11:O1105,Table8[[#Headers],[IPL-2010]])</f>
        <v>1</v>
      </c>
      <c r="AA11">
        <f>COUNTIFS(P11:P1105,Table8[[#This Row],[Season2]],O11:O1105,Table8[[#Headers],[IPL-2011]])</f>
        <v>2</v>
      </c>
      <c r="AB11">
        <f>COUNTIFS(P11:P1105,Table8[[#This Row],[Season2]],O11:O1105,Table8[[#Headers],[IPL-2012]])</f>
        <v>3</v>
      </c>
      <c r="AC11">
        <f>COUNTIFS(P11:P1105,Table8[[#This Row],[Season2]],O11:O1105,Table8[[#Headers],[IPL-2013]])</f>
        <v>1</v>
      </c>
      <c r="AD11">
        <f>COUNTIFS(P11:P1105,Table8[[#This Row],[Season2]],O11:O1105,Table8[[#Headers],[IPL-2014]])</f>
        <v>1</v>
      </c>
      <c r="AE11">
        <f>COUNTIFS(P11:P1105,Table8[[#This Row],[Season2]],O11:O1105,Table8[[#Headers],[IPL-2015]])</f>
        <v>0</v>
      </c>
      <c r="AF11">
        <f>COUNTIFS(P11:P1105,Table8[[#This Row],[Season2]],O11:O1105,Table8[[#Headers],[IPL-2016]])</f>
        <v>0</v>
      </c>
      <c r="AG11">
        <f>COUNTIFS(P11:P1105,Table8[[#This Row],[Season2]],O11:O1105,Table8[[#Headers],[IPL-2017]])</f>
        <v>0</v>
      </c>
      <c r="AH11">
        <f>COUNTIFS(P11:P1105,Table8[[#This Row],[Season2]],O11:O1105,Table8[[#Headers],[IPL-2018]])</f>
        <v>0</v>
      </c>
      <c r="AI11">
        <f>COUNTIFS(P11:P1105,Table8[[#This Row],[Season2]],O11:O1105,Table8[[#Headers],[IPL-2019]])</f>
        <v>0</v>
      </c>
      <c r="AJ11">
        <f>COUNTIFS(P11:P1105,Table8[[#This Row],[Season2]],O11:O1105,Table8[[#Headers],[IPL-2020]])</f>
        <v>0</v>
      </c>
      <c r="AK11">
        <f>COUNTIFS(P11:P1105,Table8[[#This Row],[Season2]],O11:O1105,Table8[[#Headers],[IPL-2021]])</f>
        <v>0</v>
      </c>
      <c r="AL11">
        <f>COUNTIFS(P11:P1105,Table8[[#This Row],[Season2]],O11:O1105,Table8[[#Headers],[IPL-2022]])</f>
        <v>0</v>
      </c>
      <c r="AM11">
        <f>COUNTIFS(P11:P1105,Table8[[#This Row],[Season2]],O11:O1105,Table8[[#Headers],[IPL-2023]])</f>
        <v>0</v>
      </c>
      <c r="AN11">
        <f>COUNTIFS(P11:P1105,Table8[[#This Row],[Season2]],O11:O1105,Table8[[#Headers],[IPL-2024]])</f>
        <v>0</v>
      </c>
    </row>
    <row r="12" spans="1:42" x14ac:dyDescent="0.25">
      <c r="A12" s="13" t="s">
        <v>323</v>
      </c>
      <c r="B12" s="15" t="s">
        <v>54</v>
      </c>
      <c r="H12" s="1" t="s">
        <v>323</v>
      </c>
      <c r="I12" s="1" t="s">
        <v>54</v>
      </c>
      <c r="J12" s="1" t="s">
        <v>39</v>
      </c>
      <c r="K12" s="1" t="s">
        <v>54</v>
      </c>
      <c r="L12" s="1" t="str">
        <f>IF(Table7[[#This Row],[winner]]=Table7[[#This Row],[team2]],Table7[[#This Row],[team1]],Table7[[#This Row],[team2]])</f>
        <v>Chennai Super Kings</v>
      </c>
      <c r="O12" s="1" t="s">
        <v>23</v>
      </c>
      <c r="P12" s="1" t="s">
        <v>73</v>
      </c>
      <c r="S12" s="6" t="s">
        <v>323</v>
      </c>
      <c r="W12" s="1" t="s">
        <v>73</v>
      </c>
      <c r="X12" s="6">
        <f>COUNTIFS(P12:P1106,Table8[[#This Row],[Season2]],O12:O1106,Table8[[#Headers],[IPL-2008]])</f>
        <v>1</v>
      </c>
      <c r="Y12">
        <f>COUNTIFS($P$5:$P$1099,Table8[[#This Row],[Season2]],$O$5:$O$1099,Table8[[#Headers],[IPL-2009]])</f>
        <v>2</v>
      </c>
      <c r="Z12" s="1">
        <f>COUNTIFS(P12:P1106,Table8[[#This Row],[Season2]],O12:O1106,Table8[[#Headers],[IPL-2010]])</f>
        <v>1</v>
      </c>
      <c r="AA12">
        <f>COUNTIFS(P12:P1106,Table8[[#This Row],[Season2]],O12:O1106,Table8[[#Headers],[IPL-2011]])</f>
        <v>0</v>
      </c>
      <c r="AB12">
        <f>COUNTIFS(P12:P1106,Table8[[#This Row],[Season2]],O12:O1106,Table8[[#Headers],[IPL-2012]])</f>
        <v>0</v>
      </c>
      <c r="AC12">
        <f>COUNTIFS(P12:P1106,Table8[[#This Row],[Season2]],O12:O1106,Table8[[#Headers],[IPL-2013]])</f>
        <v>0</v>
      </c>
      <c r="AD12">
        <f>COUNTIFS(P12:P1106,Table8[[#This Row],[Season2]],O12:O1106,Table8[[#Headers],[IPL-2014]])</f>
        <v>0</v>
      </c>
      <c r="AE12">
        <f>COUNTIFS(P12:P1106,Table8[[#This Row],[Season2]],O12:O1106,Table8[[#Headers],[IPL-2015]])</f>
        <v>0</v>
      </c>
      <c r="AF12">
        <f>COUNTIFS(P12:P1106,Table8[[#This Row],[Season2]],O12:O1106,Table8[[#Headers],[IPL-2016]])</f>
        <v>0</v>
      </c>
      <c r="AG12">
        <f>COUNTIFS(P12:P1106,Table8[[#This Row],[Season2]],O12:O1106,Table8[[#Headers],[IPL-2017]])</f>
        <v>0</v>
      </c>
      <c r="AH12">
        <f>COUNTIFS(P12:P1106,Table8[[#This Row],[Season2]],O12:O1106,Table8[[#Headers],[IPL-2018]])</f>
        <v>0</v>
      </c>
      <c r="AI12">
        <f>COUNTIFS(P12:P1106,Table8[[#This Row],[Season2]],O12:O1106,Table8[[#Headers],[IPL-2019]])</f>
        <v>0</v>
      </c>
      <c r="AJ12">
        <f>COUNTIFS(P12:P1106,Table8[[#This Row],[Season2]],O12:O1106,Table8[[#Headers],[IPL-2020]])</f>
        <v>0</v>
      </c>
      <c r="AK12">
        <f>COUNTIFS(P12:P1106,Table8[[#This Row],[Season2]],O12:O1106,Table8[[#Headers],[IPL-2021]])</f>
        <v>0</v>
      </c>
      <c r="AL12">
        <f>COUNTIFS(P12:P1106,Table8[[#This Row],[Season2]],O12:O1106,Table8[[#Headers],[IPL-2022]])</f>
        <v>0</v>
      </c>
      <c r="AM12">
        <f>COUNTIFS(P12:P1106,Table8[[#This Row],[Season2]],O12:O1106,Table8[[#Headers],[IPL-2023]])</f>
        <v>0</v>
      </c>
      <c r="AN12">
        <f>COUNTIFS(P12:P1106,Table8[[#This Row],[Season2]],O12:O1106,Table8[[#Headers],[IPL-2024]])</f>
        <v>0</v>
      </c>
    </row>
    <row r="13" spans="1:42" x14ac:dyDescent="0.25">
      <c r="A13" s="13" t="s">
        <v>341</v>
      </c>
      <c r="B13" s="14" t="s">
        <v>280</v>
      </c>
      <c r="H13" s="1" t="s">
        <v>341</v>
      </c>
      <c r="I13" s="1" t="s">
        <v>27</v>
      </c>
      <c r="J13" s="1" t="s">
        <v>280</v>
      </c>
      <c r="K13" s="1" t="s">
        <v>280</v>
      </c>
      <c r="L13" s="1" t="str">
        <f>IF(Table7[[#This Row],[winner]]=Table7[[#This Row],[team2]],Table7[[#This Row],[team1]],Table7[[#This Row],[team2]])</f>
        <v>Royal Challengers Bangalore</v>
      </c>
      <c r="O13" s="6" t="s">
        <v>23</v>
      </c>
      <c r="P13" s="6" t="s">
        <v>75</v>
      </c>
      <c r="S13" s="1" t="s">
        <v>341</v>
      </c>
      <c r="W13" s="6" t="s">
        <v>75</v>
      </c>
      <c r="X13" s="1">
        <f>COUNTIFS(P13:P1107,Table8[[#This Row],[Season2]],O13:O1107,Table8[[#Headers],[IPL-2008]])</f>
        <v>4</v>
      </c>
      <c r="Y13">
        <f>COUNTIFS($P$5:$P$1099,Table8[[#This Row],[Season2]],$O$5:$O$1099,Table8[[#Headers],[IPL-2009]])</f>
        <v>3</v>
      </c>
      <c r="Z13" s="1">
        <f>COUNTIFS(P13:P1107,Table8[[#This Row],[Season2]],O13:O1107,Table8[[#Headers],[IPL-2010]])</f>
        <v>2</v>
      </c>
      <c r="AA13">
        <f>COUNTIFS(P13:P1107,Table8[[#This Row],[Season2]],O13:O1107,Table8[[#Headers],[IPL-2011]])</f>
        <v>2</v>
      </c>
      <c r="AB13">
        <f>COUNTIFS(P13:P1107,Table8[[#This Row],[Season2]],O13:O1107,Table8[[#Headers],[IPL-2012]])</f>
        <v>1</v>
      </c>
      <c r="AC13">
        <f>COUNTIFS(P13:P1107,Table8[[#This Row],[Season2]],O13:O1107,Table8[[#Headers],[IPL-2013]])</f>
        <v>1</v>
      </c>
      <c r="AD13">
        <f>COUNTIFS(P13:P1107,Table8[[#This Row],[Season2]],O13:O1107,Table8[[#Headers],[IPL-2014]])</f>
        <v>1</v>
      </c>
      <c r="AE13">
        <f>COUNTIFS(P13:P1107,Table8[[#This Row],[Season2]],O13:O1107,Table8[[#Headers],[IPL-2015]])</f>
        <v>0</v>
      </c>
      <c r="AF13">
        <f>COUNTIFS(P13:P1107,Table8[[#This Row],[Season2]],O13:O1107,Table8[[#Headers],[IPL-2016]])</f>
        <v>2</v>
      </c>
      <c r="AG13">
        <f>COUNTIFS(P13:P1107,Table8[[#This Row],[Season2]],O13:O1107,Table8[[#Headers],[IPL-2017]])</f>
        <v>0</v>
      </c>
      <c r="AH13">
        <f>COUNTIFS(P13:P1107,Table8[[#This Row],[Season2]],O13:O1107,Table8[[#Headers],[IPL-2018]])</f>
        <v>0</v>
      </c>
      <c r="AI13">
        <f>COUNTIFS(P13:P1107,Table8[[#This Row],[Season2]],O13:O1107,Table8[[#Headers],[IPL-2019]])</f>
        <v>0</v>
      </c>
      <c r="AJ13">
        <f>COUNTIFS(P13:P1107,Table8[[#This Row],[Season2]],O13:O1107,Table8[[#Headers],[IPL-2020]])</f>
        <v>0</v>
      </c>
      <c r="AK13">
        <f>COUNTIFS(P13:P1107,Table8[[#This Row],[Season2]],O13:O1107,Table8[[#Headers],[IPL-2021]])</f>
        <v>0</v>
      </c>
      <c r="AL13">
        <f>COUNTIFS(P13:P1107,Table8[[#This Row],[Season2]],O13:O1107,Table8[[#Headers],[IPL-2022]])</f>
        <v>0</v>
      </c>
      <c r="AM13">
        <f>COUNTIFS(P13:P1107,Table8[[#This Row],[Season2]],O13:O1107,Table8[[#Headers],[IPL-2023]])</f>
        <v>0</v>
      </c>
      <c r="AN13">
        <f>COUNTIFS(P13:P1107,Table8[[#This Row],[Season2]],O13:O1107,Table8[[#Headers],[IPL-2024]])</f>
        <v>0</v>
      </c>
    </row>
    <row r="14" spans="1:42" x14ac:dyDescent="0.25">
      <c r="A14" s="13" t="s">
        <v>367</v>
      </c>
      <c r="B14" s="15" t="s">
        <v>54</v>
      </c>
      <c r="H14" s="1" t="s">
        <v>367</v>
      </c>
      <c r="I14" s="1" t="s">
        <v>54</v>
      </c>
      <c r="J14" s="1" t="s">
        <v>342</v>
      </c>
      <c r="K14" s="1" t="s">
        <v>54</v>
      </c>
      <c r="L14" s="1" t="str">
        <f>IF(Table7[[#This Row],[winner]]=Table7[[#This Row],[team2]],Table7[[#This Row],[team1]],Table7[[#This Row],[team2]])</f>
        <v>Rising Pune Supergiants</v>
      </c>
      <c r="O14" s="1" t="s">
        <v>23</v>
      </c>
      <c r="P14" s="1" t="s">
        <v>76</v>
      </c>
      <c r="S14" s="1" t="s">
        <v>367</v>
      </c>
      <c r="W14" s="1" t="s">
        <v>76</v>
      </c>
      <c r="X14" s="6">
        <f>COUNTIFS(P14:P1108,Table8[[#This Row],[Season2]],O14:O1108,Table8[[#Headers],[IPL-2008]])</f>
        <v>1</v>
      </c>
      <c r="Y14">
        <f>COUNTIFS($P$5:$P$1099,Table8[[#This Row],[Season2]],$O$5:$O$1099,Table8[[#Headers],[IPL-2009]])</f>
        <v>2</v>
      </c>
      <c r="Z14" s="1">
        <f>COUNTIFS(P14:P1108,Table8[[#This Row],[Season2]],O14:O1108,Table8[[#Headers],[IPL-2010]])</f>
        <v>1</v>
      </c>
      <c r="AA14">
        <f>COUNTIFS(P14:P1108,Table8[[#This Row],[Season2]],O14:O1108,Table8[[#Headers],[IPL-2011]])</f>
        <v>0</v>
      </c>
      <c r="AB14">
        <f>COUNTIFS(P14:P1108,Table8[[#This Row],[Season2]],O14:O1108,Table8[[#Headers],[IPL-2012]])</f>
        <v>1</v>
      </c>
      <c r="AC14">
        <f>COUNTIFS(P14:P1108,Table8[[#This Row],[Season2]],O14:O1108,Table8[[#Headers],[IPL-2013]])</f>
        <v>0</v>
      </c>
      <c r="AD14">
        <f>COUNTIFS(P14:P1108,Table8[[#This Row],[Season2]],O14:O1108,Table8[[#Headers],[IPL-2014]])</f>
        <v>0</v>
      </c>
      <c r="AE14">
        <f>COUNTIFS(P14:P1108,Table8[[#This Row],[Season2]],O14:O1108,Table8[[#Headers],[IPL-2015]])</f>
        <v>0</v>
      </c>
      <c r="AF14">
        <f>COUNTIFS(P14:P1108,Table8[[#This Row],[Season2]],O14:O1108,Table8[[#Headers],[IPL-2016]])</f>
        <v>0</v>
      </c>
      <c r="AG14">
        <f>COUNTIFS(P14:P1108,Table8[[#This Row],[Season2]],O14:O1108,Table8[[#Headers],[IPL-2017]])</f>
        <v>0</v>
      </c>
      <c r="AH14">
        <f>COUNTIFS(P14:P1108,Table8[[#This Row],[Season2]],O14:O1108,Table8[[#Headers],[IPL-2018]])</f>
        <v>0</v>
      </c>
      <c r="AI14">
        <f>COUNTIFS(P14:P1108,Table8[[#This Row],[Season2]],O14:O1108,Table8[[#Headers],[IPL-2019]])</f>
        <v>0</v>
      </c>
      <c r="AJ14">
        <f>COUNTIFS(P14:P1108,Table8[[#This Row],[Season2]],O14:O1108,Table8[[#Headers],[IPL-2020]])</f>
        <v>0</v>
      </c>
      <c r="AK14">
        <f>COUNTIFS(P14:P1108,Table8[[#This Row],[Season2]],O14:O1108,Table8[[#Headers],[IPL-2021]])</f>
        <v>0</v>
      </c>
      <c r="AL14">
        <f>COUNTIFS(P14:P1108,Table8[[#This Row],[Season2]],O14:O1108,Table8[[#Headers],[IPL-2022]])</f>
        <v>0</v>
      </c>
      <c r="AM14">
        <f>COUNTIFS(P14:P1108,Table8[[#This Row],[Season2]],O14:O1108,Table8[[#Headers],[IPL-2023]])</f>
        <v>0</v>
      </c>
      <c r="AN14">
        <f>COUNTIFS(P14:P1108,Table8[[#This Row],[Season2]],O14:O1108,Table8[[#Headers],[IPL-2024]])</f>
        <v>0</v>
      </c>
    </row>
    <row r="15" spans="1:42" x14ac:dyDescent="0.25">
      <c r="A15" s="13" t="s">
        <v>385</v>
      </c>
      <c r="B15" s="14" t="s">
        <v>39</v>
      </c>
      <c r="H15" s="1" t="s">
        <v>385</v>
      </c>
      <c r="I15" s="1" t="s">
        <v>280</v>
      </c>
      <c r="J15" s="1" t="s">
        <v>39</v>
      </c>
      <c r="K15" s="1" t="s">
        <v>39</v>
      </c>
      <c r="L15" s="1" t="str">
        <f>IF(Table7[[#This Row],[winner]]=Table7[[#This Row],[team2]],Table7[[#This Row],[team1]],Table7[[#This Row],[team2]])</f>
        <v>Sunrisers Hyderabad</v>
      </c>
      <c r="O15" s="6" t="s">
        <v>23</v>
      </c>
      <c r="P15" s="6" t="s">
        <v>64</v>
      </c>
      <c r="S15" s="6" t="s">
        <v>385</v>
      </c>
      <c r="W15" s="1" t="s">
        <v>77</v>
      </c>
      <c r="X15" s="1">
        <f>COUNTIFS(P15:P1109,Table8[[#This Row],[Season2]],O15:O1109,Table8[[#Headers],[IPL-2008]])</f>
        <v>1</v>
      </c>
      <c r="Y15">
        <f>COUNTIFS($P$5:$P$1099,Table8[[#This Row],[Season2]],$O$5:$O$1099,Table8[[#Headers],[IPL-2009]])</f>
        <v>0</v>
      </c>
      <c r="Z15" s="1">
        <f>COUNTIFS(P15:P1109,Table8[[#This Row],[Season2]],O15:O1109,Table8[[#Headers],[IPL-2010]])</f>
        <v>0</v>
      </c>
      <c r="AA15">
        <f>COUNTIFS(P15:P1109,Table8[[#This Row],[Season2]],O15:O1109,Table8[[#Headers],[IPL-2011]])</f>
        <v>0</v>
      </c>
      <c r="AB15">
        <f>COUNTIFS(P15:P1109,Table8[[#This Row],[Season2]],O15:O1109,Table8[[#Headers],[IPL-2012]])</f>
        <v>0</v>
      </c>
      <c r="AC15">
        <f>COUNTIFS(P15:P1109,Table8[[#This Row],[Season2]],O15:O1109,Table8[[#Headers],[IPL-2013]])</f>
        <v>0</v>
      </c>
      <c r="AD15">
        <f>COUNTIFS(P15:P1109,Table8[[#This Row],[Season2]],O15:O1109,Table8[[#Headers],[IPL-2014]])</f>
        <v>0</v>
      </c>
      <c r="AE15">
        <f>COUNTIFS(P15:P1109,Table8[[#This Row],[Season2]],O15:O1109,Table8[[#Headers],[IPL-2015]])</f>
        <v>0</v>
      </c>
      <c r="AF15">
        <f>COUNTIFS(P15:P1109,Table8[[#This Row],[Season2]],O15:O1109,Table8[[#Headers],[IPL-2016]])</f>
        <v>0</v>
      </c>
      <c r="AG15">
        <f>COUNTIFS(P15:P1109,Table8[[#This Row],[Season2]],O15:O1109,Table8[[#Headers],[IPL-2017]])</f>
        <v>0</v>
      </c>
      <c r="AH15">
        <f>COUNTIFS(P15:P1109,Table8[[#This Row],[Season2]],O15:O1109,Table8[[#Headers],[IPL-2018]])</f>
        <v>0</v>
      </c>
      <c r="AI15">
        <f>COUNTIFS(P15:P1109,Table8[[#This Row],[Season2]],O15:O1109,Table8[[#Headers],[IPL-2019]])</f>
        <v>0</v>
      </c>
      <c r="AJ15">
        <f>COUNTIFS(P15:P1109,Table8[[#This Row],[Season2]],O15:O1109,Table8[[#Headers],[IPL-2020]])</f>
        <v>0</v>
      </c>
      <c r="AK15">
        <f>COUNTIFS(P15:P1109,Table8[[#This Row],[Season2]],O15:O1109,Table8[[#Headers],[IPL-2021]])</f>
        <v>0</v>
      </c>
      <c r="AL15">
        <f>COUNTIFS(P15:P1109,Table8[[#This Row],[Season2]],O15:O1109,Table8[[#Headers],[IPL-2022]])</f>
        <v>0</v>
      </c>
      <c r="AM15">
        <f>COUNTIFS(P15:P1109,Table8[[#This Row],[Season2]],O15:O1109,Table8[[#Headers],[IPL-2023]])</f>
        <v>0</v>
      </c>
      <c r="AN15">
        <f>COUNTIFS(P15:P1109,Table8[[#This Row],[Season2]],O15:O1109,Table8[[#Headers],[IPL-2024]])</f>
        <v>0</v>
      </c>
    </row>
    <row r="16" spans="1:42" x14ac:dyDescent="0.25">
      <c r="A16" s="13" t="s">
        <v>402</v>
      </c>
      <c r="B16" s="15" t="s">
        <v>54</v>
      </c>
      <c r="H16" s="1" t="s">
        <v>402</v>
      </c>
      <c r="I16" s="1" t="s">
        <v>54</v>
      </c>
      <c r="J16" s="1" t="s">
        <v>39</v>
      </c>
      <c r="K16" s="1" t="s">
        <v>54</v>
      </c>
      <c r="L16" s="1" t="str">
        <f>IF(Table7[[#This Row],[winner]]=Table7[[#This Row],[team2]],Table7[[#This Row],[team1]],Table7[[#This Row],[team2]])</f>
        <v>Chennai Super Kings</v>
      </c>
      <c r="O16" s="1" t="s">
        <v>23</v>
      </c>
      <c r="P16" s="1" t="s">
        <v>77</v>
      </c>
      <c r="S16" s="6" t="s">
        <v>402</v>
      </c>
      <c r="W16" s="6" t="s">
        <v>79</v>
      </c>
      <c r="X16" s="6">
        <f>COUNTIFS(P16:P1110,Table8[[#This Row],[Season2]],O16:O1110,Table8[[#Headers],[IPL-2008]])</f>
        <v>2</v>
      </c>
      <c r="Y16">
        <f>COUNTIFS($P$5:$P$1099,Table8[[#This Row],[Season2]],$O$5:$O$1099,Table8[[#Headers],[IPL-2009]])</f>
        <v>2</v>
      </c>
      <c r="Z16" s="1">
        <f>COUNTIFS(P16:P1110,Table8[[#This Row],[Season2]],O16:O1110,Table8[[#Headers],[IPL-2010]])</f>
        <v>0</v>
      </c>
      <c r="AA16">
        <f>COUNTIFS(P16:P1110,Table8[[#This Row],[Season2]],O16:O1110,Table8[[#Headers],[IPL-2011]])</f>
        <v>1</v>
      </c>
      <c r="AB16">
        <f>COUNTIFS(P16:P1110,Table8[[#This Row],[Season2]],O16:O1110,Table8[[#Headers],[IPL-2012]])</f>
        <v>1</v>
      </c>
      <c r="AC16">
        <f>COUNTIFS(P16:P1110,Table8[[#This Row],[Season2]],O16:O1110,Table8[[#Headers],[IPL-2013]])</f>
        <v>1</v>
      </c>
      <c r="AD16">
        <f>COUNTIFS(P16:P1110,Table8[[#This Row],[Season2]],O16:O1110,Table8[[#Headers],[IPL-2014]])</f>
        <v>0</v>
      </c>
      <c r="AE16">
        <f>COUNTIFS(P16:P1110,Table8[[#This Row],[Season2]],O16:O1110,Table8[[#Headers],[IPL-2015]])</f>
        <v>0</v>
      </c>
      <c r="AF16">
        <f>COUNTIFS(P16:P1110,Table8[[#This Row],[Season2]],O16:O1110,Table8[[#Headers],[IPL-2016]])</f>
        <v>0</v>
      </c>
      <c r="AG16">
        <f>COUNTIFS(P16:P1110,Table8[[#This Row],[Season2]],O16:O1110,Table8[[#Headers],[IPL-2017]])</f>
        <v>0</v>
      </c>
      <c r="AH16">
        <f>COUNTIFS(P16:P1110,Table8[[#This Row],[Season2]],O16:O1110,Table8[[#Headers],[IPL-2018]])</f>
        <v>0</v>
      </c>
      <c r="AI16">
        <f>COUNTIFS(P16:P1110,Table8[[#This Row],[Season2]],O16:O1110,Table8[[#Headers],[IPL-2019]])</f>
        <v>0</v>
      </c>
      <c r="AJ16">
        <f>COUNTIFS(P16:P1110,Table8[[#This Row],[Season2]],O16:O1110,Table8[[#Headers],[IPL-2020]])</f>
        <v>0</v>
      </c>
      <c r="AK16">
        <f>COUNTIFS(P16:P1110,Table8[[#This Row],[Season2]],O16:O1110,Table8[[#Headers],[IPL-2021]])</f>
        <v>0</v>
      </c>
      <c r="AL16">
        <f>COUNTIFS(P16:P1110,Table8[[#This Row],[Season2]],O16:O1110,Table8[[#Headers],[IPL-2022]])</f>
        <v>0</v>
      </c>
      <c r="AM16">
        <f>COUNTIFS(P16:P1110,Table8[[#This Row],[Season2]],O16:O1110,Table8[[#Headers],[IPL-2023]])</f>
        <v>0</v>
      </c>
      <c r="AN16">
        <f>COUNTIFS(P16:P1110,Table8[[#This Row],[Season2]],O16:O1110,Table8[[#Headers],[IPL-2024]])</f>
        <v>0</v>
      </c>
    </row>
    <row r="17" spans="1:40" x14ac:dyDescent="0.25">
      <c r="A17" s="13" t="s">
        <v>419</v>
      </c>
      <c r="B17" s="14" t="s">
        <v>54</v>
      </c>
      <c r="H17" s="1" t="s">
        <v>419</v>
      </c>
      <c r="I17" s="1" t="s">
        <v>403</v>
      </c>
      <c r="J17" s="1" t="s">
        <v>54</v>
      </c>
      <c r="K17" s="1" t="s">
        <v>54</v>
      </c>
      <c r="L17" s="1" t="str">
        <f>IF(Table7[[#This Row],[winner]]=Table7[[#This Row],[team2]],Table7[[#This Row],[team1]],Table7[[#This Row],[team2]])</f>
        <v>Delhi Capitals</v>
      </c>
      <c r="O17" s="6" t="s">
        <v>23</v>
      </c>
      <c r="P17" s="6" t="s">
        <v>79</v>
      </c>
      <c r="S17" s="6" t="s">
        <v>419</v>
      </c>
      <c r="W17" s="1" t="s">
        <v>81</v>
      </c>
      <c r="X17" s="1">
        <f>COUNTIFS(P17:P1111,Table8[[#This Row],[Season2]],O17:O1111,Table8[[#Headers],[IPL-2008]])</f>
        <v>1</v>
      </c>
      <c r="Y17">
        <f>COUNTIFS($P$5:$P$1099,Table8[[#This Row],[Season2]],$O$5:$O$1099,Table8[[#Headers],[IPL-2009]])</f>
        <v>0</v>
      </c>
      <c r="Z17" s="1">
        <f>COUNTIFS(P17:P1111,Table8[[#This Row],[Season2]],O17:O1111,Table8[[#Headers],[IPL-2010]])</f>
        <v>0</v>
      </c>
      <c r="AA17">
        <f>COUNTIFS(P17:P1111,Table8[[#This Row],[Season2]],O17:O1111,Table8[[#Headers],[IPL-2011]])</f>
        <v>0</v>
      </c>
      <c r="AB17">
        <f>COUNTIFS(P17:P1111,Table8[[#This Row],[Season2]],O17:O1111,Table8[[#Headers],[IPL-2012]])</f>
        <v>0</v>
      </c>
      <c r="AC17">
        <f>COUNTIFS(P17:P1111,Table8[[#This Row],[Season2]],O17:O1111,Table8[[#Headers],[IPL-2013]])</f>
        <v>0</v>
      </c>
      <c r="AD17">
        <f>COUNTIFS(P17:P1111,Table8[[#This Row],[Season2]],O17:O1111,Table8[[#Headers],[IPL-2014]])</f>
        <v>0</v>
      </c>
      <c r="AE17">
        <f>COUNTIFS(P17:P1111,Table8[[#This Row],[Season2]],O17:O1111,Table8[[#Headers],[IPL-2015]])</f>
        <v>0</v>
      </c>
      <c r="AF17">
        <f>COUNTIFS(P17:P1111,Table8[[#This Row],[Season2]],O17:O1111,Table8[[#Headers],[IPL-2016]])</f>
        <v>0</v>
      </c>
      <c r="AG17">
        <f>COUNTIFS(P17:P1111,Table8[[#This Row],[Season2]],O17:O1111,Table8[[#Headers],[IPL-2017]])</f>
        <v>0</v>
      </c>
      <c r="AH17">
        <f>COUNTIFS(P17:P1111,Table8[[#This Row],[Season2]],O17:O1111,Table8[[#Headers],[IPL-2018]])</f>
        <v>0</v>
      </c>
      <c r="AI17">
        <f>COUNTIFS(P17:P1111,Table8[[#This Row],[Season2]],O17:O1111,Table8[[#Headers],[IPL-2019]])</f>
        <v>0</v>
      </c>
      <c r="AJ17">
        <f>COUNTIFS(P17:P1111,Table8[[#This Row],[Season2]],O17:O1111,Table8[[#Headers],[IPL-2020]])</f>
        <v>0</v>
      </c>
      <c r="AK17">
        <f>COUNTIFS(P17:P1111,Table8[[#This Row],[Season2]],O17:O1111,Table8[[#Headers],[IPL-2021]])</f>
        <v>0</v>
      </c>
      <c r="AL17">
        <f>COUNTIFS(P17:P1111,Table8[[#This Row],[Season2]],O17:O1111,Table8[[#Headers],[IPL-2022]])</f>
        <v>0</v>
      </c>
      <c r="AM17">
        <f>COUNTIFS(P17:P1111,Table8[[#This Row],[Season2]],O17:O1111,Table8[[#Headers],[IPL-2023]])</f>
        <v>0</v>
      </c>
      <c r="AN17">
        <f>COUNTIFS(P17:P1111,Table8[[#This Row],[Season2]],O17:O1111,Table8[[#Headers],[IPL-2024]])</f>
        <v>0</v>
      </c>
    </row>
    <row r="18" spans="1:40" x14ac:dyDescent="0.25">
      <c r="A18" s="13" t="s">
        <v>428</v>
      </c>
      <c r="B18" s="15" t="s">
        <v>39</v>
      </c>
      <c r="H18" s="1" t="s">
        <v>428</v>
      </c>
      <c r="I18" s="1" t="s">
        <v>39</v>
      </c>
      <c r="J18" s="1" t="s">
        <v>28</v>
      </c>
      <c r="K18" s="1" t="s">
        <v>39</v>
      </c>
      <c r="L18" s="1" t="str">
        <f>IF(Table7[[#This Row],[winner]]=Table7[[#This Row],[team2]],Table7[[#This Row],[team1]],Table7[[#This Row],[team2]])</f>
        <v>Kolkata Knight Riders</v>
      </c>
      <c r="O18" s="1" t="s">
        <v>23</v>
      </c>
      <c r="P18" s="1" t="s">
        <v>81</v>
      </c>
      <c r="S18" s="6" t="s">
        <v>428</v>
      </c>
      <c r="W18" s="6" t="s">
        <v>83</v>
      </c>
      <c r="X18" s="6">
        <f>COUNTIFS(P18:P1112,Table8[[#This Row],[Season2]],O18:O1112,Table8[[#Headers],[IPL-2008]])</f>
        <v>2</v>
      </c>
      <c r="Y18">
        <f>COUNTIFS($P$5:$P$1099,Table8[[#This Row],[Season2]],$O$5:$O$1099,Table8[[#Headers],[IPL-2009]])</f>
        <v>1</v>
      </c>
      <c r="Z18" s="1">
        <f>COUNTIFS(P18:P1112,Table8[[#This Row],[Season2]],O18:O1112,Table8[[#Headers],[IPL-2010]])</f>
        <v>2</v>
      </c>
      <c r="AA18">
        <f>COUNTIFS(P18:P1112,Table8[[#This Row],[Season2]],O18:O1112,Table8[[#Headers],[IPL-2011]])</f>
        <v>1</v>
      </c>
      <c r="AB18">
        <f>COUNTIFS(P18:P1112,Table8[[#This Row],[Season2]],O18:O1112,Table8[[#Headers],[IPL-2012]])</f>
        <v>1</v>
      </c>
      <c r="AC18">
        <f>COUNTIFS(P18:P1112,Table8[[#This Row],[Season2]],O18:O1112,Table8[[#Headers],[IPL-2013]])</f>
        <v>3</v>
      </c>
      <c r="AD18">
        <f>COUNTIFS(P18:P1112,Table8[[#This Row],[Season2]],O18:O1112,Table8[[#Headers],[IPL-2014]])</f>
        <v>1</v>
      </c>
      <c r="AE18">
        <f>COUNTIFS(P18:P1112,Table8[[#This Row],[Season2]],O18:O1112,Table8[[#Headers],[IPL-2015]])</f>
        <v>0</v>
      </c>
      <c r="AF18">
        <f>COUNTIFS(P18:P1112,Table8[[#This Row],[Season2]],O18:O1112,Table8[[#Headers],[IPL-2016]])</f>
        <v>1</v>
      </c>
      <c r="AG18">
        <f>COUNTIFS(P18:P1112,Table8[[#This Row],[Season2]],O18:O1112,Table8[[#Headers],[IPL-2017]])</f>
        <v>1</v>
      </c>
      <c r="AH18">
        <f>COUNTIFS(P18:P1112,Table8[[#This Row],[Season2]],O18:O1112,Table8[[#Headers],[IPL-2018]])</f>
        <v>1</v>
      </c>
      <c r="AI18">
        <f>COUNTIFS(P18:P1112,Table8[[#This Row],[Season2]],O18:O1112,Table8[[#Headers],[IPL-2019]])</f>
        <v>3</v>
      </c>
      <c r="AJ18">
        <f>COUNTIFS(P18:P1112,Table8[[#This Row],[Season2]],O18:O1112,Table8[[#Headers],[IPL-2020]])</f>
        <v>0</v>
      </c>
      <c r="AK18">
        <f>COUNTIFS(P18:P1112,Table8[[#This Row],[Season2]],O18:O1112,Table8[[#Headers],[IPL-2021]])</f>
        <v>0</v>
      </c>
      <c r="AL18">
        <f>COUNTIFS(P18:P1112,Table8[[#This Row],[Season2]],O18:O1112,Table8[[#Headers],[IPL-2022]])</f>
        <v>0</v>
      </c>
      <c r="AM18">
        <f>COUNTIFS(P18:P1112,Table8[[#This Row],[Season2]],O18:O1112,Table8[[#Headers],[IPL-2023]])</f>
        <v>0</v>
      </c>
      <c r="AN18">
        <f>COUNTIFS(P18:P1112,Table8[[#This Row],[Season2]],O18:O1112,Table8[[#Headers],[IPL-2024]])</f>
        <v>0</v>
      </c>
    </row>
    <row r="19" spans="1:40" x14ac:dyDescent="0.25">
      <c r="A19" s="13" t="s">
        <v>450</v>
      </c>
      <c r="B19" s="14" t="s">
        <v>454</v>
      </c>
      <c r="H19" s="1" t="s">
        <v>450</v>
      </c>
      <c r="I19" s="1" t="s">
        <v>47</v>
      </c>
      <c r="J19" s="1" t="s">
        <v>454</v>
      </c>
      <c r="K19" s="1" t="s">
        <v>454</v>
      </c>
      <c r="L19" s="1" t="str">
        <f>IF(Table7[[#This Row],[winner]]=Table7[[#This Row],[team2]],Table7[[#This Row],[team1]],Table7[[#This Row],[team2]])</f>
        <v>Rajasthan Royals</v>
      </c>
      <c r="O19" s="6" t="s">
        <v>23</v>
      </c>
      <c r="P19" s="6" t="s">
        <v>83</v>
      </c>
      <c r="S19" s="6" t="s">
        <v>450</v>
      </c>
      <c r="W19" s="1" t="s">
        <v>85</v>
      </c>
      <c r="X19" s="1">
        <f>COUNTIFS(P19:P1113,Table8[[#This Row],[Season2]],O19:O1113,Table8[[#Headers],[IPL-2008]])</f>
        <v>2</v>
      </c>
      <c r="Y19">
        <f>COUNTIFS($P$5:$P$1099,Table8[[#This Row],[Season2]],$O$5:$O$1099,Table8[[#Headers],[IPL-2009]])</f>
        <v>0</v>
      </c>
      <c r="Z19" s="1">
        <f>COUNTIFS(P19:P1113,Table8[[#This Row],[Season2]],O19:O1113,Table8[[#Headers],[IPL-2010]])</f>
        <v>0</v>
      </c>
      <c r="AA19">
        <f>COUNTIFS(P19:P1113,Table8[[#This Row],[Season2]],O19:O1113,Table8[[#Headers],[IPL-2011]])</f>
        <v>0</v>
      </c>
      <c r="AB19">
        <f>COUNTIFS(P19:P1113,Table8[[#This Row],[Season2]],O19:O1113,Table8[[#Headers],[IPL-2012]])</f>
        <v>0</v>
      </c>
      <c r="AC19">
        <f>COUNTIFS(P19:P1113,Table8[[#This Row],[Season2]],O19:O1113,Table8[[#Headers],[IPL-2013]])</f>
        <v>0</v>
      </c>
      <c r="AD19">
        <f>COUNTIFS(P19:P1113,Table8[[#This Row],[Season2]],O19:O1113,Table8[[#Headers],[IPL-2014]])</f>
        <v>0</v>
      </c>
      <c r="AE19">
        <f>COUNTIFS(P19:P1113,Table8[[#This Row],[Season2]],O19:O1113,Table8[[#Headers],[IPL-2015]])</f>
        <v>0</v>
      </c>
      <c r="AF19">
        <f>COUNTIFS(P19:P1113,Table8[[#This Row],[Season2]],O19:O1113,Table8[[#Headers],[IPL-2016]])</f>
        <v>0</v>
      </c>
      <c r="AG19">
        <f>COUNTIFS(P19:P1113,Table8[[#This Row],[Season2]],O19:O1113,Table8[[#Headers],[IPL-2017]])</f>
        <v>0</v>
      </c>
      <c r="AH19">
        <f>COUNTIFS(P19:P1113,Table8[[#This Row],[Season2]],O19:O1113,Table8[[#Headers],[IPL-2018]])</f>
        <v>0</v>
      </c>
      <c r="AI19">
        <f>COUNTIFS(P19:P1113,Table8[[#This Row],[Season2]],O19:O1113,Table8[[#Headers],[IPL-2019]])</f>
        <v>0</v>
      </c>
      <c r="AJ19">
        <f>COUNTIFS(P19:P1113,Table8[[#This Row],[Season2]],O19:O1113,Table8[[#Headers],[IPL-2020]])</f>
        <v>0</v>
      </c>
      <c r="AK19">
        <f>COUNTIFS(P19:P1113,Table8[[#This Row],[Season2]],O19:O1113,Table8[[#Headers],[IPL-2021]])</f>
        <v>0</v>
      </c>
      <c r="AL19">
        <f>COUNTIFS(P19:P1113,Table8[[#This Row],[Season2]],O19:O1113,Table8[[#Headers],[IPL-2022]])</f>
        <v>0</v>
      </c>
      <c r="AM19">
        <f>COUNTIFS(P19:P1113,Table8[[#This Row],[Season2]],O19:O1113,Table8[[#Headers],[IPL-2023]])</f>
        <v>0</v>
      </c>
      <c r="AN19">
        <f>COUNTIFS(P19:P1113,Table8[[#This Row],[Season2]],O19:O1113,Table8[[#Headers],[IPL-2024]])</f>
        <v>0</v>
      </c>
    </row>
    <row r="20" spans="1:40" x14ac:dyDescent="0.25">
      <c r="A20" s="13" t="s">
        <v>482</v>
      </c>
      <c r="B20" s="15" t="s">
        <v>39</v>
      </c>
      <c r="H20" s="1" t="s">
        <v>482</v>
      </c>
      <c r="I20" s="1" t="s">
        <v>454</v>
      </c>
      <c r="J20" s="1" t="s">
        <v>39</v>
      </c>
      <c r="K20" s="1" t="s">
        <v>39</v>
      </c>
      <c r="L20" s="1" t="str">
        <f>IF(Table7[[#This Row],[winner]]=Table7[[#This Row],[team2]],Table7[[#This Row],[team1]],Table7[[#This Row],[team2]])</f>
        <v>Gujarat Titans</v>
      </c>
      <c r="O20" s="1" t="s">
        <v>23</v>
      </c>
      <c r="P20" s="1" t="s">
        <v>85</v>
      </c>
      <c r="S20" s="6" t="s">
        <v>482</v>
      </c>
      <c r="W20" s="6" t="s">
        <v>86</v>
      </c>
      <c r="X20" s="6">
        <f>COUNTIFS(P20:P1114,Table8[[#This Row],[Season2]],O20:O1114,Table8[[#Headers],[IPL-2008]])</f>
        <v>1</v>
      </c>
      <c r="Y20">
        <f>COUNTIFS($P$5:$P$1099,Table8[[#This Row],[Season2]],$O$5:$O$1099,Table8[[#Headers],[IPL-2009]])</f>
        <v>0</v>
      </c>
      <c r="Z20" s="1">
        <f>COUNTIFS(P20:P1114,Table8[[#This Row],[Season2]],O20:O1114,Table8[[#Headers],[IPL-2010]])</f>
        <v>0</v>
      </c>
      <c r="AA20">
        <f>COUNTIFS(P20:P1114,Table8[[#This Row],[Season2]],O20:O1114,Table8[[#Headers],[IPL-2011]])</f>
        <v>0</v>
      </c>
      <c r="AB20">
        <f>COUNTIFS(P20:P1114,Table8[[#This Row],[Season2]],O20:O1114,Table8[[#Headers],[IPL-2012]])</f>
        <v>0</v>
      </c>
      <c r="AC20">
        <f>COUNTIFS(P20:P1114,Table8[[#This Row],[Season2]],O20:O1114,Table8[[#Headers],[IPL-2013]])</f>
        <v>0</v>
      </c>
      <c r="AD20">
        <f>COUNTIFS(P20:P1114,Table8[[#This Row],[Season2]],O20:O1114,Table8[[#Headers],[IPL-2014]])</f>
        <v>0</v>
      </c>
      <c r="AE20">
        <f>COUNTIFS(P20:P1114,Table8[[#This Row],[Season2]],O20:O1114,Table8[[#Headers],[IPL-2015]])</f>
        <v>0</v>
      </c>
      <c r="AF20">
        <f>COUNTIFS(P20:P1114,Table8[[#This Row],[Season2]],O20:O1114,Table8[[#Headers],[IPL-2016]])</f>
        <v>0</v>
      </c>
      <c r="AG20">
        <f>COUNTIFS(P20:P1114,Table8[[#This Row],[Season2]],O20:O1114,Table8[[#Headers],[IPL-2017]])</f>
        <v>0</v>
      </c>
      <c r="AH20">
        <f>COUNTIFS(P20:P1114,Table8[[#This Row],[Season2]],O20:O1114,Table8[[#Headers],[IPL-2018]])</f>
        <v>0</v>
      </c>
      <c r="AI20">
        <f>COUNTIFS(P20:P1114,Table8[[#This Row],[Season2]],O20:O1114,Table8[[#Headers],[IPL-2019]])</f>
        <v>0</v>
      </c>
      <c r="AJ20">
        <f>COUNTIFS(P20:P1114,Table8[[#This Row],[Season2]],O20:O1114,Table8[[#Headers],[IPL-2020]])</f>
        <v>0</v>
      </c>
      <c r="AK20">
        <f>COUNTIFS(P20:P1114,Table8[[#This Row],[Season2]],O20:O1114,Table8[[#Headers],[IPL-2021]])</f>
        <v>0</v>
      </c>
      <c r="AL20">
        <f>COUNTIFS(P20:P1114,Table8[[#This Row],[Season2]],O20:O1114,Table8[[#Headers],[IPL-2022]])</f>
        <v>0</v>
      </c>
      <c r="AM20">
        <f>COUNTIFS(P20:P1114,Table8[[#This Row],[Season2]],O20:O1114,Table8[[#Headers],[IPL-2023]])</f>
        <v>0</v>
      </c>
      <c r="AN20">
        <f>COUNTIFS(P20:P1114,Table8[[#This Row],[Season2]],O20:O1114,Table8[[#Headers],[IPL-2024]])</f>
        <v>0</v>
      </c>
    </row>
    <row r="21" spans="1:40" x14ac:dyDescent="0.25">
      <c r="A21" s="18" t="s">
        <v>512</v>
      </c>
      <c r="B21" s="19" t="s">
        <v>28</v>
      </c>
      <c r="H21" s="1" t="s">
        <v>512</v>
      </c>
      <c r="I21" s="1" t="s">
        <v>280</v>
      </c>
      <c r="J21" s="1" t="s">
        <v>28</v>
      </c>
      <c r="K21" s="1" t="s">
        <v>28</v>
      </c>
      <c r="L21" s="1" t="str">
        <f>IF(Table7[[#This Row],[winner]]=Table7[[#This Row],[team2]],Table7[[#This Row],[team1]],Table7[[#This Row],[team2]])</f>
        <v>Sunrisers Hyderabad</v>
      </c>
      <c r="O21" s="6" t="s">
        <v>23</v>
      </c>
      <c r="P21" s="6" t="s">
        <v>86</v>
      </c>
      <c r="S21" s="6" t="s">
        <v>512</v>
      </c>
      <c r="W21" s="1" t="s">
        <v>87</v>
      </c>
      <c r="X21" s="1">
        <f>COUNTIFS(P21:P1115,Table8[[#This Row],[Season2]],O21:O1115,Table8[[#Headers],[IPL-2008]])</f>
        <v>5</v>
      </c>
      <c r="Y21">
        <f>COUNTIFS($P$5:$P$1099,Table8[[#This Row],[Season2]],$O$5:$O$1099,Table8[[#Headers],[IPL-2009]])</f>
        <v>0</v>
      </c>
      <c r="Z21" s="1">
        <f>COUNTIFS(P21:P1115,Table8[[#This Row],[Season2]],O21:O1115,Table8[[#Headers],[IPL-2010]])</f>
        <v>0</v>
      </c>
      <c r="AA21">
        <f>COUNTIFS(P21:P1115,Table8[[#This Row],[Season2]],O21:O1115,Table8[[#Headers],[IPL-2011]])</f>
        <v>1</v>
      </c>
      <c r="AB21">
        <f>COUNTIFS(P21:P1115,Table8[[#This Row],[Season2]],O21:O1115,Table8[[#Headers],[IPL-2012]])</f>
        <v>1</v>
      </c>
      <c r="AC21">
        <f>COUNTIFS(P21:P1115,Table8[[#This Row],[Season2]],O21:O1115,Table8[[#Headers],[IPL-2013]])</f>
        <v>0</v>
      </c>
      <c r="AD21">
        <f>COUNTIFS(P21:P1115,Table8[[#This Row],[Season2]],O21:O1115,Table8[[#Headers],[IPL-2014]])</f>
        <v>1</v>
      </c>
      <c r="AE21">
        <f>COUNTIFS(P21:P1115,Table8[[#This Row],[Season2]],O21:O1115,Table8[[#Headers],[IPL-2015]])</f>
        <v>1</v>
      </c>
      <c r="AF21">
        <f>COUNTIFS(P21:P1115,Table8[[#This Row],[Season2]],O21:O1115,Table8[[#Headers],[IPL-2016]])</f>
        <v>0</v>
      </c>
      <c r="AG21">
        <f>COUNTIFS(P21:P1115,Table8[[#This Row],[Season2]],O21:O1115,Table8[[#Headers],[IPL-2017]])</f>
        <v>0</v>
      </c>
      <c r="AH21">
        <f>COUNTIFS(P21:P1115,Table8[[#This Row],[Season2]],O21:O1115,Table8[[#Headers],[IPL-2018]])</f>
        <v>0</v>
      </c>
      <c r="AI21">
        <f>COUNTIFS(P21:P1115,Table8[[#This Row],[Season2]],O21:O1115,Table8[[#Headers],[IPL-2019]])</f>
        <v>0</v>
      </c>
      <c r="AJ21">
        <f>COUNTIFS(P21:P1115,Table8[[#This Row],[Season2]],O21:O1115,Table8[[#Headers],[IPL-2020]])</f>
        <v>0</v>
      </c>
      <c r="AK21">
        <f>COUNTIFS(P21:P1115,Table8[[#This Row],[Season2]],O21:O1115,Table8[[#Headers],[IPL-2021]])</f>
        <v>0</v>
      </c>
      <c r="AL21">
        <f>COUNTIFS(P21:P1115,Table8[[#This Row],[Season2]],O21:O1115,Table8[[#Headers],[IPL-2022]])</f>
        <v>0</v>
      </c>
      <c r="AM21">
        <f>COUNTIFS(P21:P1115,Table8[[#This Row],[Season2]],O21:O1115,Table8[[#Headers],[IPL-2023]])</f>
        <v>0</v>
      </c>
      <c r="AN21">
        <f>COUNTIFS(P21:P1115,Table8[[#This Row],[Season2]],O21:O1115,Table8[[#Headers],[IPL-2024]])</f>
        <v>0</v>
      </c>
    </row>
    <row r="22" spans="1:40" x14ac:dyDescent="0.25">
      <c r="L22">
        <f>IF(Table7[[#This Row],[winner]]=Table7[[#This Row],[team2]],Table7[[#This Row],[team1]],Table7[[#This Row],[team2]])</f>
        <v>0</v>
      </c>
      <c r="O22" s="1" t="s">
        <v>23</v>
      </c>
      <c r="P22" s="1" t="s">
        <v>87</v>
      </c>
      <c r="W22" s="6" t="s">
        <v>88</v>
      </c>
      <c r="X22" s="6">
        <f>COUNTIFS(P22:P1116,Table8[[#This Row],[Season2]],O22:O1116,Table8[[#Headers],[IPL-2008]])</f>
        <v>1</v>
      </c>
      <c r="Y22">
        <f>COUNTIFS($P$5:$P$1099,Table8[[#This Row],[Season2]],$O$5:$O$1099,Table8[[#Headers],[IPL-2009]])</f>
        <v>0</v>
      </c>
      <c r="Z22" s="1">
        <f>COUNTIFS(P22:P1116,Table8[[#This Row],[Season2]],O22:O1116,Table8[[#Headers],[IPL-2010]])</f>
        <v>0</v>
      </c>
      <c r="AA22">
        <f>COUNTIFS(P22:P1116,Table8[[#This Row],[Season2]],O22:O1116,Table8[[#Headers],[IPL-2011]])</f>
        <v>0</v>
      </c>
      <c r="AB22">
        <f>COUNTIFS(P22:P1116,Table8[[#This Row],[Season2]],O22:O1116,Table8[[#Headers],[IPL-2012]])</f>
        <v>0</v>
      </c>
      <c r="AC22">
        <f>COUNTIFS(P22:P1116,Table8[[#This Row],[Season2]],O22:O1116,Table8[[#Headers],[IPL-2013]])</f>
        <v>0</v>
      </c>
      <c r="AD22">
        <f>COUNTIFS(P22:P1116,Table8[[#This Row],[Season2]],O22:O1116,Table8[[#Headers],[IPL-2014]])</f>
        <v>0</v>
      </c>
      <c r="AE22">
        <f>COUNTIFS(P22:P1116,Table8[[#This Row],[Season2]],O22:O1116,Table8[[#Headers],[IPL-2015]])</f>
        <v>0</v>
      </c>
      <c r="AF22">
        <f>COUNTIFS(P22:P1116,Table8[[#This Row],[Season2]],O22:O1116,Table8[[#Headers],[IPL-2016]])</f>
        <v>0</v>
      </c>
      <c r="AG22">
        <f>COUNTIFS(P22:P1116,Table8[[#This Row],[Season2]],O22:O1116,Table8[[#Headers],[IPL-2017]])</f>
        <v>0</v>
      </c>
      <c r="AH22">
        <f>COUNTIFS(P22:P1116,Table8[[#This Row],[Season2]],O22:O1116,Table8[[#Headers],[IPL-2018]])</f>
        <v>0</v>
      </c>
      <c r="AI22">
        <f>COUNTIFS(P22:P1116,Table8[[#This Row],[Season2]],O22:O1116,Table8[[#Headers],[IPL-2019]])</f>
        <v>0</v>
      </c>
      <c r="AJ22">
        <f>COUNTIFS(P22:P1116,Table8[[#This Row],[Season2]],O22:O1116,Table8[[#Headers],[IPL-2020]])</f>
        <v>0</v>
      </c>
      <c r="AK22">
        <f>COUNTIFS(P22:P1116,Table8[[#This Row],[Season2]],O22:O1116,Table8[[#Headers],[IPL-2021]])</f>
        <v>0</v>
      </c>
      <c r="AL22">
        <f>COUNTIFS(P22:P1116,Table8[[#This Row],[Season2]],O22:O1116,Table8[[#Headers],[IPL-2022]])</f>
        <v>0</v>
      </c>
      <c r="AM22">
        <f>COUNTIFS(P22:P1116,Table8[[#This Row],[Season2]],O22:O1116,Table8[[#Headers],[IPL-2023]])</f>
        <v>0</v>
      </c>
      <c r="AN22">
        <f>COUNTIFS(P22:P1116,Table8[[#This Row],[Season2]],O22:O1116,Table8[[#Headers],[IPL-2024]])</f>
        <v>0</v>
      </c>
    </row>
    <row r="23" spans="1:40" x14ac:dyDescent="0.25">
      <c r="O23" s="6" t="s">
        <v>23</v>
      </c>
      <c r="P23" s="6" t="s">
        <v>88</v>
      </c>
      <c r="W23" s="6" t="s">
        <v>89</v>
      </c>
      <c r="X23" s="1">
        <f>COUNTIFS(P23:P1117,Table8[[#This Row],[Season2]],O23:O1117,Table8[[#Headers],[IPL-2008]])</f>
        <v>1</v>
      </c>
      <c r="Y23">
        <f>COUNTIFS($P$5:$P$1099,Table8[[#This Row],[Season2]],$O$5:$O$1099,Table8[[#Headers],[IPL-2009]])</f>
        <v>0</v>
      </c>
      <c r="Z23" s="1">
        <f>COUNTIFS(P23:P1117,Table8[[#This Row],[Season2]],O23:O1117,Table8[[#Headers],[IPL-2010]])</f>
        <v>0</v>
      </c>
      <c r="AA23">
        <f>COUNTIFS(P23:P1117,Table8[[#This Row],[Season2]],O23:O1117,Table8[[#Headers],[IPL-2011]])</f>
        <v>0</v>
      </c>
      <c r="AB23">
        <f>COUNTIFS(P23:P1117,Table8[[#This Row],[Season2]],O23:O1117,Table8[[#Headers],[IPL-2012]])</f>
        <v>1</v>
      </c>
      <c r="AC23">
        <f>COUNTIFS(P23:P1117,Table8[[#This Row],[Season2]],O23:O1117,Table8[[#Headers],[IPL-2013]])</f>
        <v>0</v>
      </c>
      <c r="AD23">
        <f>COUNTIFS(P23:P1117,Table8[[#This Row],[Season2]],O23:O1117,Table8[[#Headers],[IPL-2014]])</f>
        <v>0</v>
      </c>
      <c r="AE23">
        <f>COUNTIFS(P23:P1117,Table8[[#This Row],[Season2]],O23:O1117,Table8[[#Headers],[IPL-2015]])</f>
        <v>0</v>
      </c>
      <c r="AF23">
        <f>COUNTIFS(P23:P1117,Table8[[#This Row],[Season2]],O23:O1117,Table8[[#Headers],[IPL-2016]])</f>
        <v>0</v>
      </c>
      <c r="AG23">
        <f>COUNTIFS(P23:P1117,Table8[[#This Row],[Season2]],O23:O1117,Table8[[#Headers],[IPL-2017]])</f>
        <v>0</v>
      </c>
      <c r="AH23">
        <f>COUNTIFS(P23:P1117,Table8[[#This Row],[Season2]],O23:O1117,Table8[[#Headers],[IPL-2018]])</f>
        <v>0</v>
      </c>
      <c r="AI23">
        <f>COUNTIFS(P23:P1117,Table8[[#This Row],[Season2]],O23:O1117,Table8[[#Headers],[IPL-2019]])</f>
        <v>0</v>
      </c>
      <c r="AJ23">
        <f>COUNTIFS(P23:P1117,Table8[[#This Row],[Season2]],O23:O1117,Table8[[#Headers],[IPL-2020]])</f>
        <v>0</v>
      </c>
      <c r="AK23">
        <f>COUNTIFS(P23:P1117,Table8[[#This Row],[Season2]],O23:O1117,Table8[[#Headers],[IPL-2021]])</f>
        <v>0</v>
      </c>
      <c r="AL23">
        <f>COUNTIFS(P23:P1117,Table8[[#This Row],[Season2]],O23:O1117,Table8[[#Headers],[IPL-2022]])</f>
        <v>0</v>
      </c>
      <c r="AM23">
        <f>COUNTIFS(P23:P1117,Table8[[#This Row],[Season2]],O23:O1117,Table8[[#Headers],[IPL-2023]])</f>
        <v>0</v>
      </c>
      <c r="AN23">
        <f>COUNTIFS(P23:P1117,Table8[[#This Row],[Season2]],O23:O1117,Table8[[#Headers],[IPL-2024]])</f>
        <v>0</v>
      </c>
    </row>
    <row r="24" spans="1:40" x14ac:dyDescent="0.25">
      <c r="O24" s="1" t="s">
        <v>23</v>
      </c>
      <c r="P24" s="1" t="s">
        <v>68</v>
      </c>
      <c r="W24" s="1" t="s">
        <v>90</v>
      </c>
      <c r="X24" s="6">
        <f>COUNTIFS(P24:P1118,Table8[[#This Row],[Season2]],O24:O1118,Table8[[#Headers],[IPL-2008]])</f>
        <v>1</v>
      </c>
      <c r="Y24">
        <f>COUNTIFS($P$5:$P$1099,Table8[[#This Row],[Season2]],$O$5:$O$1099,Table8[[#Headers],[IPL-2009]])</f>
        <v>0</v>
      </c>
      <c r="Z24" s="1">
        <f>COUNTIFS(P24:P1118,Table8[[#This Row],[Season2]],O24:O1118,Table8[[#Headers],[IPL-2010]])</f>
        <v>0</v>
      </c>
      <c r="AA24">
        <f>COUNTIFS(P24:P1118,Table8[[#This Row],[Season2]],O24:O1118,Table8[[#Headers],[IPL-2011]])</f>
        <v>0</v>
      </c>
      <c r="AB24">
        <f>COUNTIFS(P24:P1118,Table8[[#This Row],[Season2]],O24:O1118,Table8[[#Headers],[IPL-2012]])</f>
        <v>0</v>
      </c>
      <c r="AC24">
        <f>COUNTIFS(P24:P1118,Table8[[#This Row],[Season2]],O24:O1118,Table8[[#Headers],[IPL-2013]])</f>
        <v>0</v>
      </c>
      <c r="AD24">
        <f>COUNTIFS(P24:P1118,Table8[[#This Row],[Season2]],O24:O1118,Table8[[#Headers],[IPL-2014]])</f>
        <v>0</v>
      </c>
      <c r="AE24">
        <f>COUNTIFS(P24:P1118,Table8[[#This Row],[Season2]],O24:O1118,Table8[[#Headers],[IPL-2015]])</f>
        <v>0</v>
      </c>
      <c r="AF24">
        <f>COUNTIFS(P24:P1118,Table8[[#This Row],[Season2]],O24:O1118,Table8[[#Headers],[IPL-2016]])</f>
        <v>1</v>
      </c>
      <c r="AG24">
        <f>COUNTIFS(P24:P1118,Table8[[#This Row],[Season2]],O24:O1118,Table8[[#Headers],[IPL-2017]])</f>
        <v>0</v>
      </c>
      <c r="AH24">
        <f>COUNTIFS(P24:P1118,Table8[[#This Row],[Season2]],O24:O1118,Table8[[#Headers],[IPL-2018]])</f>
        <v>0</v>
      </c>
      <c r="AI24">
        <f>COUNTIFS(P24:P1118,Table8[[#This Row],[Season2]],O24:O1118,Table8[[#Headers],[IPL-2019]])</f>
        <v>0</v>
      </c>
      <c r="AJ24">
        <f>COUNTIFS(P24:P1118,Table8[[#This Row],[Season2]],O24:O1118,Table8[[#Headers],[IPL-2020]])</f>
        <v>0</v>
      </c>
      <c r="AK24">
        <f>COUNTIFS(P24:P1118,Table8[[#This Row],[Season2]],O24:O1118,Table8[[#Headers],[IPL-2021]])</f>
        <v>0</v>
      </c>
      <c r="AL24">
        <f>COUNTIFS(P24:P1118,Table8[[#This Row],[Season2]],O24:O1118,Table8[[#Headers],[IPL-2022]])</f>
        <v>0</v>
      </c>
      <c r="AM24">
        <f>COUNTIFS(P24:P1118,Table8[[#This Row],[Season2]],O24:O1118,Table8[[#Headers],[IPL-2023]])</f>
        <v>0</v>
      </c>
      <c r="AN24">
        <f>COUNTIFS(P24:P1118,Table8[[#This Row],[Season2]],O24:O1118,Table8[[#Headers],[IPL-2024]])</f>
        <v>0</v>
      </c>
    </row>
    <row r="25" spans="1:40" x14ac:dyDescent="0.25">
      <c r="A25" t="s">
        <v>549</v>
      </c>
      <c r="O25" s="6" t="s">
        <v>23</v>
      </c>
      <c r="P25" s="6" t="s">
        <v>89</v>
      </c>
      <c r="W25" s="6" t="s">
        <v>91</v>
      </c>
      <c r="X25" s="1">
        <f>COUNTIFS(P25:P1119,Table8[[#This Row],[Season2]],O25:O1119,Table8[[#Headers],[IPL-2008]])</f>
        <v>2</v>
      </c>
      <c r="Y25">
        <f>COUNTIFS($P$5:$P$1099,Table8[[#This Row],[Season2]],$O$5:$O$1099,Table8[[#Headers],[IPL-2009]])</f>
        <v>0</v>
      </c>
      <c r="Z25" s="1">
        <f>COUNTIFS(P25:P1119,Table8[[#This Row],[Season2]],O25:O1119,Table8[[#Headers],[IPL-2010]])</f>
        <v>0</v>
      </c>
      <c r="AA25">
        <f>COUNTIFS(P25:P1119,Table8[[#This Row],[Season2]],O25:O1119,Table8[[#Headers],[IPL-2011]])</f>
        <v>0</v>
      </c>
      <c r="AB25">
        <f>COUNTIFS(P25:P1119,Table8[[#This Row],[Season2]],O25:O1119,Table8[[#Headers],[IPL-2012]])</f>
        <v>0</v>
      </c>
      <c r="AC25">
        <f>COUNTIFS(P25:P1119,Table8[[#This Row],[Season2]],O25:O1119,Table8[[#Headers],[IPL-2013]])</f>
        <v>0</v>
      </c>
      <c r="AD25">
        <f>COUNTIFS(P25:P1119,Table8[[#This Row],[Season2]],O25:O1119,Table8[[#Headers],[IPL-2014]])</f>
        <v>0</v>
      </c>
      <c r="AE25">
        <f>COUNTIFS(P25:P1119,Table8[[#This Row],[Season2]],O25:O1119,Table8[[#Headers],[IPL-2015]])</f>
        <v>0</v>
      </c>
      <c r="AF25">
        <f>COUNTIFS(P25:P1119,Table8[[#This Row],[Season2]],O25:O1119,Table8[[#Headers],[IPL-2016]])</f>
        <v>0</v>
      </c>
      <c r="AG25">
        <f>COUNTIFS(P25:P1119,Table8[[#This Row],[Season2]],O25:O1119,Table8[[#Headers],[IPL-2017]])</f>
        <v>0</v>
      </c>
      <c r="AH25">
        <f>COUNTIFS(P25:P1119,Table8[[#This Row],[Season2]],O25:O1119,Table8[[#Headers],[IPL-2018]])</f>
        <v>0</v>
      </c>
      <c r="AI25">
        <f>COUNTIFS(P25:P1119,Table8[[#This Row],[Season2]],O25:O1119,Table8[[#Headers],[IPL-2019]])</f>
        <v>0</v>
      </c>
      <c r="AJ25">
        <f>COUNTIFS(P25:P1119,Table8[[#This Row],[Season2]],O25:O1119,Table8[[#Headers],[IPL-2020]])</f>
        <v>0</v>
      </c>
      <c r="AK25">
        <f>COUNTIFS(P25:P1119,Table8[[#This Row],[Season2]],O25:O1119,Table8[[#Headers],[IPL-2021]])</f>
        <v>0</v>
      </c>
      <c r="AL25">
        <f>COUNTIFS(P25:P1119,Table8[[#This Row],[Season2]],O25:O1119,Table8[[#Headers],[IPL-2022]])</f>
        <v>0</v>
      </c>
      <c r="AM25">
        <f>COUNTIFS(P25:P1119,Table8[[#This Row],[Season2]],O25:O1119,Table8[[#Headers],[IPL-2023]])</f>
        <v>0</v>
      </c>
      <c r="AN25">
        <f>COUNTIFS(P25:P1119,Table8[[#This Row],[Season2]],O25:O1119,Table8[[#Headers],[IPL-2024]])</f>
        <v>0</v>
      </c>
    </row>
    <row r="26" spans="1:40" x14ac:dyDescent="0.25">
      <c r="O26" s="1" t="s">
        <v>23</v>
      </c>
      <c r="P26" s="1" t="s">
        <v>90</v>
      </c>
      <c r="W26" s="1" t="s">
        <v>92</v>
      </c>
      <c r="X26" s="6">
        <f>COUNTIFS(P26:P1120,Table8[[#This Row],[Season2]],O26:O1120,Table8[[#Headers],[IPL-2008]])</f>
        <v>2</v>
      </c>
      <c r="Y26">
        <f>COUNTIFS($P$5:$P$1099,Table8[[#This Row],[Season2]],$O$5:$O$1099,Table8[[#Headers],[IPL-2009]])</f>
        <v>0</v>
      </c>
      <c r="Z26" s="1">
        <f>COUNTIFS(P26:P1120,Table8[[#This Row],[Season2]],O26:O1120,Table8[[#Headers],[IPL-2010]])</f>
        <v>0</v>
      </c>
      <c r="AA26">
        <f>COUNTIFS(P26:P1120,Table8[[#This Row],[Season2]],O26:O1120,Table8[[#Headers],[IPL-2011]])</f>
        <v>0</v>
      </c>
      <c r="AB26">
        <f>COUNTIFS(P26:P1120,Table8[[#This Row],[Season2]],O26:O1120,Table8[[#Headers],[IPL-2012]])</f>
        <v>0</v>
      </c>
      <c r="AC26">
        <f>COUNTIFS(P26:P1120,Table8[[#This Row],[Season2]],O26:O1120,Table8[[#Headers],[IPL-2013]])</f>
        <v>0</v>
      </c>
      <c r="AD26">
        <f>COUNTIFS(P26:P1120,Table8[[#This Row],[Season2]],O26:O1120,Table8[[#Headers],[IPL-2014]])</f>
        <v>0</v>
      </c>
      <c r="AE26">
        <f>COUNTIFS(P26:P1120,Table8[[#This Row],[Season2]],O26:O1120,Table8[[#Headers],[IPL-2015]])</f>
        <v>0</v>
      </c>
      <c r="AF26">
        <f>COUNTIFS(P26:P1120,Table8[[#This Row],[Season2]],O26:O1120,Table8[[#Headers],[IPL-2016]])</f>
        <v>0</v>
      </c>
      <c r="AG26">
        <f>COUNTIFS(P26:P1120,Table8[[#This Row],[Season2]],O26:O1120,Table8[[#Headers],[IPL-2017]])</f>
        <v>0</v>
      </c>
      <c r="AH26">
        <f>COUNTIFS(P26:P1120,Table8[[#This Row],[Season2]],O26:O1120,Table8[[#Headers],[IPL-2018]])</f>
        <v>0</v>
      </c>
      <c r="AI26">
        <f>COUNTIFS(P26:P1120,Table8[[#This Row],[Season2]],O26:O1120,Table8[[#Headers],[IPL-2019]])</f>
        <v>0</v>
      </c>
      <c r="AJ26">
        <f>COUNTIFS(P26:P1120,Table8[[#This Row],[Season2]],O26:O1120,Table8[[#Headers],[IPL-2020]])</f>
        <v>0</v>
      </c>
      <c r="AK26">
        <f>COUNTIFS(P26:P1120,Table8[[#This Row],[Season2]],O26:O1120,Table8[[#Headers],[IPL-2021]])</f>
        <v>0</v>
      </c>
      <c r="AL26">
        <f>COUNTIFS(P26:P1120,Table8[[#This Row],[Season2]],O26:O1120,Table8[[#Headers],[IPL-2022]])</f>
        <v>0</v>
      </c>
      <c r="AM26">
        <f>COUNTIFS(P26:P1120,Table8[[#This Row],[Season2]],O26:O1120,Table8[[#Headers],[IPL-2023]])</f>
        <v>0</v>
      </c>
      <c r="AN26">
        <f>COUNTIFS(P26:P1120,Table8[[#This Row],[Season2]],O26:O1120,Table8[[#Headers],[IPL-2024]])</f>
        <v>0</v>
      </c>
    </row>
    <row r="27" spans="1:40" x14ac:dyDescent="0.25">
      <c r="O27" s="6" t="s">
        <v>23</v>
      </c>
      <c r="P27" s="6" t="s">
        <v>91</v>
      </c>
      <c r="W27" s="6" t="s">
        <v>93</v>
      </c>
      <c r="X27" s="1">
        <f>COUNTIFS(P27:P1121,Table8[[#This Row],[Season2]],O27:O1121,Table8[[#Headers],[IPL-2008]])</f>
        <v>1</v>
      </c>
      <c r="Y27">
        <f>COUNTIFS($P$5:$P$1099,Table8[[#This Row],[Season2]],$O$5:$O$1099,Table8[[#Headers],[IPL-2009]])</f>
        <v>0</v>
      </c>
      <c r="Z27" s="1">
        <f>COUNTIFS(P27:P1121,Table8[[#This Row],[Season2]],O27:O1121,Table8[[#Headers],[IPL-2010]])</f>
        <v>0</v>
      </c>
      <c r="AA27">
        <f>COUNTIFS(P27:P1121,Table8[[#This Row],[Season2]],O27:O1121,Table8[[#Headers],[IPL-2011]])</f>
        <v>0</v>
      </c>
      <c r="AB27">
        <f>COUNTIFS(P27:P1121,Table8[[#This Row],[Season2]],O27:O1121,Table8[[#Headers],[IPL-2012]])</f>
        <v>0</v>
      </c>
      <c r="AC27">
        <f>COUNTIFS(P27:P1121,Table8[[#This Row],[Season2]],O27:O1121,Table8[[#Headers],[IPL-2013]])</f>
        <v>0</v>
      </c>
      <c r="AD27">
        <f>COUNTIFS(P27:P1121,Table8[[#This Row],[Season2]],O27:O1121,Table8[[#Headers],[IPL-2014]])</f>
        <v>0</v>
      </c>
      <c r="AE27">
        <f>COUNTIFS(P27:P1121,Table8[[#This Row],[Season2]],O27:O1121,Table8[[#Headers],[IPL-2015]])</f>
        <v>0</v>
      </c>
      <c r="AF27">
        <f>COUNTIFS(P27:P1121,Table8[[#This Row],[Season2]],O27:O1121,Table8[[#Headers],[IPL-2016]])</f>
        <v>0</v>
      </c>
      <c r="AG27">
        <f>COUNTIFS(P27:P1121,Table8[[#This Row],[Season2]],O27:O1121,Table8[[#Headers],[IPL-2017]])</f>
        <v>0</v>
      </c>
      <c r="AH27">
        <f>COUNTIFS(P27:P1121,Table8[[#This Row],[Season2]],O27:O1121,Table8[[#Headers],[IPL-2018]])</f>
        <v>0</v>
      </c>
      <c r="AI27">
        <f>COUNTIFS(P27:P1121,Table8[[#This Row],[Season2]],O27:O1121,Table8[[#Headers],[IPL-2019]])</f>
        <v>0</v>
      </c>
      <c r="AJ27">
        <f>COUNTIFS(P27:P1121,Table8[[#This Row],[Season2]],O27:O1121,Table8[[#Headers],[IPL-2020]])</f>
        <v>0</v>
      </c>
      <c r="AK27">
        <f>COUNTIFS(P27:P1121,Table8[[#This Row],[Season2]],O27:O1121,Table8[[#Headers],[IPL-2021]])</f>
        <v>0</v>
      </c>
      <c r="AL27">
        <f>COUNTIFS(P27:P1121,Table8[[#This Row],[Season2]],O27:O1121,Table8[[#Headers],[IPL-2022]])</f>
        <v>0</v>
      </c>
      <c r="AM27">
        <f>COUNTIFS(P27:P1121,Table8[[#This Row],[Season2]],O27:O1121,Table8[[#Headers],[IPL-2023]])</f>
        <v>0</v>
      </c>
      <c r="AN27">
        <f>COUNTIFS(P27:P1121,Table8[[#This Row],[Season2]],O27:O1121,Table8[[#Headers],[IPL-2024]])</f>
        <v>0</v>
      </c>
    </row>
    <row r="28" spans="1:40" x14ac:dyDescent="0.25">
      <c r="O28" s="1" t="s">
        <v>23</v>
      </c>
      <c r="P28" s="1" t="s">
        <v>92</v>
      </c>
      <c r="W28" s="6" t="s">
        <v>94</v>
      </c>
      <c r="X28" s="6">
        <f>COUNTIFS(P28:P1122,Table8[[#This Row],[Season2]],O28:O1122,Table8[[#Headers],[IPL-2008]])</f>
        <v>1</v>
      </c>
      <c r="Y28">
        <f>COUNTIFS($P$5:$P$1099,Table8[[#This Row],[Season2]],$O$5:$O$1099,Table8[[#Headers],[IPL-2009]])</f>
        <v>1</v>
      </c>
      <c r="Z28" s="1">
        <f>COUNTIFS(P28:P1122,Table8[[#This Row],[Season2]],O28:O1122,Table8[[#Headers],[IPL-2010]])</f>
        <v>0</v>
      </c>
      <c r="AA28">
        <f>COUNTIFS(P28:P1122,Table8[[#This Row],[Season2]],O28:O1122,Table8[[#Headers],[IPL-2011]])</f>
        <v>0</v>
      </c>
      <c r="AB28">
        <f>COUNTIFS(P28:P1122,Table8[[#This Row],[Season2]],O28:O1122,Table8[[#Headers],[IPL-2012]])</f>
        <v>0</v>
      </c>
      <c r="AC28">
        <f>COUNTIFS(P28:P1122,Table8[[#This Row],[Season2]],O28:O1122,Table8[[#Headers],[IPL-2013]])</f>
        <v>0</v>
      </c>
      <c r="AD28">
        <f>COUNTIFS(P28:P1122,Table8[[#This Row],[Season2]],O28:O1122,Table8[[#Headers],[IPL-2014]])</f>
        <v>0</v>
      </c>
      <c r="AE28">
        <f>COUNTIFS(P28:P1122,Table8[[#This Row],[Season2]],O28:O1122,Table8[[#Headers],[IPL-2015]])</f>
        <v>3</v>
      </c>
      <c r="AF28">
        <f>COUNTIFS(P28:P1122,Table8[[#This Row],[Season2]],O28:O1122,Table8[[#Headers],[IPL-2016]])</f>
        <v>1</v>
      </c>
      <c r="AG28">
        <f>COUNTIFS(P28:P1122,Table8[[#This Row],[Season2]],O28:O1122,Table8[[#Headers],[IPL-2017]])</f>
        <v>0</v>
      </c>
      <c r="AH28">
        <f>COUNTIFS(P28:P1122,Table8[[#This Row],[Season2]],O28:O1122,Table8[[#Headers],[IPL-2018]])</f>
        <v>0</v>
      </c>
      <c r="AI28">
        <f>COUNTIFS(P28:P1122,Table8[[#This Row],[Season2]],O28:O1122,Table8[[#Headers],[IPL-2019]])</f>
        <v>0</v>
      </c>
      <c r="AJ28">
        <f>COUNTIFS(P28:P1122,Table8[[#This Row],[Season2]],O28:O1122,Table8[[#Headers],[IPL-2020]])</f>
        <v>0</v>
      </c>
      <c r="AK28">
        <f>COUNTIFS(P28:P1122,Table8[[#This Row],[Season2]],O28:O1122,Table8[[#Headers],[IPL-2021]])</f>
        <v>0</v>
      </c>
      <c r="AL28">
        <f>COUNTIFS(P28:P1122,Table8[[#This Row],[Season2]],O28:O1122,Table8[[#Headers],[IPL-2022]])</f>
        <v>0</v>
      </c>
      <c r="AM28">
        <f>COUNTIFS(P28:P1122,Table8[[#This Row],[Season2]],O28:O1122,Table8[[#Headers],[IPL-2023]])</f>
        <v>0</v>
      </c>
      <c r="AN28">
        <f>COUNTIFS(P28:P1122,Table8[[#This Row],[Season2]],O28:O1122,Table8[[#Headers],[IPL-2024]])</f>
        <v>0</v>
      </c>
    </row>
    <row r="29" spans="1:40" x14ac:dyDescent="0.25">
      <c r="O29" s="6" t="s">
        <v>23</v>
      </c>
      <c r="P29" s="6" t="s">
        <v>93</v>
      </c>
      <c r="W29" s="6" t="s">
        <v>95</v>
      </c>
      <c r="X29" s="1">
        <f>COUNTIFS(P29:P1123,Table8[[#This Row],[Season2]],O29:O1123,Table8[[#Headers],[IPL-2008]])</f>
        <v>2</v>
      </c>
      <c r="Y29">
        <f>COUNTIFS($P$5:$P$1099,Table8[[#This Row],[Season2]],$O$5:$O$1099,Table8[[#Headers],[IPL-2009]])</f>
        <v>0</v>
      </c>
      <c r="Z29" s="1">
        <f>COUNTIFS(P29:P1123,Table8[[#This Row],[Season2]],O29:O1123,Table8[[#Headers],[IPL-2010]])</f>
        <v>2</v>
      </c>
      <c r="AA29">
        <f>COUNTIFS(P29:P1123,Table8[[#This Row],[Season2]],O29:O1123,Table8[[#Headers],[IPL-2011]])</f>
        <v>0</v>
      </c>
      <c r="AB29">
        <f>COUNTIFS(P29:P1123,Table8[[#This Row],[Season2]],O29:O1123,Table8[[#Headers],[IPL-2012]])</f>
        <v>1</v>
      </c>
      <c r="AC29">
        <f>COUNTIFS(P29:P1123,Table8[[#This Row],[Season2]],O29:O1123,Table8[[#Headers],[IPL-2013]])</f>
        <v>0</v>
      </c>
      <c r="AD29">
        <f>COUNTIFS(P29:P1123,Table8[[#This Row],[Season2]],O29:O1123,Table8[[#Headers],[IPL-2014]])</f>
        <v>0</v>
      </c>
      <c r="AE29">
        <f>COUNTIFS(P29:P1123,Table8[[#This Row],[Season2]],O29:O1123,Table8[[#Headers],[IPL-2015]])</f>
        <v>0</v>
      </c>
      <c r="AF29">
        <f>COUNTIFS(P29:P1123,Table8[[#This Row],[Season2]],O29:O1123,Table8[[#Headers],[IPL-2016]])</f>
        <v>0</v>
      </c>
      <c r="AG29">
        <f>COUNTIFS(P29:P1123,Table8[[#This Row],[Season2]],O29:O1123,Table8[[#Headers],[IPL-2017]])</f>
        <v>0</v>
      </c>
      <c r="AH29">
        <f>COUNTIFS(P29:P1123,Table8[[#This Row],[Season2]],O29:O1123,Table8[[#Headers],[IPL-2018]])</f>
        <v>0</v>
      </c>
      <c r="AI29">
        <f>COUNTIFS(P29:P1123,Table8[[#This Row],[Season2]],O29:O1123,Table8[[#Headers],[IPL-2019]])</f>
        <v>0</v>
      </c>
      <c r="AJ29">
        <f>COUNTIFS(P29:P1123,Table8[[#This Row],[Season2]],O29:O1123,Table8[[#Headers],[IPL-2020]])</f>
        <v>0</v>
      </c>
      <c r="AK29">
        <f>COUNTIFS(P29:P1123,Table8[[#This Row],[Season2]],O29:O1123,Table8[[#Headers],[IPL-2021]])</f>
        <v>0</v>
      </c>
      <c r="AL29">
        <f>COUNTIFS(P29:P1123,Table8[[#This Row],[Season2]],O29:O1123,Table8[[#Headers],[IPL-2022]])</f>
        <v>0</v>
      </c>
      <c r="AM29">
        <f>COUNTIFS(P29:P1123,Table8[[#This Row],[Season2]],O29:O1123,Table8[[#Headers],[IPL-2023]])</f>
        <v>0</v>
      </c>
      <c r="AN29">
        <f>COUNTIFS(P29:P1123,Table8[[#This Row],[Season2]],O29:O1123,Table8[[#Headers],[IPL-2024]])</f>
        <v>0</v>
      </c>
    </row>
    <row r="30" spans="1:40" x14ac:dyDescent="0.25">
      <c r="C30" s="27" t="s">
        <v>551</v>
      </c>
      <c r="D30" s="27"/>
      <c r="O30" s="1" t="s">
        <v>23</v>
      </c>
      <c r="P30" s="1" t="s">
        <v>79</v>
      </c>
      <c r="W30" s="6" t="s">
        <v>96</v>
      </c>
      <c r="X30" s="6">
        <f>COUNTIFS(P30:P1124,Table8[[#This Row],[Season2]],O30:O1124,Table8[[#Headers],[IPL-2008]])</f>
        <v>1</v>
      </c>
      <c r="Y30">
        <f>COUNTIFS($P$5:$P$1099,Table8[[#This Row],[Season2]],$O$5:$O$1099,Table8[[#Headers],[IPL-2009]])</f>
        <v>0</v>
      </c>
      <c r="Z30" s="1">
        <f>COUNTIFS(P30:P1124,Table8[[#This Row],[Season2]],O30:O1124,Table8[[#Headers],[IPL-2010]])</f>
        <v>0</v>
      </c>
      <c r="AA30">
        <f>COUNTIFS(P30:P1124,Table8[[#This Row],[Season2]],O30:O1124,Table8[[#Headers],[IPL-2011]])</f>
        <v>1</v>
      </c>
      <c r="AB30">
        <f>COUNTIFS(P30:P1124,Table8[[#This Row],[Season2]],O30:O1124,Table8[[#Headers],[IPL-2012]])</f>
        <v>1</v>
      </c>
      <c r="AC30">
        <f>COUNTIFS(P30:P1124,Table8[[#This Row],[Season2]],O30:O1124,Table8[[#Headers],[IPL-2013]])</f>
        <v>0</v>
      </c>
      <c r="AD30">
        <f>COUNTIFS(P30:P1124,Table8[[#This Row],[Season2]],O30:O1124,Table8[[#Headers],[IPL-2014]])</f>
        <v>0</v>
      </c>
      <c r="AE30">
        <f>COUNTIFS(P30:P1124,Table8[[#This Row],[Season2]],O30:O1124,Table8[[#Headers],[IPL-2015]])</f>
        <v>0</v>
      </c>
      <c r="AF30">
        <f>COUNTIFS(P30:P1124,Table8[[#This Row],[Season2]],O30:O1124,Table8[[#Headers],[IPL-2016]])</f>
        <v>0</v>
      </c>
      <c r="AG30">
        <f>COUNTIFS(P30:P1124,Table8[[#This Row],[Season2]],O30:O1124,Table8[[#Headers],[IPL-2017]])</f>
        <v>0</v>
      </c>
      <c r="AH30">
        <f>COUNTIFS(P30:P1124,Table8[[#This Row],[Season2]],O30:O1124,Table8[[#Headers],[IPL-2018]])</f>
        <v>0</v>
      </c>
      <c r="AI30">
        <f>COUNTIFS(P30:P1124,Table8[[#This Row],[Season2]],O30:O1124,Table8[[#Headers],[IPL-2019]])</f>
        <v>0</v>
      </c>
      <c r="AJ30">
        <f>COUNTIFS(P30:P1124,Table8[[#This Row],[Season2]],O30:O1124,Table8[[#Headers],[IPL-2020]])</f>
        <v>0</v>
      </c>
      <c r="AK30">
        <f>COUNTIFS(P30:P1124,Table8[[#This Row],[Season2]],O30:O1124,Table8[[#Headers],[IPL-2021]])</f>
        <v>0</v>
      </c>
      <c r="AL30">
        <f>COUNTIFS(P30:P1124,Table8[[#This Row],[Season2]],O30:O1124,Table8[[#Headers],[IPL-2022]])</f>
        <v>0</v>
      </c>
      <c r="AM30">
        <f>COUNTIFS(P30:P1124,Table8[[#This Row],[Season2]],O30:O1124,Table8[[#Headers],[IPL-2023]])</f>
        <v>0</v>
      </c>
      <c r="AN30">
        <f>COUNTIFS(P30:P1124,Table8[[#This Row],[Season2]],O30:O1124,Table8[[#Headers],[IPL-2024]])</f>
        <v>0</v>
      </c>
    </row>
    <row r="31" spans="1:40" x14ac:dyDescent="0.25">
      <c r="C31" s="28" t="s">
        <v>552</v>
      </c>
      <c r="D31" s="1" t="str">
        <f>VLOOKUP(Dashboard!AI2,H5:J21,1)</f>
        <v>IPL-2013</v>
      </c>
      <c r="O31" s="6" t="s">
        <v>23</v>
      </c>
      <c r="P31" s="6" t="s">
        <v>94</v>
      </c>
      <c r="W31" s="6" t="s">
        <v>98</v>
      </c>
      <c r="X31" s="1">
        <f>COUNTIFS(P31:P1125,Table8[[#This Row],[Season2]],O31:O1125,Table8[[#Headers],[IPL-2008]])</f>
        <v>1</v>
      </c>
      <c r="Y31">
        <f>COUNTIFS($P$5:$P$1099,Table8[[#This Row],[Season2]],$O$5:$O$1099,Table8[[#Headers],[IPL-2009]])</f>
        <v>0</v>
      </c>
      <c r="Z31" s="1">
        <f>COUNTIFS(P31:P1125,Table8[[#This Row],[Season2]],O31:O1125,Table8[[#Headers],[IPL-2010]])</f>
        <v>0</v>
      </c>
      <c r="AA31">
        <f>COUNTIFS(P31:P1125,Table8[[#This Row],[Season2]],O31:O1125,Table8[[#Headers],[IPL-2011]])</f>
        <v>0</v>
      </c>
      <c r="AB31">
        <f>COUNTIFS(P31:P1125,Table8[[#This Row],[Season2]],O31:O1125,Table8[[#Headers],[IPL-2012]])</f>
        <v>0</v>
      </c>
      <c r="AC31">
        <f>COUNTIFS(P31:P1125,Table8[[#This Row],[Season2]],O31:O1125,Table8[[#Headers],[IPL-2013]])</f>
        <v>0</v>
      </c>
      <c r="AD31">
        <f>COUNTIFS(P31:P1125,Table8[[#This Row],[Season2]],O31:O1125,Table8[[#Headers],[IPL-2014]])</f>
        <v>0</v>
      </c>
      <c r="AE31">
        <f>COUNTIFS(P31:P1125,Table8[[#This Row],[Season2]],O31:O1125,Table8[[#Headers],[IPL-2015]])</f>
        <v>0</v>
      </c>
      <c r="AF31">
        <f>COUNTIFS(P31:P1125,Table8[[#This Row],[Season2]],O31:O1125,Table8[[#Headers],[IPL-2016]])</f>
        <v>0</v>
      </c>
      <c r="AG31">
        <f>COUNTIFS(P31:P1125,Table8[[#This Row],[Season2]],O31:O1125,Table8[[#Headers],[IPL-2017]])</f>
        <v>0</v>
      </c>
      <c r="AH31">
        <f>COUNTIFS(P31:P1125,Table8[[#This Row],[Season2]],O31:O1125,Table8[[#Headers],[IPL-2018]])</f>
        <v>0</v>
      </c>
      <c r="AI31">
        <f>COUNTIFS(P31:P1125,Table8[[#This Row],[Season2]],O31:O1125,Table8[[#Headers],[IPL-2019]])</f>
        <v>0</v>
      </c>
      <c r="AJ31">
        <f>COUNTIFS(P31:P1125,Table8[[#This Row],[Season2]],O31:O1125,Table8[[#Headers],[IPL-2020]])</f>
        <v>0</v>
      </c>
      <c r="AK31">
        <f>COUNTIFS(P31:P1125,Table8[[#This Row],[Season2]],O31:O1125,Table8[[#Headers],[IPL-2021]])</f>
        <v>0</v>
      </c>
      <c r="AL31">
        <f>COUNTIFS(P31:P1125,Table8[[#This Row],[Season2]],O31:O1125,Table8[[#Headers],[IPL-2022]])</f>
        <v>0</v>
      </c>
      <c r="AM31">
        <f>COUNTIFS(P31:P1125,Table8[[#This Row],[Season2]],O31:O1125,Table8[[#Headers],[IPL-2023]])</f>
        <v>0</v>
      </c>
      <c r="AN31">
        <f>COUNTIFS(P31:P1125,Table8[[#This Row],[Season2]],O31:O1125,Table8[[#Headers],[IPL-2024]])</f>
        <v>0</v>
      </c>
    </row>
    <row r="32" spans="1:40" x14ac:dyDescent="0.25">
      <c r="C32" s="28" t="s">
        <v>543</v>
      </c>
      <c r="D32" s="1" t="str">
        <f>VLOOKUP(D31,H4:K21,4)</f>
        <v>Mumbai Indians</v>
      </c>
      <c r="O32" s="1" t="s">
        <v>23</v>
      </c>
      <c r="P32" s="1" t="s">
        <v>83</v>
      </c>
      <c r="W32" s="6" t="s">
        <v>99</v>
      </c>
      <c r="X32" s="6">
        <f>COUNTIFS(P32:P1126,Table8[[#This Row],[Season2]],O32:O1126,Table8[[#Headers],[IPL-2008]])</f>
        <v>1</v>
      </c>
      <c r="Y32">
        <f>COUNTIFS($P$5:$P$1099,Table8[[#This Row],[Season2]],$O$5:$O$1099,Table8[[#Headers],[IPL-2009]])</f>
        <v>1</v>
      </c>
      <c r="Z32" s="1">
        <f>COUNTIFS(P32:P1126,Table8[[#This Row],[Season2]],O32:O1126,Table8[[#Headers],[IPL-2010]])</f>
        <v>0</v>
      </c>
      <c r="AA32">
        <f>COUNTIFS(P32:P1126,Table8[[#This Row],[Season2]],O32:O1126,Table8[[#Headers],[IPL-2011]])</f>
        <v>2</v>
      </c>
      <c r="AB32">
        <f>COUNTIFS(P32:P1126,Table8[[#This Row],[Season2]],O32:O1126,Table8[[#Headers],[IPL-2012]])</f>
        <v>0</v>
      </c>
      <c r="AC32">
        <f>COUNTIFS(P32:P1126,Table8[[#This Row],[Season2]],O32:O1126,Table8[[#Headers],[IPL-2013]])</f>
        <v>4</v>
      </c>
      <c r="AD32">
        <f>COUNTIFS(P32:P1126,Table8[[#This Row],[Season2]],O32:O1126,Table8[[#Headers],[IPL-2014]])</f>
        <v>0</v>
      </c>
      <c r="AE32">
        <f>COUNTIFS(P32:P1126,Table8[[#This Row],[Season2]],O32:O1126,Table8[[#Headers],[IPL-2015]])</f>
        <v>0</v>
      </c>
      <c r="AF32">
        <f>COUNTIFS(P32:P1126,Table8[[#This Row],[Season2]],O32:O1126,Table8[[#Headers],[IPL-2016]])</f>
        <v>1</v>
      </c>
      <c r="AG32">
        <f>COUNTIFS(P32:P1126,Table8[[#This Row],[Season2]],O32:O1126,Table8[[#Headers],[IPL-2017]])</f>
        <v>0</v>
      </c>
      <c r="AH32">
        <f>COUNTIFS(P32:P1126,Table8[[#This Row],[Season2]],O32:O1126,Table8[[#Headers],[IPL-2018]])</f>
        <v>1</v>
      </c>
      <c r="AI32">
        <f>COUNTIFS(P32:P1126,Table8[[#This Row],[Season2]],O32:O1126,Table8[[#Headers],[IPL-2019]])</f>
        <v>1</v>
      </c>
      <c r="AJ32">
        <f>COUNTIFS(P32:P1126,Table8[[#This Row],[Season2]],O32:O1126,Table8[[#Headers],[IPL-2020]])</f>
        <v>0</v>
      </c>
      <c r="AK32">
        <f>COUNTIFS(P32:P1126,Table8[[#This Row],[Season2]],O32:O1126,Table8[[#Headers],[IPL-2021]])</f>
        <v>1</v>
      </c>
      <c r="AL32">
        <f>COUNTIFS(P32:P1126,Table8[[#This Row],[Season2]],O32:O1126,Table8[[#Headers],[IPL-2022]])</f>
        <v>0</v>
      </c>
      <c r="AM32">
        <f>COUNTIFS(P32:P1126,Table8[[#This Row],[Season2]],O32:O1126,Table8[[#Headers],[IPL-2023]])</f>
        <v>0</v>
      </c>
      <c r="AN32">
        <f>COUNTIFS(P32:P1126,Table8[[#This Row],[Season2]],O32:O1126,Table8[[#Headers],[IPL-2024]])</f>
        <v>0</v>
      </c>
    </row>
    <row r="33" spans="3:40" x14ac:dyDescent="0.25">
      <c r="C33" s="28" t="s">
        <v>548</v>
      </c>
      <c r="D33" s="1" t="str">
        <f>VLOOKUP(D31,H4:L21,5)</f>
        <v>Chennai Super Kings</v>
      </c>
      <c r="O33" s="6" t="s">
        <v>23</v>
      </c>
      <c r="P33" s="6" t="s">
        <v>95</v>
      </c>
      <c r="W33" s="6" t="s">
        <v>100</v>
      </c>
      <c r="X33" s="1">
        <f>COUNTIFS(P33:P1127,Table8[[#This Row],[Season2]],O33:O1127,Table8[[#Headers],[IPL-2008]])</f>
        <v>1</v>
      </c>
      <c r="Y33">
        <f>COUNTIFS($P$5:$P$1099,Table8[[#This Row],[Season2]],$O$5:$O$1099,Table8[[#Headers],[IPL-2009]])</f>
        <v>2</v>
      </c>
      <c r="Z33" s="1">
        <f>COUNTIFS(P33:P1127,Table8[[#This Row],[Season2]],O33:O1127,Table8[[#Headers],[IPL-2010]])</f>
        <v>1</v>
      </c>
      <c r="AA33">
        <f>COUNTIFS(P33:P1127,Table8[[#This Row],[Season2]],O33:O1127,Table8[[#Headers],[IPL-2011]])</f>
        <v>1</v>
      </c>
      <c r="AB33">
        <f>COUNTIFS(P33:P1127,Table8[[#This Row],[Season2]],O33:O1127,Table8[[#Headers],[IPL-2012]])</f>
        <v>0</v>
      </c>
      <c r="AC33">
        <f>COUNTIFS(P33:P1127,Table8[[#This Row],[Season2]],O33:O1127,Table8[[#Headers],[IPL-2013]])</f>
        <v>0</v>
      </c>
      <c r="AD33">
        <f>COUNTIFS(P33:P1127,Table8[[#This Row],[Season2]],O33:O1127,Table8[[#Headers],[IPL-2014]])</f>
        <v>0</v>
      </c>
      <c r="AE33">
        <f>COUNTIFS(P33:P1127,Table8[[#This Row],[Season2]],O33:O1127,Table8[[#Headers],[IPL-2015]])</f>
        <v>0</v>
      </c>
      <c r="AF33">
        <f>COUNTIFS(P33:P1127,Table8[[#This Row],[Season2]],O33:O1127,Table8[[#Headers],[IPL-2016]])</f>
        <v>0</v>
      </c>
      <c r="AG33">
        <f>COUNTIFS(P33:P1127,Table8[[#This Row],[Season2]],O33:O1127,Table8[[#Headers],[IPL-2017]])</f>
        <v>0</v>
      </c>
      <c r="AH33">
        <f>COUNTIFS(P33:P1127,Table8[[#This Row],[Season2]],O33:O1127,Table8[[#Headers],[IPL-2018]])</f>
        <v>0</v>
      </c>
      <c r="AI33">
        <f>COUNTIFS(P33:P1127,Table8[[#This Row],[Season2]],O33:O1127,Table8[[#Headers],[IPL-2019]])</f>
        <v>0</v>
      </c>
      <c r="AJ33">
        <f>COUNTIFS(P33:P1127,Table8[[#This Row],[Season2]],O33:O1127,Table8[[#Headers],[IPL-2020]])</f>
        <v>0</v>
      </c>
      <c r="AK33">
        <f>COUNTIFS(P33:P1127,Table8[[#This Row],[Season2]],O33:O1127,Table8[[#Headers],[IPL-2021]])</f>
        <v>0</v>
      </c>
      <c r="AL33">
        <f>COUNTIFS(P33:P1127,Table8[[#This Row],[Season2]],O33:O1127,Table8[[#Headers],[IPL-2022]])</f>
        <v>0</v>
      </c>
      <c r="AM33">
        <f>COUNTIFS(P33:P1127,Table8[[#This Row],[Season2]],O33:O1127,Table8[[#Headers],[IPL-2023]])</f>
        <v>0</v>
      </c>
      <c r="AN33">
        <f>COUNTIFS(P33:P1127,Table8[[#This Row],[Season2]],O33:O1127,Table8[[#Headers],[IPL-2024]])</f>
        <v>0</v>
      </c>
    </row>
    <row r="34" spans="3:40" x14ac:dyDescent="0.25">
      <c r="C34" s="28" t="s">
        <v>549</v>
      </c>
      <c r="D34" s="1" t="str">
        <f>VLOOKUP(D31,Table24[#All],2)</f>
        <v>Mumbai Indians</v>
      </c>
      <c r="O34" s="1" t="s">
        <v>23</v>
      </c>
      <c r="P34" s="1" t="s">
        <v>75</v>
      </c>
      <c r="W34" s="1" t="s">
        <v>102</v>
      </c>
      <c r="X34" s="6">
        <f>COUNTIFS(P34:P1128,Table8[[#This Row],[Season2]],O34:O1128,Table8[[#Headers],[IPL-2008]])</f>
        <v>1</v>
      </c>
      <c r="Y34">
        <f>COUNTIFS($P$5:$P$1099,Table8[[#This Row],[Season2]],$O$5:$O$1099,Table8[[#Headers],[IPL-2009]])</f>
        <v>1</v>
      </c>
      <c r="Z34" s="1">
        <f>COUNTIFS(P34:P1128,Table8[[#This Row],[Season2]],O34:O1128,Table8[[#Headers],[IPL-2010]])</f>
        <v>0</v>
      </c>
      <c r="AA34">
        <f>COUNTIFS(P34:P1128,Table8[[#This Row],[Season2]],O34:O1128,Table8[[#Headers],[IPL-2011]])</f>
        <v>0</v>
      </c>
      <c r="AB34">
        <f>COUNTIFS(P34:P1128,Table8[[#This Row],[Season2]],O34:O1128,Table8[[#Headers],[IPL-2012]])</f>
        <v>0</v>
      </c>
      <c r="AC34">
        <f>COUNTIFS(P34:P1128,Table8[[#This Row],[Season2]],O34:O1128,Table8[[#Headers],[IPL-2013]])</f>
        <v>0</v>
      </c>
      <c r="AD34">
        <f>COUNTIFS(P34:P1128,Table8[[#This Row],[Season2]],O34:O1128,Table8[[#Headers],[IPL-2014]])</f>
        <v>0</v>
      </c>
      <c r="AE34">
        <f>COUNTIFS(P34:P1128,Table8[[#This Row],[Season2]],O34:O1128,Table8[[#Headers],[IPL-2015]])</f>
        <v>0</v>
      </c>
      <c r="AF34">
        <f>COUNTIFS(P34:P1128,Table8[[#This Row],[Season2]],O34:O1128,Table8[[#Headers],[IPL-2016]])</f>
        <v>0</v>
      </c>
      <c r="AG34">
        <f>COUNTIFS(P34:P1128,Table8[[#This Row],[Season2]],O34:O1128,Table8[[#Headers],[IPL-2017]])</f>
        <v>0</v>
      </c>
      <c r="AH34">
        <f>COUNTIFS(P34:P1128,Table8[[#This Row],[Season2]],O34:O1128,Table8[[#Headers],[IPL-2018]])</f>
        <v>0</v>
      </c>
      <c r="AI34">
        <f>COUNTIFS(P34:P1128,Table8[[#This Row],[Season2]],O34:O1128,Table8[[#Headers],[IPL-2019]])</f>
        <v>0</v>
      </c>
      <c r="AJ34">
        <f>COUNTIFS(P34:P1128,Table8[[#This Row],[Season2]],O34:O1128,Table8[[#Headers],[IPL-2020]])</f>
        <v>0</v>
      </c>
      <c r="AK34">
        <f>COUNTIFS(P34:P1128,Table8[[#This Row],[Season2]],O34:O1128,Table8[[#Headers],[IPL-2021]])</f>
        <v>0</v>
      </c>
      <c r="AL34">
        <f>COUNTIFS(P34:P1128,Table8[[#This Row],[Season2]],O34:O1128,Table8[[#Headers],[IPL-2022]])</f>
        <v>0</v>
      </c>
      <c r="AM34">
        <f>COUNTIFS(P34:P1128,Table8[[#This Row],[Season2]],O34:O1128,Table8[[#Headers],[IPL-2023]])</f>
        <v>0</v>
      </c>
      <c r="AN34">
        <f>COUNTIFS(P34:P1128,Table8[[#This Row],[Season2]],O34:O1128,Table8[[#Headers],[IPL-2024]])</f>
        <v>0</v>
      </c>
    </row>
    <row r="35" spans="3:40" x14ac:dyDescent="0.25">
      <c r="O35" s="6" t="s">
        <v>23</v>
      </c>
      <c r="P35" s="6" t="s">
        <v>96</v>
      </c>
      <c r="W35" s="6" t="s">
        <v>103</v>
      </c>
      <c r="X35" s="1">
        <f>COUNTIFS(P35:P1129,Table8[[#This Row],[Season2]],O35:O1129,Table8[[#Headers],[IPL-2008]])</f>
        <v>1</v>
      </c>
      <c r="Y35">
        <f>COUNTIFS($P$5:$P$1099,Table8[[#This Row],[Season2]],$O$5:$O$1099,Table8[[#Headers],[IPL-2009]])</f>
        <v>0</v>
      </c>
      <c r="Z35" s="1">
        <f>COUNTIFS(P35:P1129,Table8[[#This Row],[Season2]],O35:O1129,Table8[[#Headers],[IPL-2010]])</f>
        <v>0</v>
      </c>
      <c r="AA35">
        <f>COUNTIFS(P35:P1129,Table8[[#This Row],[Season2]],O35:O1129,Table8[[#Headers],[IPL-2011]])</f>
        <v>0</v>
      </c>
      <c r="AB35">
        <f>COUNTIFS(P35:P1129,Table8[[#This Row],[Season2]],O35:O1129,Table8[[#Headers],[IPL-2012]])</f>
        <v>0</v>
      </c>
      <c r="AC35">
        <f>COUNTIFS(P35:P1129,Table8[[#This Row],[Season2]],O35:O1129,Table8[[#Headers],[IPL-2013]])</f>
        <v>0</v>
      </c>
      <c r="AD35">
        <f>COUNTIFS(P35:P1129,Table8[[#This Row],[Season2]],O35:O1129,Table8[[#Headers],[IPL-2014]])</f>
        <v>0</v>
      </c>
      <c r="AE35">
        <f>COUNTIFS(P35:P1129,Table8[[#This Row],[Season2]],O35:O1129,Table8[[#Headers],[IPL-2015]])</f>
        <v>1</v>
      </c>
      <c r="AF35">
        <f>COUNTIFS(P35:P1129,Table8[[#This Row],[Season2]],O35:O1129,Table8[[#Headers],[IPL-2016]])</f>
        <v>0</v>
      </c>
      <c r="AG35">
        <f>COUNTIFS(P35:P1129,Table8[[#This Row],[Season2]],O35:O1129,Table8[[#Headers],[IPL-2017]])</f>
        <v>0</v>
      </c>
      <c r="AH35">
        <f>COUNTIFS(P35:P1129,Table8[[#This Row],[Season2]],O35:O1129,Table8[[#Headers],[IPL-2018]])</f>
        <v>1</v>
      </c>
      <c r="AI35">
        <f>COUNTIFS(P35:P1129,Table8[[#This Row],[Season2]],O35:O1129,Table8[[#Headers],[IPL-2019]])</f>
        <v>0</v>
      </c>
      <c r="AJ35">
        <f>COUNTIFS(P35:P1129,Table8[[#This Row],[Season2]],O35:O1129,Table8[[#Headers],[IPL-2020]])</f>
        <v>0</v>
      </c>
      <c r="AK35">
        <f>COUNTIFS(P35:P1129,Table8[[#This Row],[Season2]],O35:O1129,Table8[[#Headers],[IPL-2021]])</f>
        <v>1</v>
      </c>
      <c r="AL35">
        <f>COUNTIFS(P35:P1129,Table8[[#This Row],[Season2]],O35:O1129,Table8[[#Headers],[IPL-2022]])</f>
        <v>0</v>
      </c>
      <c r="AM35">
        <f>COUNTIFS(P35:P1129,Table8[[#This Row],[Season2]],O35:O1129,Table8[[#Headers],[IPL-2023]])</f>
        <v>0</v>
      </c>
      <c r="AN35">
        <f>COUNTIFS(P35:P1129,Table8[[#This Row],[Season2]],O35:O1129,Table8[[#Headers],[IPL-2024]])</f>
        <v>0</v>
      </c>
    </row>
    <row r="36" spans="3:40" x14ac:dyDescent="0.25">
      <c r="O36" s="1" t="s">
        <v>23</v>
      </c>
      <c r="P36" s="1" t="s">
        <v>95</v>
      </c>
      <c r="W36" s="1" t="s">
        <v>104</v>
      </c>
      <c r="X36" s="6">
        <f>COUNTIFS(P36:P1130,Table8[[#This Row],[Season2]],O36:O1130,Table8[[#Headers],[IPL-2008]])</f>
        <v>2</v>
      </c>
      <c r="Y36">
        <f>COUNTIFS($P$5:$P$1099,Table8[[#This Row],[Season2]],$O$5:$O$1099,Table8[[#Headers],[IPL-2009]])</f>
        <v>0</v>
      </c>
      <c r="Z36" s="1">
        <f>COUNTIFS(P36:P1130,Table8[[#This Row],[Season2]],O36:O1130,Table8[[#Headers],[IPL-2010]])</f>
        <v>0</v>
      </c>
      <c r="AA36">
        <f>COUNTIFS(P36:P1130,Table8[[#This Row],[Season2]],O36:O1130,Table8[[#Headers],[IPL-2011]])</f>
        <v>0</v>
      </c>
      <c r="AB36">
        <f>COUNTIFS(P36:P1130,Table8[[#This Row],[Season2]],O36:O1130,Table8[[#Headers],[IPL-2012]])</f>
        <v>0</v>
      </c>
      <c r="AC36">
        <f>COUNTIFS(P36:P1130,Table8[[#This Row],[Season2]],O36:O1130,Table8[[#Headers],[IPL-2013]])</f>
        <v>0</v>
      </c>
      <c r="AD36">
        <f>COUNTIFS(P36:P1130,Table8[[#This Row],[Season2]],O36:O1130,Table8[[#Headers],[IPL-2014]])</f>
        <v>0</v>
      </c>
      <c r="AE36">
        <f>COUNTIFS(P36:P1130,Table8[[#This Row],[Season2]],O36:O1130,Table8[[#Headers],[IPL-2015]])</f>
        <v>0</v>
      </c>
      <c r="AF36">
        <f>COUNTIFS(P36:P1130,Table8[[#This Row],[Season2]],O36:O1130,Table8[[#Headers],[IPL-2016]])</f>
        <v>0</v>
      </c>
      <c r="AG36">
        <f>COUNTIFS(P36:P1130,Table8[[#This Row],[Season2]],O36:O1130,Table8[[#Headers],[IPL-2017]])</f>
        <v>0</v>
      </c>
      <c r="AH36">
        <f>COUNTIFS(P36:P1130,Table8[[#This Row],[Season2]],O36:O1130,Table8[[#Headers],[IPL-2018]])</f>
        <v>0</v>
      </c>
      <c r="AI36">
        <f>COUNTIFS(P36:P1130,Table8[[#This Row],[Season2]],O36:O1130,Table8[[#Headers],[IPL-2019]])</f>
        <v>0</v>
      </c>
      <c r="AJ36">
        <f>COUNTIFS(P36:P1130,Table8[[#This Row],[Season2]],O36:O1130,Table8[[#Headers],[IPL-2020]])</f>
        <v>0</v>
      </c>
      <c r="AK36">
        <f>COUNTIFS(P36:P1130,Table8[[#This Row],[Season2]],O36:O1130,Table8[[#Headers],[IPL-2021]])</f>
        <v>0</v>
      </c>
      <c r="AL36">
        <f>COUNTIFS(P36:P1130,Table8[[#This Row],[Season2]],O36:O1130,Table8[[#Headers],[IPL-2022]])</f>
        <v>0</v>
      </c>
      <c r="AM36">
        <f>COUNTIFS(P36:P1130,Table8[[#This Row],[Season2]],O36:O1130,Table8[[#Headers],[IPL-2023]])</f>
        <v>0</v>
      </c>
      <c r="AN36">
        <f>COUNTIFS(P36:P1130,Table8[[#This Row],[Season2]],O36:O1130,Table8[[#Headers],[IPL-2024]])</f>
        <v>0</v>
      </c>
    </row>
    <row r="37" spans="3:40" x14ac:dyDescent="0.25">
      <c r="O37" s="6" t="s">
        <v>23</v>
      </c>
      <c r="P37" s="6" t="s">
        <v>64</v>
      </c>
      <c r="W37" s="6" t="s">
        <v>105</v>
      </c>
      <c r="X37" s="1">
        <f>COUNTIFS(P37:P1131,Table8[[#This Row],[Season2]],O37:O1131,Table8[[#Headers],[IPL-2008]])</f>
        <v>1</v>
      </c>
      <c r="Y37">
        <f>COUNTIFS($P$5:$P$1099,Table8[[#This Row],[Season2]],$O$5:$O$1099,Table8[[#Headers],[IPL-2009]])</f>
        <v>0</v>
      </c>
      <c r="Z37" s="1">
        <f>COUNTIFS(P37:P1131,Table8[[#This Row],[Season2]],O37:O1131,Table8[[#Headers],[IPL-2010]])</f>
        <v>0</v>
      </c>
      <c r="AA37">
        <f>COUNTIFS(P37:P1131,Table8[[#This Row],[Season2]],O37:O1131,Table8[[#Headers],[IPL-2011]])</f>
        <v>0</v>
      </c>
      <c r="AB37">
        <f>COUNTIFS(P37:P1131,Table8[[#This Row],[Season2]],O37:O1131,Table8[[#Headers],[IPL-2012]])</f>
        <v>0</v>
      </c>
      <c r="AC37">
        <f>COUNTIFS(P37:P1131,Table8[[#This Row],[Season2]],O37:O1131,Table8[[#Headers],[IPL-2013]])</f>
        <v>0</v>
      </c>
      <c r="AD37">
        <f>COUNTIFS(P37:P1131,Table8[[#This Row],[Season2]],O37:O1131,Table8[[#Headers],[IPL-2014]])</f>
        <v>0</v>
      </c>
      <c r="AE37">
        <f>COUNTIFS(P37:P1131,Table8[[#This Row],[Season2]],O37:O1131,Table8[[#Headers],[IPL-2015]])</f>
        <v>0</v>
      </c>
      <c r="AF37">
        <f>COUNTIFS(P37:P1131,Table8[[#This Row],[Season2]],O37:O1131,Table8[[#Headers],[IPL-2016]])</f>
        <v>0</v>
      </c>
      <c r="AG37">
        <f>COUNTIFS(P37:P1131,Table8[[#This Row],[Season2]],O37:O1131,Table8[[#Headers],[IPL-2017]])</f>
        <v>0</v>
      </c>
      <c r="AH37">
        <f>COUNTIFS(P37:P1131,Table8[[#This Row],[Season2]],O37:O1131,Table8[[#Headers],[IPL-2018]])</f>
        <v>0</v>
      </c>
      <c r="AI37">
        <f>COUNTIFS(P37:P1131,Table8[[#This Row],[Season2]],O37:O1131,Table8[[#Headers],[IPL-2019]])</f>
        <v>0</v>
      </c>
      <c r="AJ37">
        <f>COUNTIFS(P37:P1131,Table8[[#This Row],[Season2]],O37:O1131,Table8[[#Headers],[IPL-2020]])</f>
        <v>0</v>
      </c>
      <c r="AK37">
        <f>COUNTIFS(P37:P1131,Table8[[#This Row],[Season2]],O37:O1131,Table8[[#Headers],[IPL-2021]])</f>
        <v>0</v>
      </c>
      <c r="AL37">
        <f>COUNTIFS(P37:P1131,Table8[[#This Row],[Season2]],O37:O1131,Table8[[#Headers],[IPL-2022]])</f>
        <v>0</v>
      </c>
      <c r="AM37">
        <f>COUNTIFS(P37:P1131,Table8[[#This Row],[Season2]],O37:O1131,Table8[[#Headers],[IPL-2023]])</f>
        <v>0</v>
      </c>
      <c r="AN37">
        <f>COUNTIFS(P37:P1131,Table8[[#This Row],[Season2]],O37:O1131,Table8[[#Headers],[IPL-2024]])</f>
        <v>0</v>
      </c>
    </row>
    <row r="38" spans="3:40" x14ac:dyDescent="0.25">
      <c r="O38" s="1" t="s">
        <v>23</v>
      </c>
      <c r="P38" s="1" t="s">
        <v>87</v>
      </c>
      <c r="W38" s="1" t="s">
        <v>106</v>
      </c>
      <c r="X38" s="6">
        <f>COUNTIFS(P38:P1132,Table8[[#This Row],[Season2]],O38:O1132,Table8[[#Headers],[IPL-2008]])</f>
        <v>1</v>
      </c>
      <c r="Y38">
        <f>COUNTIFS($P$5:$P$1099,Table8[[#This Row],[Season2]],$O$5:$O$1099,Table8[[#Headers],[IPL-2009]])</f>
        <v>1</v>
      </c>
      <c r="Z38" s="1">
        <f>COUNTIFS(P38:P1132,Table8[[#This Row],[Season2]],O38:O1132,Table8[[#Headers],[IPL-2010]])</f>
        <v>1</v>
      </c>
      <c r="AA38">
        <f>COUNTIFS(P38:P1132,Table8[[#This Row],[Season2]],O38:O1132,Table8[[#Headers],[IPL-2011]])</f>
        <v>0</v>
      </c>
      <c r="AB38">
        <f>COUNTIFS(P38:P1132,Table8[[#This Row],[Season2]],O38:O1132,Table8[[#Headers],[IPL-2012]])</f>
        <v>0</v>
      </c>
      <c r="AC38">
        <f>COUNTIFS(P38:P1132,Table8[[#This Row],[Season2]],O38:O1132,Table8[[#Headers],[IPL-2013]])</f>
        <v>0</v>
      </c>
      <c r="AD38">
        <f>COUNTIFS(P38:P1132,Table8[[#This Row],[Season2]],O38:O1132,Table8[[#Headers],[IPL-2014]])</f>
        <v>0</v>
      </c>
      <c r="AE38">
        <f>COUNTIFS(P38:P1132,Table8[[#This Row],[Season2]],O38:O1132,Table8[[#Headers],[IPL-2015]])</f>
        <v>0</v>
      </c>
      <c r="AF38">
        <f>COUNTIFS(P38:P1132,Table8[[#This Row],[Season2]],O38:O1132,Table8[[#Headers],[IPL-2016]])</f>
        <v>0</v>
      </c>
      <c r="AG38">
        <f>COUNTIFS(P38:P1132,Table8[[#This Row],[Season2]],O38:O1132,Table8[[#Headers],[IPL-2017]])</f>
        <v>0</v>
      </c>
      <c r="AH38">
        <f>COUNTIFS(P38:P1132,Table8[[#This Row],[Season2]],O38:O1132,Table8[[#Headers],[IPL-2018]])</f>
        <v>0</v>
      </c>
      <c r="AI38">
        <f>COUNTIFS(P38:P1132,Table8[[#This Row],[Season2]],O38:O1132,Table8[[#Headers],[IPL-2019]])</f>
        <v>0</v>
      </c>
      <c r="AJ38">
        <f>COUNTIFS(P38:P1132,Table8[[#This Row],[Season2]],O38:O1132,Table8[[#Headers],[IPL-2020]])</f>
        <v>0</v>
      </c>
      <c r="AK38">
        <f>COUNTIFS(P38:P1132,Table8[[#This Row],[Season2]],O38:O1132,Table8[[#Headers],[IPL-2021]])</f>
        <v>0</v>
      </c>
      <c r="AL38">
        <f>COUNTIFS(P38:P1132,Table8[[#This Row],[Season2]],O38:O1132,Table8[[#Headers],[IPL-2022]])</f>
        <v>0</v>
      </c>
      <c r="AM38">
        <f>COUNTIFS(P38:P1132,Table8[[#This Row],[Season2]],O38:O1132,Table8[[#Headers],[IPL-2023]])</f>
        <v>0</v>
      </c>
      <c r="AN38">
        <f>COUNTIFS(P38:P1132,Table8[[#This Row],[Season2]],O38:O1132,Table8[[#Headers],[IPL-2024]])</f>
        <v>0</v>
      </c>
    </row>
    <row r="39" spans="3:40" x14ac:dyDescent="0.25">
      <c r="O39" s="6" t="s">
        <v>23</v>
      </c>
      <c r="P39" s="6" t="s">
        <v>98</v>
      </c>
      <c r="W39" s="1" t="s">
        <v>107</v>
      </c>
      <c r="X39" s="1">
        <f>COUNTIFS(P39:P1133,Table8[[#This Row],[Season2]],O39:O1133,Table8[[#Headers],[IPL-2008]])</f>
        <v>1</v>
      </c>
      <c r="Y39">
        <f>COUNTIFS($P$5:$P$1099,Table8[[#This Row],[Season2]],$O$5:$O$1099,Table8[[#Headers],[IPL-2009]])</f>
        <v>0</v>
      </c>
      <c r="Z39" s="1">
        <f>COUNTIFS(P39:P1133,Table8[[#This Row],[Season2]],O39:O1133,Table8[[#Headers],[IPL-2010]])</f>
        <v>1</v>
      </c>
      <c r="AA39">
        <f>COUNTIFS(P39:P1133,Table8[[#This Row],[Season2]],O39:O1133,Table8[[#Headers],[IPL-2011]])</f>
        <v>1</v>
      </c>
      <c r="AB39">
        <f>COUNTIFS(P39:P1133,Table8[[#This Row],[Season2]],O39:O1133,Table8[[#Headers],[IPL-2012]])</f>
        <v>0</v>
      </c>
      <c r="AC39">
        <f>COUNTIFS(P39:P1133,Table8[[#This Row],[Season2]],O39:O1133,Table8[[#Headers],[IPL-2013]])</f>
        <v>1</v>
      </c>
      <c r="AD39">
        <f>COUNTIFS(P39:P1133,Table8[[#This Row],[Season2]],O39:O1133,Table8[[#Headers],[IPL-2014]])</f>
        <v>0</v>
      </c>
      <c r="AE39">
        <f>COUNTIFS(P39:P1133,Table8[[#This Row],[Season2]],O39:O1133,Table8[[#Headers],[IPL-2015]])</f>
        <v>0</v>
      </c>
      <c r="AF39">
        <f>COUNTIFS(P39:P1133,Table8[[#This Row],[Season2]],O39:O1133,Table8[[#Headers],[IPL-2016]])</f>
        <v>0</v>
      </c>
      <c r="AG39">
        <f>COUNTIFS(P39:P1133,Table8[[#This Row],[Season2]],O39:O1133,Table8[[#Headers],[IPL-2017]])</f>
        <v>0</v>
      </c>
      <c r="AH39">
        <f>COUNTIFS(P39:P1133,Table8[[#This Row],[Season2]],O39:O1133,Table8[[#Headers],[IPL-2018]])</f>
        <v>0</v>
      </c>
      <c r="AI39">
        <f>COUNTIFS(P39:P1133,Table8[[#This Row],[Season2]],O39:O1133,Table8[[#Headers],[IPL-2019]])</f>
        <v>0</v>
      </c>
      <c r="AJ39">
        <f>COUNTIFS(P39:P1133,Table8[[#This Row],[Season2]],O39:O1133,Table8[[#Headers],[IPL-2020]])</f>
        <v>1</v>
      </c>
      <c r="AK39">
        <f>COUNTIFS(P39:P1133,Table8[[#This Row],[Season2]],O39:O1133,Table8[[#Headers],[IPL-2021]])</f>
        <v>0</v>
      </c>
      <c r="AL39">
        <f>COUNTIFS(P39:P1133,Table8[[#This Row],[Season2]],O39:O1133,Table8[[#Headers],[IPL-2022]])</f>
        <v>2</v>
      </c>
      <c r="AM39">
        <f>COUNTIFS(P39:P1133,Table8[[#This Row],[Season2]],O39:O1133,Table8[[#Headers],[IPL-2023]])</f>
        <v>0</v>
      </c>
      <c r="AN39">
        <f>COUNTIFS(P39:P1133,Table8[[#This Row],[Season2]],O39:O1133,Table8[[#Headers],[IPL-2024]])</f>
        <v>0</v>
      </c>
    </row>
    <row r="40" spans="3:40" x14ac:dyDescent="0.25">
      <c r="O40" s="1" t="s">
        <v>23</v>
      </c>
      <c r="P40" s="1" t="s">
        <v>85</v>
      </c>
      <c r="W40" s="6" t="s">
        <v>108</v>
      </c>
      <c r="X40" s="6">
        <f>COUNTIFS(P40:P1134,Table8[[#This Row],[Season2]],O40:O1134,Table8[[#Headers],[IPL-2008]])</f>
        <v>1</v>
      </c>
      <c r="Y40">
        <f>COUNTIFS($P$5:$P$1099,Table8[[#This Row],[Season2]],$O$5:$O$1099,Table8[[#Headers],[IPL-2009]])</f>
        <v>0</v>
      </c>
      <c r="Z40" s="1">
        <f>COUNTIFS(P40:P1134,Table8[[#This Row],[Season2]],O40:O1134,Table8[[#Headers],[IPL-2010]])</f>
        <v>0</v>
      </c>
      <c r="AA40">
        <f>COUNTIFS(P40:P1134,Table8[[#This Row],[Season2]],O40:O1134,Table8[[#Headers],[IPL-2011]])</f>
        <v>1</v>
      </c>
      <c r="AB40">
        <f>COUNTIFS(P40:P1134,Table8[[#This Row],[Season2]],O40:O1134,Table8[[#Headers],[IPL-2012]])</f>
        <v>0</v>
      </c>
      <c r="AC40">
        <f>COUNTIFS(P40:P1134,Table8[[#This Row],[Season2]],O40:O1134,Table8[[#Headers],[IPL-2013]])</f>
        <v>0</v>
      </c>
      <c r="AD40">
        <f>COUNTIFS(P40:P1134,Table8[[#This Row],[Season2]],O40:O1134,Table8[[#Headers],[IPL-2014]])</f>
        <v>0</v>
      </c>
      <c r="AE40">
        <f>COUNTIFS(P40:P1134,Table8[[#This Row],[Season2]],O40:O1134,Table8[[#Headers],[IPL-2015]])</f>
        <v>0</v>
      </c>
      <c r="AF40">
        <f>COUNTIFS(P40:P1134,Table8[[#This Row],[Season2]],O40:O1134,Table8[[#Headers],[IPL-2016]])</f>
        <v>0</v>
      </c>
      <c r="AG40">
        <f>COUNTIFS(P40:P1134,Table8[[#This Row],[Season2]],O40:O1134,Table8[[#Headers],[IPL-2017]])</f>
        <v>0</v>
      </c>
      <c r="AH40">
        <f>COUNTIFS(P40:P1134,Table8[[#This Row],[Season2]],O40:O1134,Table8[[#Headers],[IPL-2018]])</f>
        <v>0</v>
      </c>
      <c r="AI40">
        <f>COUNTIFS(P40:P1134,Table8[[#This Row],[Season2]],O40:O1134,Table8[[#Headers],[IPL-2019]])</f>
        <v>0</v>
      </c>
      <c r="AJ40">
        <f>COUNTIFS(P40:P1134,Table8[[#This Row],[Season2]],O40:O1134,Table8[[#Headers],[IPL-2020]])</f>
        <v>0</v>
      </c>
      <c r="AK40">
        <f>COUNTIFS(P40:P1134,Table8[[#This Row],[Season2]],O40:O1134,Table8[[#Headers],[IPL-2021]])</f>
        <v>0</v>
      </c>
      <c r="AL40">
        <f>COUNTIFS(P40:P1134,Table8[[#This Row],[Season2]],O40:O1134,Table8[[#Headers],[IPL-2022]])</f>
        <v>0</v>
      </c>
      <c r="AM40">
        <f>COUNTIFS(P40:P1134,Table8[[#This Row],[Season2]],O40:O1134,Table8[[#Headers],[IPL-2023]])</f>
        <v>0</v>
      </c>
      <c r="AN40">
        <f>COUNTIFS(P40:P1134,Table8[[#This Row],[Season2]],O40:O1134,Table8[[#Headers],[IPL-2024]])</f>
        <v>0</v>
      </c>
    </row>
    <row r="41" spans="3:40" x14ac:dyDescent="0.25">
      <c r="O41" s="6" t="s">
        <v>23</v>
      </c>
      <c r="P41" s="6" t="s">
        <v>99</v>
      </c>
      <c r="W41" s="1" t="s">
        <v>109</v>
      </c>
      <c r="X41" s="1">
        <f>COUNTIFS(P41:P1135,Table8[[#This Row],[Season2]],O41:O1135,Table8[[#Headers],[IPL-2008]])</f>
        <v>1</v>
      </c>
      <c r="Y41">
        <f>COUNTIFS($P$5:$P$1099,Table8[[#This Row],[Season2]],$O$5:$O$1099,Table8[[#Headers],[IPL-2009]])</f>
        <v>0</v>
      </c>
      <c r="Z41" s="1">
        <f>COUNTIFS(P41:P1135,Table8[[#This Row],[Season2]],O41:O1135,Table8[[#Headers],[IPL-2010]])</f>
        <v>1</v>
      </c>
      <c r="AA41">
        <f>COUNTIFS(P41:P1135,Table8[[#This Row],[Season2]],O41:O1135,Table8[[#Headers],[IPL-2011]])</f>
        <v>0</v>
      </c>
      <c r="AB41">
        <f>COUNTIFS(P41:P1135,Table8[[#This Row],[Season2]],O41:O1135,Table8[[#Headers],[IPL-2012]])</f>
        <v>0</v>
      </c>
      <c r="AC41">
        <f>COUNTIFS(P41:P1135,Table8[[#This Row],[Season2]],O41:O1135,Table8[[#Headers],[IPL-2013]])</f>
        <v>1</v>
      </c>
      <c r="AD41">
        <f>COUNTIFS(P41:P1135,Table8[[#This Row],[Season2]],O41:O1135,Table8[[#Headers],[IPL-2014]])</f>
        <v>0</v>
      </c>
      <c r="AE41">
        <f>COUNTIFS(P41:P1135,Table8[[#This Row],[Season2]],O41:O1135,Table8[[#Headers],[IPL-2015]])</f>
        <v>0</v>
      </c>
      <c r="AF41">
        <f>COUNTIFS(P41:P1135,Table8[[#This Row],[Season2]],O41:O1135,Table8[[#Headers],[IPL-2016]])</f>
        <v>0</v>
      </c>
      <c r="AG41">
        <f>COUNTIFS(P41:P1135,Table8[[#This Row],[Season2]],O41:O1135,Table8[[#Headers],[IPL-2017]])</f>
        <v>0</v>
      </c>
      <c r="AH41">
        <f>COUNTIFS(P41:P1135,Table8[[#This Row],[Season2]],O41:O1135,Table8[[#Headers],[IPL-2018]])</f>
        <v>0</v>
      </c>
      <c r="AI41">
        <f>COUNTIFS(P41:P1135,Table8[[#This Row],[Season2]],O41:O1135,Table8[[#Headers],[IPL-2019]])</f>
        <v>0</v>
      </c>
      <c r="AJ41">
        <f>COUNTIFS(P41:P1135,Table8[[#This Row],[Season2]],O41:O1135,Table8[[#Headers],[IPL-2020]])</f>
        <v>0</v>
      </c>
      <c r="AK41">
        <f>COUNTIFS(P41:P1135,Table8[[#This Row],[Season2]],O41:O1135,Table8[[#Headers],[IPL-2021]])</f>
        <v>0</v>
      </c>
      <c r="AL41">
        <f>COUNTIFS(P41:P1135,Table8[[#This Row],[Season2]],O41:O1135,Table8[[#Headers],[IPL-2022]])</f>
        <v>0</v>
      </c>
      <c r="AM41">
        <f>COUNTIFS(P41:P1135,Table8[[#This Row],[Season2]],O41:O1135,Table8[[#Headers],[IPL-2023]])</f>
        <v>0</v>
      </c>
      <c r="AN41">
        <f>COUNTIFS(P41:P1135,Table8[[#This Row],[Season2]],O41:O1135,Table8[[#Headers],[IPL-2024]])</f>
        <v>0</v>
      </c>
    </row>
    <row r="42" spans="3:40" x14ac:dyDescent="0.25">
      <c r="O42" s="1" t="s">
        <v>23</v>
      </c>
      <c r="P42" s="1" t="s">
        <v>91</v>
      </c>
      <c r="W42" s="6" t="s">
        <v>110</v>
      </c>
      <c r="X42" s="6">
        <f>COUNTIFS(P42:P1136,Table8[[#This Row],[Season2]],O42:O1136,Table8[[#Headers],[IPL-2008]])</f>
        <v>1</v>
      </c>
      <c r="Y42">
        <f>COUNTIFS($P$5:$P$1099,Table8[[#This Row],[Season2]],$O$5:$O$1099,Table8[[#Headers],[IPL-2009]])</f>
        <v>0</v>
      </c>
      <c r="Z42" s="1">
        <f>COUNTIFS(P42:P1136,Table8[[#This Row],[Season2]],O42:O1136,Table8[[#Headers],[IPL-2010]])</f>
        <v>0</v>
      </c>
      <c r="AA42">
        <f>COUNTIFS(P42:P1136,Table8[[#This Row],[Season2]],O42:O1136,Table8[[#Headers],[IPL-2011]])</f>
        <v>0</v>
      </c>
      <c r="AB42">
        <f>COUNTIFS(P42:P1136,Table8[[#This Row],[Season2]],O42:O1136,Table8[[#Headers],[IPL-2012]])</f>
        <v>0</v>
      </c>
      <c r="AC42">
        <f>COUNTIFS(P42:P1136,Table8[[#This Row],[Season2]],O42:O1136,Table8[[#Headers],[IPL-2013]])</f>
        <v>0</v>
      </c>
      <c r="AD42">
        <f>COUNTIFS(P42:P1136,Table8[[#This Row],[Season2]],O42:O1136,Table8[[#Headers],[IPL-2014]])</f>
        <v>0</v>
      </c>
      <c r="AE42">
        <f>COUNTIFS(P42:P1136,Table8[[#This Row],[Season2]],O42:O1136,Table8[[#Headers],[IPL-2015]])</f>
        <v>0</v>
      </c>
      <c r="AF42">
        <f>COUNTIFS(P42:P1136,Table8[[#This Row],[Season2]],O42:O1136,Table8[[#Headers],[IPL-2016]])</f>
        <v>0</v>
      </c>
      <c r="AG42">
        <f>COUNTIFS(P42:P1136,Table8[[#This Row],[Season2]],O42:O1136,Table8[[#Headers],[IPL-2017]])</f>
        <v>0</v>
      </c>
      <c r="AH42">
        <f>COUNTIFS(P42:P1136,Table8[[#This Row],[Season2]],O42:O1136,Table8[[#Headers],[IPL-2018]])</f>
        <v>0</v>
      </c>
      <c r="AI42">
        <f>COUNTIFS(P42:P1136,Table8[[#This Row],[Season2]],O42:O1136,Table8[[#Headers],[IPL-2019]])</f>
        <v>0</v>
      </c>
      <c r="AJ42">
        <f>COUNTIFS(P42:P1136,Table8[[#This Row],[Season2]],O42:O1136,Table8[[#Headers],[IPL-2020]])</f>
        <v>0</v>
      </c>
      <c r="AK42">
        <f>COUNTIFS(P42:P1136,Table8[[#This Row],[Season2]],O42:O1136,Table8[[#Headers],[IPL-2021]])</f>
        <v>0</v>
      </c>
      <c r="AL42">
        <f>COUNTIFS(P42:P1136,Table8[[#This Row],[Season2]],O42:O1136,Table8[[#Headers],[IPL-2022]])</f>
        <v>0</v>
      </c>
      <c r="AM42">
        <f>COUNTIFS(P42:P1136,Table8[[#This Row],[Season2]],O42:O1136,Table8[[#Headers],[IPL-2023]])</f>
        <v>0</v>
      </c>
      <c r="AN42">
        <f>COUNTIFS(P42:P1136,Table8[[#This Row],[Season2]],O42:O1136,Table8[[#Headers],[IPL-2024]])</f>
        <v>0</v>
      </c>
    </row>
    <row r="43" spans="3:40" x14ac:dyDescent="0.25">
      <c r="O43" s="6" t="s">
        <v>23</v>
      </c>
      <c r="P43" s="6" t="s">
        <v>100</v>
      </c>
      <c r="W43" s="6" t="s">
        <v>111</v>
      </c>
      <c r="X43" s="1">
        <f>COUNTIFS(P43:P1137,Table8[[#This Row],[Season2]],O43:O1137,Table8[[#Headers],[IPL-2008]])</f>
        <v>1</v>
      </c>
      <c r="Y43">
        <f>COUNTIFS($P$5:$P$1099,Table8[[#This Row],[Season2]],$O$5:$O$1099,Table8[[#Headers],[IPL-2009]])</f>
        <v>1</v>
      </c>
      <c r="Z43" s="1">
        <f>COUNTIFS(P43:P1137,Table8[[#This Row],[Season2]],O43:O1137,Table8[[#Headers],[IPL-2010]])</f>
        <v>2</v>
      </c>
      <c r="AA43">
        <f>COUNTIFS(P43:P1137,Table8[[#This Row],[Season2]],O43:O1137,Table8[[#Headers],[IPL-2011]])</f>
        <v>1</v>
      </c>
      <c r="AB43">
        <f>COUNTIFS(P43:P1137,Table8[[#This Row],[Season2]],O43:O1137,Table8[[#Headers],[IPL-2012]])</f>
        <v>1</v>
      </c>
      <c r="AC43">
        <f>COUNTIFS(P43:P1137,Table8[[#This Row],[Season2]],O43:O1137,Table8[[#Headers],[IPL-2013]])</f>
        <v>2</v>
      </c>
      <c r="AD43">
        <f>COUNTIFS(P43:P1137,Table8[[#This Row],[Season2]],O43:O1137,Table8[[#Headers],[IPL-2014]])</f>
        <v>2</v>
      </c>
      <c r="AE43">
        <f>COUNTIFS(P43:P1137,Table8[[#This Row],[Season2]],O43:O1137,Table8[[#Headers],[IPL-2015]])</f>
        <v>2</v>
      </c>
      <c r="AF43">
        <f>COUNTIFS(P43:P1137,Table8[[#This Row],[Season2]],O43:O1137,Table8[[#Headers],[IPL-2016]])</f>
        <v>1</v>
      </c>
      <c r="AG43">
        <f>COUNTIFS(P43:P1137,Table8[[#This Row],[Season2]],O43:O1137,Table8[[#Headers],[IPL-2017]])</f>
        <v>1</v>
      </c>
      <c r="AH43">
        <f>COUNTIFS(P43:P1137,Table8[[#This Row],[Season2]],O43:O1137,Table8[[#Headers],[IPL-2018]])</f>
        <v>0</v>
      </c>
      <c r="AI43">
        <f>COUNTIFS(P43:P1137,Table8[[#This Row],[Season2]],O43:O1137,Table8[[#Headers],[IPL-2019]])</f>
        <v>0</v>
      </c>
      <c r="AJ43">
        <f>COUNTIFS(P43:P1137,Table8[[#This Row],[Season2]],O43:O1137,Table8[[#Headers],[IPL-2020]])</f>
        <v>0</v>
      </c>
      <c r="AK43">
        <f>COUNTIFS(P43:P1137,Table8[[#This Row],[Season2]],O43:O1137,Table8[[#Headers],[IPL-2021]])</f>
        <v>0</v>
      </c>
      <c r="AL43">
        <f>COUNTIFS(P43:P1137,Table8[[#This Row],[Season2]],O43:O1137,Table8[[#Headers],[IPL-2022]])</f>
        <v>0</v>
      </c>
      <c r="AM43">
        <f>COUNTIFS(P43:P1137,Table8[[#This Row],[Season2]],O43:O1137,Table8[[#Headers],[IPL-2023]])</f>
        <v>0</v>
      </c>
      <c r="AN43">
        <f>COUNTIFS(P43:P1137,Table8[[#This Row],[Season2]],O43:O1137,Table8[[#Headers],[IPL-2024]])</f>
        <v>0</v>
      </c>
    </row>
    <row r="44" spans="3:40" x14ac:dyDescent="0.25">
      <c r="O44" s="1" t="s">
        <v>23</v>
      </c>
      <c r="P44" s="1" t="s">
        <v>102</v>
      </c>
      <c r="W44" s="1" t="s">
        <v>112</v>
      </c>
      <c r="X44" s="6">
        <f>COUNTIFS(P44:P1138,Table8[[#This Row],[Season2]],O44:O1138,Table8[[#Headers],[IPL-2008]])</f>
        <v>1</v>
      </c>
      <c r="Y44">
        <f>COUNTIFS($P$5:$P$1099,Table8[[#This Row],[Season2]],$O$5:$O$1099,Table8[[#Headers],[IPL-2009]])</f>
        <v>0</v>
      </c>
      <c r="Z44" s="1">
        <f>COUNTIFS(P44:P1138,Table8[[#This Row],[Season2]],O44:O1138,Table8[[#Headers],[IPL-2010]])</f>
        <v>0</v>
      </c>
      <c r="AA44">
        <f>COUNTIFS(P44:P1138,Table8[[#This Row],[Season2]],O44:O1138,Table8[[#Headers],[IPL-2011]])</f>
        <v>0</v>
      </c>
      <c r="AB44">
        <f>COUNTIFS(P44:P1138,Table8[[#This Row],[Season2]],O44:O1138,Table8[[#Headers],[IPL-2012]])</f>
        <v>0</v>
      </c>
      <c r="AC44">
        <f>COUNTIFS(P44:P1138,Table8[[#This Row],[Season2]],O44:O1138,Table8[[#Headers],[IPL-2013]])</f>
        <v>0</v>
      </c>
      <c r="AD44">
        <f>COUNTIFS(P44:P1138,Table8[[#This Row],[Season2]],O44:O1138,Table8[[#Headers],[IPL-2014]])</f>
        <v>0</v>
      </c>
      <c r="AE44">
        <f>COUNTIFS(P44:P1138,Table8[[#This Row],[Season2]],O44:O1138,Table8[[#Headers],[IPL-2015]])</f>
        <v>0</v>
      </c>
      <c r="AF44">
        <f>COUNTIFS(P44:P1138,Table8[[#This Row],[Season2]],O44:O1138,Table8[[#Headers],[IPL-2016]])</f>
        <v>0</v>
      </c>
      <c r="AG44">
        <f>COUNTIFS(P44:P1138,Table8[[#This Row],[Season2]],O44:O1138,Table8[[#Headers],[IPL-2017]])</f>
        <v>0</v>
      </c>
      <c r="AH44">
        <f>COUNTIFS(P44:P1138,Table8[[#This Row],[Season2]],O44:O1138,Table8[[#Headers],[IPL-2018]])</f>
        <v>0</v>
      </c>
      <c r="AI44">
        <f>COUNTIFS(P44:P1138,Table8[[#This Row],[Season2]],O44:O1138,Table8[[#Headers],[IPL-2019]])</f>
        <v>0</v>
      </c>
      <c r="AJ44">
        <f>COUNTIFS(P44:P1138,Table8[[#This Row],[Season2]],O44:O1138,Table8[[#Headers],[IPL-2020]])</f>
        <v>0</v>
      </c>
      <c r="AK44">
        <f>COUNTIFS(P44:P1138,Table8[[#This Row],[Season2]],O44:O1138,Table8[[#Headers],[IPL-2021]])</f>
        <v>0</v>
      </c>
      <c r="AL44">
        <f>COUNTIFS(P44:P1138,Table8[[#This Row],[Season2]],O44:O1138,Table8[[#Headers],[IPL-2022]])</f>
        <v>0</v>
      </c>
      <c r="AM44">
        <f>COUNTIFS(P44:P1138,Table8[[#This Row],[Season2]],O44:O1138,Table8[[#Headers],[IPL-2023]])</f>
        <v>0</v>
      </c>
      <c r="AN44">
        <f>COUNTIFS(P44:P1138,Table8[[#This Row],[Season2]],O44:O1138,Table8[[#Headers],[IPL-2024]])</f>
        <v>0</v>
      </c>
    </row>
    <row r="45" spans="3:40" x14ac:dyDescent="0.25">
      <c r="O45" s="6" t="s">
        <v>23</v>
      </c>
      <c r="P45" s="6" t="s">
        <v>103</v>
      </c>
      <c r="W45" s="6" t="s">
        <v>117</v>
      </c>
      <c r="X45" s="1">
        <f>COUNTIFS(P45:P1139,Table8[[#This Row],[Season2]],O45:O1139,Table8[[#Headers],[IPL-2008]])</f>
        <v>0</v>
      </c>
      <c r="Y45">
        <f>COUNTIFS($P$5:$P$1099,Table8[[#This Row],[Season2]],$O$5:$O$1099,Table8[[#Headers],[IPL-2009]])</f>
        <v>2</v>
      </c>
      <c r="Z45" s="1">
        <f>COUNTIFS(P45:P1139,Table8[[#This Row],[Season2]],O45:O1139,Table8[[#Headers],[IPL-2010]])</f>
        <v>4</v>
      </c>
      <c r="AA45">
        <f>COUNTIFS(P45:P1139,Table8[[#This Row],[Season2]],O45:O1139,Table8[[#Headers],[IPL-2011]])</f>
        <v>1</v>
      </c>
      <c r="AB45">
        <f>COUNTIFS(P45:P1139,Table8[[#This Row],[Season2]],O45:O1139,Table8[[#Headers],[IPL-2012]])</f>
        <v>0</v>
      </c>
      <c r="AC45">
        <f>COUNTIFS(P45:P1139,Table8[[#This Row],[Season2]],O45:O1139,Table8[[#Headers],[IPL-2013]])</f>
        <v>1</v>
      </c>
      <c r="AD45">
        <f>COUNTIFS(P45:P1139,Table8[[#This Row],[Season2]],O45:O1139,Table8[[#Headers],[IPL-2014]])</f>
        <v>0</v>
      </c>
      <c r="AE45">
        <f>COUNTIFS(P45:P1139,Table8[[#This Row],[Season2]],O45:O1139,Table8[[#Headers],[IPL-2015]])</f>
        <v>0</v>
      </c>
      <c r="AF45">
        <f>COUNTIFS(P45:P1139,Table8[[#This Row],[Season2]],O45:O1139,Table8[[#Headers],[IPL-2016]])</f>
        <v>0</v>
      </c>
      <c r="AG45">
        <f>COUNTIFS(P45:P1139,Table8[[#This Row],[Season2]],O45:O1139,Table8[[#Headers],[IPL-2017]])</f>
        <v>0</v>
      </c>
      <c r="AH45">
        <f>COUNTIFS(P45:P1139,Table8[[#This Row],[Season2]],O45:O1139,Table8[[#Headers],[IPL-2018]])</f>
        <v>0</v>
      </c>
      <c r="AI45">
        <f>COUNTIFS(P45:P1139,Table8[[#This Row],[Season2]],O45:O1139,Table8[[#Headers],[IPL-2019]])</f>
        <v>0</v>
      </c>
      <c r="AJ45">
        <f>COUNTIFS(P45:P1139,Table8[[#This Row],[Season2]],O45:O1139,Table8[[#Headers],[IPL-2020]])</f>
        <v>0</v>
      </c>
      <c r="AK45">
        <f>COUNTIFS(P45:P1139,Table8[[#This Row],[Season2]],O45:O1139,Table8[[#Headers],[IPL-2021]])</f>
        <v>0</v>
      </c>
      <c r="AL45">
        <f>COUNTIFS(P45:P1139,Table8[[#This Row],[Season2]],O45:O1139,Table8[[#Headers],[IPL-2022]])</f>
        <v>0</v>
      </c>
      <c r="AM45">
        <f>COUNTIFS(P45:P1139,Table8[[#This Row],[Season2]],O45:O1139,Table8[[#Headers],[IPL-2023]])</f>
        <v>0</v>
      </c>
      <c r="AN45">
        <f>COUNTIFS(P45:P1139,Table8[[#This Row],[Season2]],O45:O1139,Table8[[#Headers],[IPL-2024]])</f>
        <v>0</v>
      </c>
    </row>
    <row r="46" spans="3:40" x14ac:dyDescent="0.25">
      <c r="O46" s="1" t="s">
        <v>23</v>
      </c>
      <c r="P46" s="1" t="s">
        <v>104</v>
      </c>
      <c r="W46" s="1" t="s">
        <v>119</v>
      </c>
      <c r="X46" s="6">
        <f>COUNTIFS(P46:P1140,Table8[[#This Row],[Season2]],O46:O1140,Table8[[#Headers],[IPL-2008]])</f>
        <v>0</v>
      </c>
      <c r="Y46">
        <f>COUNTIFS($P$5:$P$1099,Table8[[#This Row],[Season2]],$O$5:$O$1099,Table8[[#Headers],[IPL-2009]])</f>
        <v>1</v>
      </c>
      <c r="Z46" s="1">
        <f>COUNTIFS(P46:P1140,Table8[[#This Row],[Season2]],O46:O1140,Table8[[#Headers],[IPL-2010]])</f>
        <v>0</v>
      </c>
      <c r="AA46">
        <f>COUNTIFS(P46:P1140,Table8[[#This Row],[Season2]],O46:O1140,Table8[[#Headers],[IPL-2011]])</f>
        <v>0</v>
      </c>
      <c r="AB46">
        <f>COUNTIFS(P46:P1140,Table8[[#This Row],[Season2]],O46:O1140,Table8[[#Headers],[IPL-2012]])</f>
        <v>0</v>
      </c>
      <c r="AC46">
        <f>COUNTIFS(P46:P1140,Table8[[#This Row],[Season2]],O46:O1140,Table8[[#Headers],[IPL-2013]])</f>
        <v>1</v>
      </c>
      <c r="AD46">
        <f>COUNTIFS(P46:P1140,Table8[[#This Row],[Season2]],O46:O1140,Table8[[#Headers],[IPL-2014]])</f>
        <v>0</v>
      </c>
      <c r="AE46">
        <f>COUNTIFS(P46:P1140,Table8[[#This Row],[Season2]],O46:O1140,Table8[[#Headers],[IPL-2015]])</f>
        <v>0</v>
      </c>
      <c r="AF46">
        <f>COUNTIFS(P46:P1140,Table8[[#This Row],[Season2]],O46:O1140,Table8[[#Headers],[IPL-2016]])</f>
        <v>0</v>
      </c>
      <c r="AG46">
        <f>COUNTIFS(P46:P1140,Table8[[#This Row],[Season2]],O46:O1140,Table8[[#Headers],[IPL-2017]])</f>
        <v>0</v>
      </c>
      <c r="AH46">
        <f>COUNTIFS(P46:P1140,Table8[[#This Row],[Season2]],O46:O1140,Table8[[#Headers],[IPL-2018]])</f>
        <v>0</v>
      </c>
      <c r="AI46">
        <f>COUNTIFS(P46:P1140,Table8[[#This Row],[Season2]],O46:O1140,Table8[[#Headers],[IPL-2019]])</f>
        <v>0</v>
      </c>
      <c r="AJ46">
        <f>COUNTIFS(P46:P1140,Table8[[#This Row],[Season2]],O46:O1140,Table8[[#Headers],[IPL-2020]])</f>
        <v>0</v>
      </c>
      <c r="AK46">
        <f>COUNTIFS(P46:P1140,Table8[[#This Row],[Season2]],O46:O1140,Table8[[#Headers],[IPL-2021]])</f>
        <v>0</v>
      </c>
      <c r="AL46">
        <f>COUNTIFS(P46:P1140,Table8[[#This Row],[Season2]],O46:O1140,Table8[[#Headers],[IPL-2022]])</f>
        <v>0</v>
      </c>
      <c r="AM46">
        <f>COUNTIFS(P46:P1140,Table8[[#This Row],[Season2]],O46:O1140,Table8[[#Headers],[IPL-2023]])</f>
        <v>0</v>
      </c>
      <c r="AN46">
        <f>COUNTIFS(P46:P1140,Table8[[#This Row],[Season2]],O46:O1140,Table8[[#Headers],[IPL-2024]])</f>
        <v>0</v>
      </c>
    </row>
    <row r="47" spans="3:40" x14ac:dyDescent="0.25">
      <c r="O47" s="6" t="s">
        <v>23</v>
      </c>
      <c r="P47" s="6" t="s">
        <v>105</v>
      </c>
      <c r="W47" s="6" t="s">
        <v>120</v>
      </c>
      <c r="X47" s="1">
        <f>COUNTIFS(P47:P1141,Table8[[#This Row],[Season2]],O47:O1141,Table8[[#Headers],[IPL-2008]])</f>
        <v>0</v>
      </c>
      <c r="Y47">
        <f>COUNTIFS($P$5:$P$1099,Table8[[#This Row],[Season2]],$O$5:$O$1099,Table8[[#Headers],[IPL-2009]])</f>
        <v>1</v>
      </c>
      <c r="Z47" s="1">
        <f>COUNTIFS(P47:P1141,Table8[[#This Row],[Season2]],O47:O1141,Table8[[#Headers],[IPL-2010]])</f>
        <v>0</v>
      </c>
      <c r="AA47">
        <f>COUNTIFS(P47:P1141,Table8[[#This Row],[Season2]],O47:O1141,Table8[[#Headers],[IPL-2011]])</f>
        <v>0</v>
      </c>
      <c r="AB47">
        <f>COUNTIFS(P47:P1141,Table8[[#This Row],[Season2]],O47:O1141,Table8[[#Headers],[IPL-2012]])</f>
        <v>0</v>
      </c>
      <c r="AC47">
        <f>COUNTIFS(P47:P1141,Table8[[#This Row],[Season2]],O47:O1141,Table8[[#Headers],[IPL-2013]])</f>
        <v>0</v>
      </c>
      <c r="AD47">
        <f>COUNTIFS(P47:P1141,Table8[[#This Row],[Season2]],O47:O1141,Table8[[#Headers],[IPL-2014]])</f>
        <v>0</v>
      </c>
      <c r="AE47">
        <f>COUNTIFS(P47:P1141,Table8[[#This Row],[Season2]],O47:O1141,Table8[[#Headers],[IPL-2015]])</f>
        <v>0</v>
      </c>
      <c r="AF47">
        <f>COUNTIFS(P47:P1141,Table8[[#This Row],[Season2]],O47:O1141,Table8[[#Headers],[IPL-2016]])</f>
        <v>0</v>
      </c>
      <c r="AG47">
        <f>COUNTIFS(P47:P1141,Table8[[#This Row],[Season2]],O47:O1141,Table8[[#Headers],[IPL-2017]])</f>
        <v>0</v>
      </c>
      <c r="AH47">
        <f>COUNTIFS(P47:P1141,Table8[[#This Row],[Season2]],O47:O1141,Table8[[#Headers],[IPL-2018]])</f>
        <v>0</v>
      </c>
      <c r="AI47">
        <f>COUNTIFS(P47:P1141,Table8[[#This Row],[Season2]],O47:O1141,Table8[[#Headers],[IPL-2019]])</f>
        <v>0</v>
      </c>
      <c r="AJ47">
        <f>COUNTIFS(P47:P1141,Table8[[#This Row],[Season2]],O47:O1141,Table8[[#Headers],[IPL-2020]])</f>
        <v>0</v>
      </c>
      <c r="AK47">
        <f>COUNTIFS(P47:P1141,Table8[[#This Row],[Season2]],O47:O1141,Table8[[#Headers],[IPL-2021]])</f>
        <v>0</v>
      </c>
      <c r="AL47">
        <f>COUNTIFS(P47:P1141,Table8[[#This Row],[Season2]],O47:O1141,Table8[[#Headers],[IPL-2022]])</f>
        <v>0</v>
      </c>
      <c r="AM47">
        <f>COUNTIFS(P47:P1141,Table8[[#This Row],[Season2]],O47:O1141,Table8[[#Headers],[IPL-2023]])</f>
        <v>0</v>
      </c>
      <c r="AN47">
        <f>COUNTIFS(P47:P1141,Table8[[#This Row],[Season2]],O47:O1141,Table8[[#Headers],[IPL-2024]])</f>
        <v>0</v>
      </c>
    </row>
    <row r="48" spans="3:40" x14ac:dyDescent="0.25">
      <c r="O48" s="1" t="s">
        <v>23</v>
      </c>
      <c r="P48" s="1" t="s">
        <v>75</v>
      </c>
      <c r="W48" s="1" t="s">
        <v>122</v>
      </c>
      <c r="X48" s="6">
        <f>COUNTIFS(P48:P1142,Table8[[#This Row],[Season2]],O48:O1142,Table8[[#Headers],[IPL-2008]])</f>
        <v>0</v>
      </c>
      <c r="Y48">
        <f>COUNTIFS($P$5:$P$1099,Table8[[#This Row],[Season2]],$O$5:$O$1099,Table8[[#Headers],[IPL-2009]])</f>
        <v>1</v>
      </c>
      <c r="Z48" s="1">
        <f>COUNTIFS(P48:P1142,Table8[[#This Row],[Season2]],O48:O1142,Table8[[#Headers],[IPL-2010]])</f>
        <v>0</v>
      </c>
      <c r="AA48">
        <f>COUNTIFS(P48:P1142,Table8[[#This Row],[Season2]],O48:O1142,Table8[[#Headers],[IPL-2011]])</f>
        <v>0</v>
      </c>
      <c r="AB48">
        <f>COUNTIFS(P48:P1142,Table8[[#This Row],[Season2]],O48:O1142,Table8[[#Headers],[IPL-2012]])</f>
        <v>0</v>
      </c>
      <c r="AC48">
        <f>COUNTIFS(P48:P1142,Table8[[#This Row],[Season2]],O48:O1142,Table8[[#Headers],[IPL-2013]])</f>
        <v>0</v>
      </c>
      <c r="AD48">
        <f>COUNTIFS(P48:P1142,Table8[[#This Row],[Season2]],O48:O1142,Table8[[#Headers],[IPL-2014]])</f>
        <v>0</v>
      </c>
      <c r="AE48">
        <f>COUNTIFS(P48:P1142,Table8[[#This Row],[Season2]],O48:O1142,Table8[[#Headers],[IPL-2015]])</f>
        <v>0</v>
      </c>
      <c r="AF48">
        <f>COUNTIFS(P48:P1142,Table8[[#This Row],[Season2]],O48:O1142,Table8[[#Headers],[IPL-2016]])</f>
        <v>0</v>
      </c>
      <c r="AG48">
        <f>COUNTIFS(P48:P1142,Table8[[#This Row],[Season2]],O48:O1142,Table8[[#Headers],[IPL-2017]])</f>
        <v>0</v>
      </c>
      <c r="AH48">
        <f>COUNTIFS(P48:P1142,Table8[[#This Row],[Season2]],O48:O1142,Table8[[#Headers],[IPL-2018]])</f>
        <v>0</v>
      </c>
      <c r="AI48">
        <f>COUNTIFS(P48:P1142,Table8[[#This Row],[Season2]],O48:O1142,Table8[[#Headers],[IPL-2019]])</f>
        <v>0</v>
      </c>
      <c r="AJ48">
        <f>COUNTIFS(P48:P1142,Table8[[#This Row],[Season2]],O48:O1142,Table8[[#Headers],[IPL-2020]])</f>
        <v>0</v>
      </c>
      <c r="AK48">
        <f>COUNTIFS(P48:P1142,Table8[[#This Row],[Season2]],O48:O1142,Table8[[#Headers],[IPL-2021]])</f>
        <v>0</v>
      </c>
      <c r="AL48">
        <f>COUNTIFS(P48:P1142,Table8[[#This Row],[Season2]],O48:O1142,Table8[[#Headers],[IPL-2022]])</f>
        <v>0</v>
      </c>
      <c r="AM48">
        <f>COUNTIFS(P48:P1142,Table8[[#This Row],[Season2]],O48:O1142,Table8[[#Headers],[IPL-2023]])</f>
        <v>0</v>
      </c>
      <c r="AN48">
        <f>COUNTIFS(P48:P1142,Table8[[#This Row],[Season2]],O48:O1142,Table8[[#Headers],[IPL-2024]])</f>
        <v>0</v>
      </c>
    </row>
    <row r="49" spans="15:40" x14ac:dyDescent="0.25">
      <c r="O49" s="6" t="s">
        <v>23</v>
      </c>
      <c r="P49" s="6" t="s">
        <v>87</v>
      </c>
      <c r="W49" s="6" t="s">
        <v>124</v>
      </c>
      <c r="X49" s="1">
        <f>COUNTIFS(P49:P1143,Table8[[#This Row],[Season2]],O49:O1143,Table8[[#Headers],[IPL-2008]])</f>
        <v>0</v>
      </c>
      <c r="Y49">
        <f>COUNTIFS($P$5:$P$1099,Table8[[#This Row],[Season2]],$O$5:$O$1099,Table8[[#Headers],[IPL-2009]])</f>
        <v>2</v>
      </c>
      <c r="Z49" s="1">
        <f>COUNTIFS(P49:P1143,Table8[[#This Row],[Season2]],O49:O1143,Table8[[#Headers],[IPL-2010]])</f>
        <v>0</v>
      </c>
      <c r="AA49">
        <f>COUNTIFS(P49:P1143,Table8[[#This Row],[Season2]],O49:O1143,Table8[[#Headers],[IPL-2011]])</f>
        <v>0</v>
      </c>
      <c r="AB49">
        <f>COUNTIFS(P49:P1143,Table8[[#This Row],[Season2]],O49:O1143,Table8[[#Headers],[IPL-2012]])</f>
        <v>0</v>
      </c>
      <c r="AC49">
        <f>COUNTIFS(P49:P1143,Table8[[#This Row],[Season2]],O49:O1143,Table8[[#Headers],[IPL-2013]])</f>
        <v>0</v>
      </c>
      <c r="AD49">
        <f>COUNTIFS(P49:P1143,Table8[[#This Row],[Season2]],O49:O1143,Table8[[#Headers],[IPL-2014]])</f>
        <v>0</v>
      </c>
      <c r="AE49">
        <f>COUNTIFS(P49:P1143,Table8[[#This Row],[Season2]],O49:O1143,Table8[[#Headers],[IPL-2015]])</f>
        <v>0</v>
      </c>
      <c r="AF49">
        <f>COUNTIFS(P49:P1143,Table8[[#This Row],[Season2]],O49:O1143,Table8[[#Headers],[IPL-2016]])</f>
        <v>0</v>
      </c>
      <c r="AG49">
        <f>COUNTIFS(P49:P1143,Table8[[#This Row],[Season2]],O49:O1143,Table8[[#Headers],[IPL-2017]])</f>
        <v>0</v>
      </c>
      <c r="AH49">
        <f>COUNTIFS(P49:P1143,Table8[[#This Row],[Season2]],O49:O1143,Table8[[#Headers],[IPL-2018]])</f>
        <v>0</v>
      </c>
      <c r="AI49">
        <f>COUNTIFS(P49:P1143,Table8[[#This Row],[Season2]],O49:O1143,Table8[[#Headers],[IPL-2019]])</f>
        <v>0</v>
      </c>
      <c r="AJ49">
        <f>COUNTIFS(P49:P1143,Table8[[#This Row],[Season2]],O49:O1143,Table8[[#Headers],[IPL-2020]])</f>
        <v>0</v>
      </c>
      <c r="AK49">
        <f>COUNTIFS(P49:P1143,Table8[[#This Row],[Season2]],O49:O1143,Table8[[#Headers],[IPL-2021]])</f>
        <v>0</v>
      </c>
      <c r="AL49">
        <f>COUNTIFS(P49:P1143,Table8[[#This Row],[Season2]],O49:O1143,Table8[[#Headers],[IPL-2022]])</f>
        <v>0</v>
      </c>
      <c r="AM49">
        <f>COUNTIFS(P49:P1143,Table8[[#This Row],[Season2]],O49:O1143,Table8[[#Headers],[IPL-2023]])</f>
        <v>0</v>
      </c>
      <c r="AN49">
        <f>COUNTIFS(P49:P1143,Table8[[#This Row],[Season2]],O49:O1143,Table8[[#Headers],[IPL-2024]])</f>
        <v>0</v>
      </c>
    </row>
    <row r="50" spans="15:40" x14ac:dyDescent="0.25">
      <c r="O50" s="1" t="s">
        <v>23</v>
      </c>
      <c r="P50" s="1" t="s">
        <v>106</v>
      </c>
      <c r="W50" s="1" t="s">
        <v>128</v>
      </c>
      <c r="X50" s="6">
        <f>COUNTIFS(P50:P1144,Table8[[#This Row],[Season2]],O50:O1144,Table8[[#Headers],[IPL-2008]])</f>
        <v>0</v>
      </c>
      <c r="Y50">
        <f>COUNTIFS($P$5:$P$1099,Table8[[#This Row],[Season2]],$O$5:$O$1099,Table8[[#Headers],[IPL-2009]])</f>
        <v>1</v>
      </c>
      <c r="Z50" s="1">
        <f>COUNTIFS(P50:P1144,Table8[[#This Row],[Season2]],O50:O1144,Table8[[#Headers],[IPL-2010]])</f>
        <v>0</v>
      </c>
      <c r="AA50">
        <f>COUNTIFS(P50:P1144,Table8[[#This Row],[Season2]],O50:O1144,Table8[[#Headers],[IPL-2011]])</f>
        <v>6</v>
      </c>
      <c r="AB50">
        <f>COUNTIFS(P50:P1144,Table8[[#This Row],[Season2]],O50:O1144,Table8[[#Headers],[IPL-2012]])</f>
        <v>5</v>
      </c>
      <c r="AC50">
        <f>COUNTIFS(P50:P1144,Table8[[#This Row],[Season2]],O50:O1144,Table8[[#Headers],[IPL-2013]])</f>
        <v>3</v>
      </c>
      <c r="AD50">
        <f>COUNTIFS(P50:P1144,Table8[[#This Row],[Season2]],O50:O1144,Table8[[#Headers],[IPL-2014]])</f>
        <v>0</v>
      </c>
      <c r="AE50">
        <f>COUNTIFS(P50:P1144,Table8[[#This Row],[Season2]],O50:O1144,Table8[[#Headers],[IPL-2015]])</f>
        <v>2</v>
      </c>
      <c r="AF50">
        <f>COUNTIFS(P50:P1144,Table8[[#This Row],[Season2]],O50:O1144,Table8[[#Headers],[IPL-2016]])</f>
        <v>0</v>
      </c>
      <c r="AG50">
        <f>COUNTIFS(P50:P1144,Table8[[#This Row],[Season2]],O50:O1144,Table8[[#Headers],[IPL-2017]])</f>
        <v>1</v>
      </c>
      <c r="AH50">
        <f>COUNTIFS(P50:P1144,Table8[[#This Row],[Season2]],O50:O1144,Table8[[#Headers],[IPL-2018]])</f>
        <v>2</v>
      </c>
      <c r="AI50">
        <f>COUNTIFS(P50:P1144,Table8[[#This Row],[Season2]],O50:O1144,Table8[[#Headers],[IPL-2019]])</f>
        <v>1</v>
      </c>
      <c r="AJ50">
        <f>COUNTIFS(P50:P1144,Table8[[#This Row],[Season2]],O50:O1144,Table8[[#Headers],[IPL-2020]])</f>
        <v>1</v>
      </c>
      <c r="AK50">
        <f>COUNTIFS(P50:P1144,Table8[[#This Row],[Season2]],O50:O1144,Table8[[#Headers],[IPL-2021]])</f>
        <v>0</v>
      </c>
      <c r="AL50">
        <f>COUNTIFS(P50:P1144,Table8[[#This Row],[Season2]],O50:O1144,Table8[[#Headers],[IPL-2022]])</f>
        <v>0</v>
      </c>
      <c r="AM50">
        <f>COUNTIFS(P50:P1144,Table8[[#This Row],[Season2]],O50:O1144,Table8[[#Headers],[IPL-2023]])</f>
        <v>0</v>
      </c>
      <c r="AN50">
        <f>COUNTIFS(P50:P1144,Table8[[#This Row],[Season2]],O50:O1144,Table8[[#Headers],[IPL-2024]])</f>
        <v>0</v>
      </c>
    </row>
    <row r="51" spans="15:40" x14ac:dyDescent="0.25">
      <c r="O51" s="6" t="s">
        <v>23</v>
      </c>
      <c r="P51" s="6" t="s">
        <v>87</v>
      </c>
      <c r="W51" s="1" t="s">
        <v>131</v>
      </c>
      <c r="X51" s="1">
        <f>COUNTIFS(P51:P1145,Table8[[#This Row],[Season2]],O51:O1145,Table8[[#Headers],[IPL-2008]])</f>
        <v>0</v>
      </c>
      <c r="Y51">
        <f>COUNTIFS($P$5:$P$1099,Table8[[#This Row],[Season2]],$O$5:$O$1099,Table8[[#Headers],[IPL-2009]])</f>
        <v>2</v>
      </c>
      <c r="Z51" s="1">
        <f>COUNTIFS(P51:P1145,Table8[[#This Row],[Season2]],O51:O1145,Table8[[#Headers],[IPL-2010]])</f>
        <v>0</v>
      </c>
      <c r="AA51">
        <f>COUNTIFS(P51:P1145,Table8[[#This Row],[Season2]],O51:O1145,Table8[[#Headers],[IPL-2011]])</f>
        <v>1</v>
      </c>
      <c r="AB51">
        <f>COUNTIFS(P51:P1145,Table8[[#This Row],[Season2]],O51:O1145,Table8[[#Headers],[IPL-2012]])</f>
        <v>3</v>
      </c>
      <c r="AC51">
        <f>COUNTIFS(P51:P1145,Table8[[#This Row],[Season2]],O51:O1145,Table8[[#Headers],[IPL-2013]])</f>
        <v>1</v>
      </c>
      <c r="AD51">
        <f>COUNTIFS(P51:P1145,Table8[[#This Row],[Season2]],O51:O1145,Table8[[#Headers],[IPL-2014]])</f>
        <v>2</v>
      </c>
      <c r="AE51">
        <f>COUNTIFS(P51:P1145,Table8[[#This Row],[Season2]],O51:O1145,Table8[[#Headers],[IPL-2015]])</f>
        <v>2</v>
      </c>
      <c r="AF51">
        <f>COUNTIFS(P51:P1145,Table8[[#This Row],[Season2]],O51:O1145,Table8[[#Headers],[IPL-2016]])</f>
        <v>4</v>
      </c>
      <c r="AG51">
        <f>COUNTIFS(P51:P1145,Table8[[#This Row],[Season2]],O51:O1145,Table8[[#Headers],[IPL-2017]])</f>
        <v>0</v>
      </c>
      <c r="AH51">
        <f>COUNTIFS(P51:P1145,Table8[[#This Row],[Season2]],O51:O1145,Table8[[#Headers],[IPL-2018]])</f>
        <v>3</v>
      </c>
      <c r="AI51">
        <f>COUNTIFS(P51:P1145,Table8[[#This Row],[Season2]],O51:O1145,Table8[[#Headers],[IPL-2019]])</f>
        <v>2</v>
      </c>
      <c r="AJ51">
        <f>COUNTIFS(P51:P1145,Table8[[#This Row],[Season2]],O51:O1145,Table8[[#Headers],[IPL-2020]])</f>
        <v>3</v>
      </c>
      <c r="AK51">
        <f>COUNTIFS(P51:P1145,Table8[[#This Row],[Season2]],O51:O1145,Table8[[#Headers],[IPL-2021]])</f>
        <v>2</v>
      </c>
      <c r="AL51">
        <f>COUNTIFS(P51:P1145,Table8[[#This Row],[Season2]],O51:O1145,Table8[[#Headers],[IPL-2022]])</f>
        <v>0</v>
      </c>
      <c r="AM51">
        <f>COUNTIFS(P51:P1145,Table8[[#This Row],[Season2]],O51:O1145,Table8[[#Headers],[IPL-2023]])</f>
        <v>0</v>
      </c>
      <c r="AN51">
        <f>COUNTIFS(P51:P1145,Table8[[#This Row],[Season2]],O51:O1145,Table8[[#Headers],[IPL-2024]])</f>
        <v>0</v>
      </c>
    </row>
    <row r="52" spans="15:40" x14ac:dyDescent="0.25">
      <c r="O52" s="1" t="s">
        <v>23</v>
      </c>
      <c r="P52" s="1" t="s">
        <v>107</v>
      </c>
      <c r="W52" s="1" t="s">
        <v>134</v>
      </c>
      <c r="X52" s="6">
        <f>COUNTIFS(P52:P1146,Table8[[#This Row],[Season2]],O52:O1146,Table8[[#Headers],[IPL-2008]])</f>
        <v>0</v>
      </c>
      <c r="Y52">
        <f>COUNTIFS($P$5:$P$1099,Table8[[#This Row],[Season2]],$O$5:$O$1099,Table8[[#Headers],[IPL-2009]])</f>
        <v>1</v>
      </c>
      <c r="Z52" s="1">
        <f>COUNTIFS(P52:P1146,Table8[[#This Row],[Season2]],O52:O1146,Table8[[#Headers],[IPL-2010]])</f>
        <v>0</v>
      </c>
      <c r="AA52">
        <f>COUNTIFS(P52:P1146,Table8[[#This Row],[Season2]],O52:O1146,Table8[[#Headers],[IPL-2011]])</f>
        <v>0</v>
      </c>
      <c r="AB52">
        <f>COUNTIFS(P52:P1146,Table8[[#This Row],[Season2]],O52:O1146,Table8[[#Headers],[IPL-2012]])</f>
        <v>0</v>
      </c>
      <c r="AC52">
        <f>COUNTIFS(P52:P1146,Table8[[#This Row],[Season2]],O52:O1146,Table8[[#Headers],[IPL-2013]])</f>
        <v>0</v>
      </c>
      <c r="AD52">
        <f>COUNTIFS(P52:P1146,Table8[[#This Row],[Season2]],O52:O1146,Table8[[#Headers],[IPL-2014]])</f>
        <v>0</v>
      </c>
      <c r="AE52">
        <f>COUNTIFS(P52:P1146,Table8[[#This Row],[Season2]],O52:O1146,Table8[[#Headers],[IPL-2015]])</f>
        <v>0</v>
      </c>
      <c r="AF52">
        <f>COUNTIFS(P52:P1146,Table8[[#This Row],[Season2]],O52:O1146,Table8[[#Headers],[IPL-2016]])</f>
        <v>0</v>
      </c>
      <c r="AG52">
        <f>COUNTIFS(P52:P1146,Table8[[#This Row],[Season2]],O52:O1146,Table8[[#Headers],[IPL-2017]])</f>
        <v>0</v>
      </c>
      <c r="AH52">
        <f>COUNTIFS(P52:P1146,Table8[[#This Row],[Season2]],O52:O1146,Table8[[#Headers],[IPL-2018]])</f>
        <v>0</v>
      </c>
      <c r="AI52">
        <f>COUNTIFS(P52:P1146,Table8[[#This Row],[Season2]],O52:O1146,Table8[[#Headers],[IPL-2019]])</f>
        <v>0</v>
      </c>
      <c r="AJ52">
        <f>COUNTIFS(P52:P1146,Table8[[#This Row],[Season2]],O52:O1146,Table8[[#Headers],[IPL-2020]])</f>
        <v>0</v>
      </c>
      <c r="AK52">
        <f>COUNTIFS(P52:P1146,Table8[[#This Row],[Season2]],O52:O1146,Table8[[#Headers],[IPL-2021]])</f>
        <v>0</v>
      </c>
      <c r="AL52">
        <f>COUNTIFS(P52:P1146,Table8[[#This Row],[Season2]],O52:O1146,Table8[[#Headers],[IPL-2022]])</f>
        <v>0</v>
      </c>
      <c r="AM52">
        <f>COUNTIFS(P52:P1146,Table8[[#This Row],[Season2]],O52:O1146,Table8[[#Headers],[IPL-2023]])</f>
        <v>0</v>
      </c>
      <c r="AN52">
        <f>COUNTIFS(P52:P1146,Table8[[#This Row],[Season2]],O52:O1146,Table8[[#Headers],[IPL-2024]])</f>
        <v>0</v>
      </c>
    </row>
    <row r="53" spans="15:40" x14ac:dyDescent="0.25">
      <c r="O53" s="6" t="s">
        <v>23</v>
      </c>
      <c r="P53" s="6" t="s">
        <v>108</v>
      </c>
      <c r="W53" s="6" t="s">
        <v>136</v>
      </c>
      <c r="X53" s="1">
        <f>COUNTIFS(P53:P1147,Table8[[#This Row],[Season2]],O53:O1147,Table8[[#Headers],[IPL-2008]])</f>
        <v>0</v>
      </c>
      <c r="Y53">
        <f>COUNTIFS($P$5:$P$1099,Table8[[#This Row],[Season2]],$O$5:$O$1099,Table8[[#Headers],[IPL-2009]])</f>
        <v>1</v>
      </c>
      <c r="Z53" s="1">
        <f>COUNTIFS(P53:P1147,Table8[[#This Row],[Season2]],O53:O1147,Table8[[#Headers],[IPL-2010]])</f>
        <v>0</v>
      </c>
      <c r="AA53">
        <f>COUNTIFS(P53:P1147,Table8[[#This Row],[Season2]],O53:O1147,Table8[[#Headers],[IPL-2011]])</f>
        <v>0</v>
      </c>
      <c r="AB53">
        <f>COUNTIFS(P53:P1147,Table8[[#This Row],[Season2]],O53:O1147,Table8[[#Headers],[IPL-2012]])</f>
        <v>0</v>
      </c>
      <c r="AC53">
        <f>COUNTIFS(P53:P1147,Table8[[#This Row],[Season2]],O53:O1147,Table8[[#Headers],[IPL-2013]])</f>
        <v>0</v>
      </c>
      <c r="AD53">
        <f>COUNTIFS(P53:P1147,Table8[[#This Row],[Season2]],O53:O1147,Table8[[#Headers],[IPL-2014]])</f>
        <v>0</v>
      </c>
      <c r="AE53">
        <f>COUNTIFS(P53:P1147,Table8[[#This Row],[Season2]],O53:O1147,Table8[[#Headers],[IPL-2015]])</f>
        <v>0</v>
      </c>
      <c r="AF53">
        <f>COUNTIFS(P53:P1147,Table8[[#This Row],[Season2]],O53:O1147,Table8[[#Headers],[IPL-2016]])</f>
        <v>0</v>
      </c>
      <c r="AG53">
        <f>COUNTIFS(P53:P1147,Table8[[#This Row],[Season2]],O53:O1147,Table8[[#Headers],[IPL-2017]])</f>
        <v>0</v>
      </c>
      <c r="AH53">
        <f>COUNTIFS(P53:P1147,Table8[[#This Row],[Season2]],O53:O1147,Table8[[#Headers],[IPL-2018]])</f>
        <v>0</v>
      </c>
      <c r="AI53">
        <f>COUNTIFS(P53:P1147,Table8[[#This Row],[Season2]],O53:O1147,Table8[[#Headers],[IPL-2019]])</f>
        <v>0</v>
      </c>
      <c r="AJ53">
        <f>COUNTIFS(P53:P1147,Table8[[#This Row],[Season2]],O53:O1147,Table8[[#Headers],[IPL-2020]])</f>
        <v>0</v>
      </c>
      <c r="AK53">
        <f>COUNTIFS(P53:P1147,Table8[[#This Row],[Season2]],O53:O1147,Table8[[#Headers],[IPL-2021]])</f>
        <v>0</v>
      </c>
      <c r="AL53">
        <f>COUNTIFS(P53:P1147,Table8[[#This Row],[Season2]],O53:O1147,Table8[[#Headers],[IPL-2022]])</f>
        <v>0</v>
      </c>
      <c r="AM53">
        <f>COUNTIFS(P53:P1147,Table8[[#This Row],[Season2]],O53:O1147,Table8[[#Headers],[IPL-2023]])</f>
        <v>0</v>
      </c>
      <c r="AN53">
        <f>COUNTIFS(P53:P1147,Table8[[#This Row],[Season2]],O53:O1147,Table8[[#Headers],[IPL-2024]])</f>
        <v>0</v>
      </c>
    </row>
    <row r="54" spans="15:40" x14ac:dyDescent="0.25">
      <c r="O54" s="1" t="s">
        <v>23</v>
      </c>
      <c r="P54" s="1" t="s">
        <v>109</v>
      </c>
      <c r="W54" s="1" t="s">
        <v>138</v>
      </c>
      <c r="X54" s="6">
        <f>COUNTIFS(P54:P1148,Table8[[#This Row],[Season2]],O54:O1148,Table8[[#Headers],[IPL-2008]])</f>
        <v>0</v>
      </c>
      <c r="Y54">
        <f>COUNTIFS($P$5:$P$1099,Table8[[#This Row],[Season2]],$O$5:$O$1099,Table8[[#Headers],[IPL-2009]])</f>
        <v>1</v>
      </c>
      <c r="Z54" s="1">
        <f>COUNTIFS(P54:P1148,Table8[[#This Row],[Season2]],O54:O1148,Table8[[#Headers],[IPL-2010]])</f>
        <v>0</v>
      </c>
      <c r="AA54">
        <f>COUNTIFS(P54:P1148,Table8[[#This Row],[Season2]],O54:O1148,Table8[[#Headers],[IPL-2011]])</f>
        <v>0</v>
      </c>
      <c r="AB54">
        <f>COUNTIFS(P54:P1148,Table8[[#This Row],[Season2]],O54:O1148,Table8[[#Headers],[IPL-2012]])</f>
        <v>0</v>
      </c>
      <c r="AC54">
        <f>COUNTIFS(P54:P1148,Table8[[#This Row],[Season2]],O54:O1148,Table8[[#Headers],[IPL-2013]])</f>
        <v>0</v>
      </c>
      <c r="AD54">
        <f>COUNTIFS(P54:P1148,Table8[[#This Row],[Season2]],O54:O1148,Table8[[#Headers],[IPL-2014]])</f>
        <v>0</v>
      </c>
      <c r="AE54">
        <f>COUNTIFS(P54:P1148,Table8[[#This Row],[Season2]],O54:O1148,Table8[[#Headers],[IPL-2015]])</f>
        <v>0</v>
      </c>
      <c r="AF54">
        <f>COUNTIFS(P54:P1148,Table8[[#This Row],[Season2]],O54:O1148,Table8[[#Headers],[IPL-2016]])</f>
        <v>0</v>
      </c>
      <c r="AG54">
        <f>COUNTIFS(P54:P1148,Table8[[#This Row],[Season2]],O54:O1148,Table8[[#Headers],[IPL-2017]])</f>
        <v>0</v>
      </c>
      <c r="AH54">
        <f>COUNTIFS(P54:P1148,Table8[[#This Row],[Season2]],O54:O1148,Table8[[#Headers],[IPL-2018]])</f>
        <v>0</v>
      </c>
      <c r="AI54">
        <f>COUNTIFS(P54:P1148,Table8[[#This Row],[Season2]],O54:O1148,Table8[[#Headers],[IPL-2019]])</f>
        <v>0</v>
      </c>
      <c r="AJ54">
        <f>COUNTIFS(P54:P1148,Table8[[#This Row],[Season2]],O54:O1148,Table8[[#Headers],[IPL-2020]])</f>
        <v>0</v>
      </c>
      <c r="AK54">
        <f>COUNTIFS(P54:P1148,Table8[[#This Row],[Season2]],O54:O1148,Table8[[#Headers],[IPL-2021]])</f>
        <v>0</v>
      </c>
      <c r="AL54">
        <f>COUNTIFS(P54:P1148,Table8[[#This Row],[Season2]],O54:O1148,Table8[[#Headers],[IPL-2022]])</f>
        <v>0</v>
      </c>
      <c r="AM54">
        <f>COUNTIFS(P54:P1148,Table8[[#This Row],[Season2]],O54:O1148,Table8[[#Headers],[IPL-2023]])</f>
        <v>0</v>
      </c>
      <c r="AN54">
        <f>COUNTIFS(P54:P1148,Table8[[#This Row],[Season2]],O54:O1148,Table8[[#Headers],[IPL-2024]])</f>
        <v>0</v>
      </c>
    </row>
    <row r="55" spans="15:40" x14ac:dyDescent="0.25">
      <c r="O55" s="6" t="s">
        <v>23</v>
      </c>
      <c r="P55" s="6" t="s">
        <v>110</v>
      </c>
      <c r="W55" s="1" t="s">
        <v>140</v>
      </c>
      <c r="X55" s="1">
        <f>COUNTIFS(P55:P1149,Table8[[#This Row],[Season2]],O55:O1149,Table8[[#Headers],[IPL-2008]])</f>
        <v>0</v>
      </c>
      <c r="Y55">
        <f>COUNTIFS($P$5:$P$1099,Table8[[#This Row],[Season2]],$O$5:$O$1099,Table8[[#Headers],[IPL-2009]])</f>
        <v>1</v>
      </c>
      <c r="Z55" s="1">
        <f>COUNTIFS(P55:P1149,Table8[[#This Row],[Season2]],O55:O1149,Table8[[#Headers],[IPL-2010]])</f>
        <v>0</v>
      </c>
      <c r="AA55">
        <f>COUNTIFS(P55:P1149,Table8[[#This Row],[Season2]],O55:O1149,Table8[[#Headers],[IPL-2011]])</f>
        <v>0</v>
      </c>
      <c r="AB55">
        <f>COUNTIFS(P55:P1149,Table8[[#This Row],[Season2]],O55:O1149,Table8[[#Headers],[IPL-2012]])</f>
        <v>0</v>
      </c>
      <c r="AC55">
        <f>COUNTIFS(P55:P1149,Table8[[#This Row],[Season2]],O55:O1149,Table8[[#Headers],[IPL-2013]])</f>
        <v>0</v>
      </c>
      <c r="AD55">
        <f>COUNTIFS(P55:P1149,Table8[[#This Row],[Season2]],O55:O1149,Table8[[#Headers],[IPL-2014]])</f>
        <v>0</v>
      </c>
      <c r="AE55">
        <f>COUNTIFS(P55:P1149,Table8[[#This Row],[Season2]],O55:O1149,Table8[[#Headers],[IPL-2015]])</f>
        <v>0</v>
      </c>
      <c r="AF55">
        <f>COUNTIFS(P55:P1149,Table8[[#This Row],[Season2]],O55:O1149,Table8[[#Headers],[IPL-2016]])</f>
        <v>0</v>
      </c>
      <c r="AG55">
        <f>COUNTIFS(P55:P1149,Table8[[#This Row],[Season2]],O55:O1149,Table8[[#Headers],[IPL-2017]])</f>
        <v>0</v>
      </c>
      <c r="AH55">
        <f>COUNTIFS(P55:P1149,Table8[[#This Row],[Season2]],O55:O1149,Table8[[#Headers],[IPL-2018]])</f>
        <v>0</v>
      </c>
      <c r="AI55">
        <f>COUNTIFS(P55:P1149,Table8[[#This Row],[Season2]],O55:O1149,Table8[[#Headers],[IPL-2019]])</f>
        <v>0</v>
      </c>
      <c r="AJ55">
        <f>COUNTIFS(P55:P1149,Table8[[#This Row],[Season2]],O55:O1149,Table8[[#Headers],[IPL-2020]])</f>
        <v>0</v>
      </c>
      <c r="AK55">
        <f>COUNTIFS(P55:P1149,Table8[[#This Row],[Season2]],O55:O1149,Table8[[#Headers],[IPL-2021]])</f>
        <v>0</v>
      </c>
      <c r="AL55">
        <f>COUNTIFS(P55:P1149,Table8[[#This Row],[Season2]],O55:O1149,Table8[[#Headers],[IPL-2022]])</f>
        <v>0</v>
      </c>
      <c r="AM55">
        <f>COUNTIFS(P55:P1149,Table8[[#This Row],[Season2]],O55:O1149,Table8[[#Headers],[IPL-2023]])</f>
        <v>0</v>
      </c>
      <c r="AN55">
        <f>COUNTIFS(P55:P1149,Table8[[#This Row],[Season2]],O55:O1149,Table8[[#Headers],[IPL-2024]])</f>
        <v>0</v>
      </c>
    </row>
    <row r="56" spans="15:40" x14ac:dyDescent="0.25">
      <c r="O56" s="1" t="s">
        <v>23</v>
      </c>
      <c r="P56" s="1" t="s">
        <v>92</v>
      </c>
      <c r="W56" s="6" t="s">
        <v>144</v>
      </c>
      <c r="X56" s="6">
        <f>COUNTIFS(P56:P1150,Table8[[#This Row],[Season2]],O56:O1150,Table8[[#Headers],[IPL-2008]])</f>
        <v>0</v>
      </c>
      <c r="Y56">
        <f>COUNTIFS($P$5:$P$1099,Table8[[#This Row],[Season2]],$O$5:$O$1099,Table8[[#Headers],[IPL-2009]])</f>
        <v>1</v>
      </c>
      <c r="Z56" s="1">
        <f>COUNTIFS(P56:P1150,Table8[[#This Row],[Season2]],O56:O1150,Table8[[#Headers],[IPL-2010]])</f>
        <v>0</v>
      </c>
      <c r="AA56">
        <f>COUNTIFS(P56:P1150,Table8[[#This Row],[Season2]],O56:O1150,Table8[[#Headers],[IPL-2011]])</f>
        <v>0</v>
      </c>
      <c r="AB56">
        <f>COUNTIFS(P56:P1150,Table8[[#This Row],[Season2]],O56:O1150,Table8[[#Headers],[IPL-2012]])</f>
        <v>0</v>
      </c>
      <c r="AC56">
        <f>COUNTIFS(P56:P1150,Table8[[#This Row],[Season2]],O56:O1150,Table8[[#Headers],[IPL-2013]])</f>
        <v>0</v>
      </c>
      <c r="AD56">
        <f>COUNTIFS(P56:P1150,Table8[[#This Row],[Season2]],O56:O1150,Table8[[#Headers],[IPL-2014]])</f>
        <v>0</v>
      </c>
      <c r="AE56">
        <f>COUNTIFS(P56:P1150,Table8[[#This Row],[Season2]],O56:O1150,Table8[[#Headers],[IPL-2015]])</f>
        <v>0</v>
      </c>
      <c r="AF56">
        <f>COUNTIFS(P56:P1150,Table8[[#This Row],[Season2]],O56:O1150,Table8[[#Headers],[IPL-2016]])</f>
        <v>0</v>
      </c>
      <c r="AG56">
        <f>COUNTIFS(P56:P1150,Table8[[#This Row],[Season2]],O56:O1150,Table8[[#Headers],[IPL-2017]])</f>
        <v>0</v>
      </c>
      <c r="AH56">
        <f>COUNTIFS(P56:P1150,Table8[[#This Row],[Season2]],O56:O1150,Table8[[#Headers],[IPL-2018]])</f>
        <v>0</v>
      </c>
      <c r="AI56">
        <f>COUNTIFS(P56:P1150,Table8[[#This Row],[Season2]],O56:O1150,Table8[[#Headers],[IPL-2019]])</f>
        <v>0</v>
      </c>
      <c r="AJ56">
        <f>COUNTIFS(P56:P1150,Table8[[#This Row],[Season2]],O56:O1150,Table8[[#Headers],[IPL-2020]])</f>
        <v>0</v>
      </c>
      <c r="AK56">
        <f>COUNTIFS(P56:P1150,Table8[[#This Row],[Season2]],O56:O1150,Table8[[#Headers],[IPL-2021]])</f>
        <v>0</v>
      </c>
      <c r="AL56">
        <f>COUNTIFS(P56:P1150,Table8[[#This Row],[Season2]],O56:O1150,Table8[[#Headers],[IPL-2022]])</f>
        <v>0</v>
      </c>
      <c r="AM56">
        <f>COUNTIFS(P56:P1150,Table8[[#This Row],[Season2]],O56:O1150,Table8[[#Headers],[IPL-2023]])</f>
        <v>0</v>
      </c>
      <c r="AN56">
        <f>COUNTIFS(P56:P1150,Table8[[#This Row],[Season2]],O56:O1150,Table8[[#Headers],[IPL-2024]])</f>
        <v>0</v>
      </c>
    </row>
    <row r="57" spans="15:40" x14ac:dyDescent="0.25">
      <c r="O57" s="6" t="s">
        <v>23</v>
      </c>
      <c r="P57" s="6" t="s">
        <v>111</v>
      </c>
      <c r="W57" s="6" t="s">
        <v>146</v>
      </c>
      <c r="X57" s="1">
        <f>COUNTIFS(P57:P1151,Table8[[#This Row],[Season2]],O57:O1151,Table8[[#Headers],[IPL-2008]])</f>
        <v>0</v>
      </c>
      <c r="Y57">
        <f>COUNTIFS($P$5:$P$1099,Table8[[#This Row],[Season2]],$O$5:$O$1099,Table8[[#Headers],[IPL-2009]])</f>
        <v>2</v>
      </c>
      <c r="Z57" s="1">
        <f>COUNTIFS(P57:P1151,Table8[[#This Row],[Season2]],O57:O1151,Table8[[#Headers],[IPL-2010]])</f>
        <v>0</v>
      </c>
      <c r="AA57">
        <f>COUNTIFS(P57:P1151,Table8[[#This Row],[Season2]],O57:O1151,Table8[[#Headers],[IPL-2011]])</f>
        <v>0</v>
      </c>
      <c r="AB57">
        <f>COUNTIFS(P57:P1151,Table8[[#This Row],[Season2]],O57:O1151,Table8[[#Headers],[IPL-2012]])</f>
        <v>0</v>
      </c>
      <c r="AC57">
        <f>COUNTIFS(P57:P1151,Table8[[#This Row],[Season2]],O57:O1151,Table8[[#Headers],[IPL-2013]])</f>
        <v>0</v>
      </c>
      <c r="AD57">
        <f>COUNTIFS(P57:P1151,Table8[[#This Row],[Season2]],O57:O1151,Table8[[#Headers],[IPL-2014]])</f>
        <v>1</v>
      </c>
      <c r="AE57">
        <f>COUNTIFS(P57:P1151,Table8[[#This Row],[Season2]],O57:O1151,Table8[[#Headers],[IPL-2015]])</f>
        <v>1</v>
      </c>
      <c r="AF57">
        <f>COUNTIFS(P57:P1151,Table8[[#This Row],[Season2]],O57:O1151,Table8[[#Headers],[IPL-2016]])</f>
        <v>0</v>
      </c>
      <c r="AG57">
        <f>COUNTIFS(P57:P1151,Table8[[#This Row],[Season2]],O57:O1151,Table8[[#Headers],[IPL-2017]])</f>
        <v>0</v>
      </c>
      <c r="AH57">
        <f>COUNTIFS(P57:P1151,Table8[[#This Row],[Season2]],O57:O1151,Table8[[#Headers],[IPL-2018]])</f>
        <v>0</v>
      </c>
      <c r="AI57">
        <f>COUNTIFS(P57:P1151,Table8[[#This Row],[Season2]],O57:O1151,Table8[[#Headers],[IPL-2019]])</f>
        <v>0</v>
      </c>
      <c r="AJ57">
        <f>COUNTIFS(P57:P1151,Table8[[#This Row],[Season2]],O57:O1151,Table8[[#Headers],[IPL-2020]])</f>
        <v>0</v>
      </c>
      <c r="AK57">
        <f>COUNTIFS(P57:P1151,Table8[[#This Row],[Season2]],O57:O1151,Table8[[#Headers],[IPL-2021]])</f>
        <v>0</v>
      </c>
      <c r="AL57">
        <f>COUNTIFS(P57:P1151,Table8[[#This Row],[Season2]],O57:O1151,Table8[[#Headers],[IPL-2022]])</f>
        <v>0</v>
      </c>
      <c r="AM57">
        <f>COUNTIFS(P57:P1151,Table8[[#This Row],[Season2]],O57:O1151,Table8[[#Headers],[IPL-2023]])</f>
        <v>0</v>
      </c>
      <c r="AN57">
        <f>COUNTIFS(P57:P1151,Table8[[#This Row],[Season2]],O57:O1151,Table8[[#Headers],[IPL-2024]])</f>
        <v>0</v>
      </c>
    </row>
    <row r="58" spans="15:40" x14ac:dyDescent="0.25">
      <c r="O58" s="1" t="s">
        <v>23</v>
      </c>
      <c r="P58" s="1" t="s">
        <v>112</v>
      </c>
      <c r="W58" s="1" t="s">
        <v>149</v>
      </c>
      <c r="X58" s="6">
        <f>COUNTIFS(P58:P1152,Table8[[#This Row],[Season2]],O58:O1152,Table8[[#Headers],[IPL-2008]])</f>
        <v>0</v>
      </c>
      <c r="Y58">
        <f>COUNTIFS($P$5:$P$1099,Table8[[#This Row],[Season2]],$O$5:$O$1099,Table8[[#Headers],[IPL-2009]])</f>
        <v>2</v>
      </c>
      <c r="Z58" s="1">
        <f>COUNTIFS(P58:P1152,Table8[[#This Row],[Season2]],O58:O1152,Table8[[#Headers],[IPL-2010]])</f>
        <v>0</v>
      </c>
      <c r="AA58">
        <f>COUNTIFS(P58:P1152,Table8[[#This Row],[Season2]],O58:O1152,Table8[[#Headers],[IPL-2011]])</f>
        <v>1</v>
      </c>
      <c r="AB58">
        <f>COUNTIFS(P58:P1152,Table8[[#This Row],[Season2]],O58:O1152,Table8[[#Headers],[IPL-2012]])</f>
        <v>0</v>
      </c>
      <c r="AC58">
        <f>COUNTIFS(P58:P1152,Table8[[#This Row],[Season2]],O58:O1152,Table8[[#Headers],[IPL-2013]])</f>
        <v>0</v>
      </c>
      <c r="AD58">
        <f>COUNTIFS(P58:P1152,Table8[[#This Row],[Season2]],O58:O1152,Table8[[#Headers],[IPL-2014]])</f>
        <v>1</v>
      </c>
      <c r="AE58">
        <f>COUNTIFS(P58:P1152,Table8[[#This Row],[Season2]],O58:O1152,Table8[[#Headers],[IPL-2015]])</f>
        <v>0</v>
      </c>
      <c r="AF58">
        <f>COUNTIFS(P58:P1152,Table8[[#This Row],[Season2]],O58:O1152,Table8[[#Headers],[IPL-2016]])</f>
        <v>0</v>
      </c>
      <c r="AG58">
        <f>COUNTIFS(P58:P1152,Table8[[#This Row],[Season2]],O58:O1152,Table8[[#Headers],[IPL-2017]])</f>
        <v>1</v>
      </c>
      <c r="AH58">
        <f>COUNTIFS(P58:P1152,Table8[[#This Row],[Season2]],O58:O1152,Table8[[#Headers],[IPL-2018]])</f>
        <v>0</v>
      </c>
      <c r="AI58">
        <f>COUNTIFS(P58:P1152,Table8[[#This Row],[Season2]],O58:O1152,Table8[[#Headers],[IPL-2019]])</f>
        <v>0</v>
      </c>
      <c r="AJ58">
        <f>COUNTIFS(P58:P1152,Table8[[#This Row],[Season2]],O58:O1152,Table8[[#Headers],[IPL-2020]])</f>
        <v>0</v>
      </c>
      <c r="AK58">
        <f>COUNTIFS(P58:P1152,Table8[[#This Row],[Season2]],O58:O1152,Table8[[#Headers],[IPL-2021]])</f>
        <v>0</v>
      </c>
      <c r="AL58">
        <f>COUNTIFS(P58:P1152,Table8[[#This Row],[Season2]],O58:O1152,Table8[[#Headers],[IPL-2022]])</f>
        <v>0</v>
      </c>
      <c r="AM58">
        <f>COUNTIFS(P58:P1152,Table8[[#This Row],[Season2]],O58:O1152,Table8[[#Headers],[IPL-2023]])</f>
        <v>0</v>
      </c>
      <c r="AN58">
        <f>COUNTIFS(P58:P1152,Table8[[#This Row],[Season2]],O58:O1152,Table8[[#Headers],[IPL-2024]])</f>
        <v>0</v>
      </c>
    </row>
    <row r="59" spans="15:40" x14ac:dyDescent="0.25">
      <c r="O59" s="6" t="s">
        <v>23</v>
      </c>
      <c r="P59" s="6" t="s">
        <v>87</v>
      </c>
      <c r="W59" s="1" t="s">
        <v>152</v>
      </c>
      <c r="X59" s="1">
        <f>COUNTIFS(P59:P1153,Table8[[#This Row],[Season2]],O59:O1153,Table8[[#Headers],[IPL-2008]])</f>
        <v>0</v>
      </c>
      <c r="Y59">
        <f>COUNTIFS($P$5:$P$1099,Table8[[#This Row],[Season2]],$O$5:$O$1099,Table8[[#Headers],[IPL-2009]])</f>
        <v>1</v>
      </c>
      <c r="Z59" s="1">
        <f>COUNTIFS(P59:P1153,Table8[[#This Row],[Season2]],O59:O1153,Table8[[#Headers],[IPL-2010]])</f>
        <v>0</v>
      </c>
      <c r="AA59">
        <f>COUNTIFS(P59:P1153,Table8[[#This Row],[Season2]],O59:O1153,Table8[[#Headers],[IPL-2011]])</f>
        <v>0</v>
      </c>
      <c r="AB59">
        <f>COUNTIFS(P59:P1153,Table8[[#This Row],[Season2]],O59:O1153,Table8[[#Headers],[IPL-2012]])</f>
        <v>0</v>
      </c>
      <c r="AC59">
        <f>COUNTIFS(P59:P1153,Table8[[#This Row],[Season2]],O59:O1153,Table8[[#Headers],[IPL-2013]])</f>
        <v>0</v>
      </c>
      <c r="AD59">
        <f>COUNTIFS(P59:P1153,Table8[[#This Row],[Season2]],O59:O1153,Table8[[#Headers],[IPL-2014]])</f>
        <v>0</v>
      </c>
      <c r="AE59">
        <f>COUNTIFS(P59:P1153,Table8[[#This Row],[Season2]],O59:O1153,Table8[[#Headers],[IPL-2015]])</f>
        <v>0</v>
      </c>
      <c r="AF59">
        <f>COUNTIFS(P59:P1153,Table8[[#This Row],[Season2]],O59:O1153,Table8[[#Headers],[IPL-2016]])</f>
        <v>0</v>
      </c>
      <c r="AG59">
        <f>COUNTIFS(P59:P1153,Table8[[#This Row],[Season2]],O59:O1153,Table8[[#Headers],[IPL-2017]])</f>
        <v>0</v>
      </c>
      <c r="AH59">
        <f>COUNTIFS(P59:P1153,Table8[[#This Row],[Season2]],O59:O1153,Table8[[#Headers],[IPL-2018]])</f>
        <v>0</v>
      </c>
      <c r="AI59">
        <f>COUNTIFS(P59:P1153,Table8[[#This Row],[Season2]],O59:O1153,Table8[[#Headers],[IPL-2019]])</f>
        <v>0</v>
      </c>
      <c r="AJ59">
        <f>COUNTIFS(P59:P1153,Table8[[#This Row],[Season2]],O59:O1153,Table8[[#Headers],[IPL-2020]])</f>
        <v>0</v>
      </c>
      <c r="AK59">
        <f>COUNTIFS(P59:P1153,Table8[[#This Row],[Season2]],O59:O1153,Table8[[#Headers],[IPL-2021]])</f>
        <v>0</v>
      </c>
      <c r="AL59">
        <f>COUNTIFS(P59:P1153,Table8[[#This Row],[Season2]],O59:O1153,Table8[[#Headers],[IPL-2022]])</f>
        <v>0</v>
      </c>
      <c r="AM59">
        <f>COUNTIFS(P59:P1153,Table8[[#This Row],[Season2]],O59:O1153,Table8[[#Headers],[IPL-2023]])</f>
        <v>0</v>
      </c>
      <c r="AN59">
        <f>COUNTIFS(P59:P1153,Table8[[#This Row],[Season2]],O59:O1153,Table8[[#Headers],[IPL-2024]])</f>
        <v>0</v>
      </c>
    </row>
    <row r="60" spans="15:40" x14ac:dyDescent="0.25">
      <c r="O60" s="1" t="s">
        <v>23</v>
      </c>
      <c r="P60" s="1" t="s">
        <v>64</v>
      </c>
      <c r="W60" s="1" t="s">
        <v>154</v>
      </c>
      <c r="X60" s="6">
        <f>COUNTIFS(P60:P1154,Table8[[#This Row],[Season2]],O60:O1154,Table8[[#Headers],[IPL-2008]])</f>
        <v>0</v>
      </c>
      <c r="Y60">
        <f>COUNTIFS($P$5:$P$1099,Table8[[#This Row],[Season2]],$O$5:$O$1099,Table8[[#Headers],[IPL-2009]])</f>
        <v>2</v>
      </c>
      <c r="Z60" s="1">
        <f>COUNTIFS(P60:P1154,Table8[[#This Row],[Season2]],O60:O1154,Table8[[#Headers],[IPL-2010]])</f>
        <v>3</v>
      </c>
      <c r="AA60">
        <f>COUNTIFS(P60:P1154,Table8[[#This Row],[Season2]],O60:O1154,Table8[[#Headers],[IPL-2011]])</f>
        <v>1</v>
      </c>
      <c r="AB60">
        <f>COUNTIFS(P60:P1154,Table8[[#This Row],[Season2]],O60:O1154,Table8[[#Headers],[IPL-2012]])</f>
        <v>1</v>
      </c>
      <c r="AC60">
        <f>COUNTIFS(P60:P1154,Table8[[#This Row],[Season2]],O60:O1154,Table8[[#Headers],[IPL-2013]])</f>
        <v>2</v>
      </c>
      <c r="AD60">
        <f>COUNTIFS(P60:P1154,Table8[[#This Row],[Season2]],O60:O1154,Table8[[#Headers],[IPL-2014]])</f>
        <v>1</v>
      </c>
      <c r="AE60">
        <f>COUNTIFS(P60:P1154,Table8[[#This Row],[Season2]],O60:O1154,Table8[[#Headers],[IPL-2015]])</f>
        <v>0</v>
      </c>
      <c r="AF60">
        <f>COUNTIFS(P60:P1154,Table8[[#This Row],[Season2]],O60:O1154,Table8[[#Headers],[IPL-2016]])</f>
        <v>0</v>
      </c>
      <c r="AG60">
        <f>COUNTIFS(P60:P1154,Table8[[#This Row],[Season2]],O60:O1154,Table8[[#Headers],[IPL-2017]])</f>
        <v>0</v>
      </c>
      <c r="AH60">
        <f>COUNTIFS(P60:P1154,Table8[[#This Row],[Season2]],O60:O1154,Table8[[#Headers],[IPL-2018]])</f>
        <v>0</v>
      </c>
      <c r="AI60">
        <f>COUNTIFS(P60:P1154,Table8[[#This Row],[Season2]],O60:O1154,Table8[[#Headers],[IPL-2019]])</f>
        <v>0</v>
      </c>
      <c r="AJ60">
        <f>COUNTIFS(P60:P1154,Table8[[#This Row],[Season2]],O60:O1154,Table8[[#Headers],[IPL-2020]])</f>
        <v>0</v>
      </c>
      <c r="AK60">
        <f>COUNTIFS(P60:P1154,Table8[[#This Row],[Season2]],O60:O1154,Table8[[#Headers],[IPL-2021]])</f>
        <v>0</v>
      </c>
      <c r="AL60">
        <f>COUNTIFS(P60:P1154,Table8[[#This Row],[Season2]],O60:O1154,Table8[[#Headers],[IPL-2022]])</f>
        <v>0</v>
      </c>
      <c r="AM60">
        <f>COUNTIFS(P60:P1154,Table8[[#This Row],[Season2]],O60:O1154,Table8[[#Headers],[IPL-2023]])</f>
        <v>0</v>
      </c>
      <c r="AN60">
        <f>COUNTIFS(P60:P1154,Table8[[#This Row],[Season2]],O60:O1154,Table8[[#Headers],[IPL-2024]])</f>
        <v>0</v>
      </c>
    </row>
    <row r="61" spans="15:40" x14ac:dyDescent="0.25">
      <c r="O61" s="6" t="s">
        <v>23</v>
      </c>
      <c r="P61" s="6" t="s">
        <v>104</v>
      </c>
      <c r="W61" s="6" t="s">
        <v>156</v>
      </c>
      <c r="X61" s="1">
        <f>COUNTIFS(P61:P1155,Table8[[#This Row],[Season2]],O61:O1155,Table8[[#Headers],[IPL-2008]])</f>
        <v>0</v>
      </c>
      <c r="Y61">
        <f>COUNTIFS($P$5:$P$1099,Table8[[#This Row],[Season2]],$O$5:$O$1099,Table8[[#Headers],[IPL-2009]])</f>
        <v>1</v>
      </c>
      <c r="Z61" s="1">
        <f>COUNTIFS(P61:P1155,Table8[[#This Row],[Season2]],O61:O1155,Table8[[#Headers],[IPL-2010]])</f>
        <v>2</v>
      </c>
      <c r="AA61">
        <f>COUNTIFS(P61:P1155,Table8[[#This Row],[Season2]],O61:O1155,Table8[[#Headers],[IPL-2011]])</f>
        <v>1</v>
      </c>
      <c r="AB61">
        <f>COUNTIFS(P61:P1155,Table8[[#This Row],[Season2]],O61:O1155,Table8[[#Headers],[IPL-2012]])</f>
        <v>3</v>
      </c>
      <c r="AC61">
        <f>COUNTIFS(P61:P1155,Table8[[#This Row],[Season2]],O61:O1155,Table8[[#Headers],[IPL-2013]])</f>
        <v>2</v>
      </c>
      <c r="AD61">
        <f>COUNTIFS(P61:P1155,Table8[[#This Row],[Season2]],O61:O1155,Table8[[#Headers],[IPL-2014]])</f>
        <v>2</v>
      </c>
      <c r="AE61">
        <f>COUNTIFS(P61:P1155,Table8[[#This Row],[Season2]],O61:O1155,Table8[[#Headers],[IPL-2015]])</f>
        <v>0</v>
      </c>
      <c r="AF61">
        <f>COUNTIFS(P61:P1155,Table8[[#This Row],[Season2]],O61:O1155,Table8[[#Headers],[IPL-2016]])</f>
        <v>1</v>
      </c>
      <c r="AG61">
        <f>COUNTIFS(P61:P1155,Table8[[#This Row],[Season2]],O61:O1155,Table8[[#Headers],[IPL-2017]])</f>
        <v>1</v>
      </c>
      <c r="AH61">
        <f>COUNTIFS(P61:P1155,Table8[[#This Row],[Season2]],O61:O1155,Table8[[#Headers],[IPL-2018]])</f>
        <v>0</v>
      </c>
      <c r="AI61">
        <f>COUNTIFS(P61:P1155,Table8[[#This Row],[Season2]],O61:O1155,Table8[[#Headers],[IPL-2019]])</f>
        <v>0</v>
      </c>
      <c r="AJ61">
        <f>COUNTIFS(P61:P1155,Table8[[#This Row],[Season2]],O61:O1155,Table8[[#Headers],[IPL-2020]])</f>
        <v>0</v>
      </c>
      <c r="AK61">
        <f>COUNTIFS(P61:P1155,Table8[[#This Row],[Season2]],O61:O1155,Table8[[#Headers],[IPL-2021]])</f>
        <v>0</v>
      </c>
      <c r="AL61">
        <f>COUNTIFS(P61:P1155,Table8[[#This Row],[Season2]],O61:O1155,Table8[[#Headers],[IPL-2022]])</f>
        <v>0</v>
      </c>
      <c r="AM61">
        <f>COUNTIFS(P61:P1155,Table8[[#This Row],[Season2]],O61:O1155,Table8[[#Headers],[IPL-2023]])</f>
        <v>0</v>
      </c>
      <c r="AN61">
        <f>COUNTIFS(P61:P1155,Table8[[#This Row],[Season2]],O61:O1155,Table8[[#Headers],[IPL-2024]])</f>
        <v>0</v>
      </c>
    </row>
    <row r="62" spans="15:40" x14ac:dyDescent="0.25">
      <c r="O62" s="1" t="s">
        <v>23</v>
      </c>
      <c r="P62" s="1" t="s">
        <v>75</v>
      </c>
      <c r="W62" s="1" t="s">
        <v>157</v>
      </c>
      <c r="X62">
        <f>COUNTIFS(P62:P1156,Table8[[#This Row],[Season2]],O62:O1156,Table8[[#Headers],[IPL-2008]])</f>
        <v>0</v>
      </c>
      <c r="Y62">
        <f>COUNTIFS($P$5:$P$1099,Table8[[#This Row],[Season2]],$O$5:$O$1099,Table8[[#Headers],[IPL-2009]])</f>
        <v>2</v>
      </c>
      <c r="Z62" s="1">
        <f>COUNTIFS(P62:P1156,Table8[[#This Row],[Season2]],O62:O1156,Table8[[#Headers],[IPL-2010]])</f>
        <v>1</v>
      </c>
      <c r="AA62">
        <f>COUNTIFS(P62:P1156,Table8[[#This Row],[Season2]],O62:O1156,Table8[[#Headers],[IPL-2011]])</f>
        <v>0</v>
      </c>
      <c r="AB62">
        <f>COUNTIFS(P62:P1156,Table8[[#This Row],[Season2]],O62:O1156,Table8[[#Headers],[IPL-2012]])</f>
        <v>2</v>
      </c>
      <c r="AC62">
        <f>COUNTIFS(P62:P1156,Table8[[#This Row],[Season2]],O62:O1156,Table8[[#Headers],[IPL-2013]])</f>
        <v>2</v>
      </c>
      <c r="AD62">
        <f>COUNTIFS(P62:P1156,Table8[[#This Row],[Season2]],O62:O1156,Table8[[#Headers],[IPL-2014]])</f>
        <v>1</v>
      </c>
      <c r="AE62">
        <f>COUNTIFS(P62:P1156,Table8[[#This Row],[Season2]],O62:O1156,Table8[[#Headers],[IPL-2015]])</f>
        <v>1</v>
      </c>
      <c r="AF62">
        <f>COUNTIFS(P62:P1156,Table8[[#This Row],[Season2]],O62:O1156,Table8[[#Headers],[IPL-2016]])</f>
        <v>4</v>
      </c>
      <c r="AG62">
        <f>COUNTIFS(P62:P1156,Table8[[#This Row],[Season2]],O62:O1156,Table8[[#Headers],[IPL-2017]])</f>
        <v>1</v>
      </c>
      <c r="AH62">
        <f>COUNTIFS(P62:P1156,Table8[[#This Row],[Season2]],O62:O1156,Table8[[#Headers],[IPL-2018]])</f>
        <v>2</v>
      </c>
      <c r="AI62">
        <f>COUNTIFS(P62:P1156,Table8[[#This Row],[Season2]],O62:O1156,Table8[[#Headers],[IPL-2019]])</f>
        <v>1</v>
      </c>
      <c r="AJ62">
        <f>COUNTIFS(P62:P1156,Table8[[#This Row],[Season2]],O62:O1156,Table8[[#Headers],[IPL-2020]])</f>
        <v>1</v>
      </c>
      <c r="AK62">
        <f>COUNTIFS(P62:P1156,Table8[[#This Row],[Season2]],O62:O1156,Table8[[#Headers],[IPL-2021]])</f>
        <v>0</v>
      </c>
      <c r="AL62">
        <f>COUNTIFS(P62:P1156,Table8[[#This Row],[Season2]],O62:O1156,Table8[[#Headers],[IPL-2022]])</f>
        <v>0</v>
      </c>
      <c r="AM62">
        <f>COUNTIFS(P62:P1156,Table8[[#This Row],[Season2]],O62:O1156,Table8[[#Headers],[IPL-2023]])</f>
        <v>1</v>
      </c>
      <c r="AN62">
        <f>COUNTIFS(P62:P1156,Table8[[#This Row],[Season2]],O62:O1156,Table8[[#Headers],[IPL-2024]])</f>
        <v>0</v>
      </c>
    </row>
    <row r="63" spans="15:40" x14ac:dyDescent="0.25">
      <c r="O63" s="6" t="s">
        <v>116</v>
      </c>
      <c r="P63" s="6" t="s">
        <v>117</v>
      </c>
      <c r="W63" s="6" t="s">
        <v>158</v>
      </c>
      <c r="X63">
        <f>COUNTIFS(P63:P1157,Table8[[#This Row],[Season2]],O63:O1157,Table8[[#Headers],[IPL-2008]])</f>
        <v>0</v>
      </c>
      <c r="Y63">
        <f>COUNTIFS($P$5:$P$1099,Table8[[#This Row],[Season2]],$O$5:$O$1099,Table8[[#Headers],[IPL-2009]])</f>
        <v>1</v>
      </c>
      <c r="Z63" s="1">
        <f>COUNTIFS(P63:P1157,Table8[[#This Row],[Season2]],O63:O1157,Table8[[#Headers],[IPL-2010]])</f>
        <v>0</v>
      </c>
      <c r="AA63">
        <f>COUNTIFS(P63:P1157,Table8[[#This Row],[Season2]],O63:O1157,Table8[[#Headers],[IPL-2011]])</f>
        <v>0</v>
      </c>
      <c r="AB63">
        <f>COUNTIFS(P63:P1157,Table8[[#This Row],[Season2]],O63:O1157,Table8[[#Headers],[IPL-2012]])</f>
        <v>0</v>
      </c>
      <c r="AC63">
        <f>COUNTIFS(P63:P1157,Table8[[#This Row],[Season2]],O63:O1157,Table8[[#Headers],[IPL-2013]])</f>
        <v>0</v>
      </c>
      <c r="AD63">
        <f>COUNTIFS(P63:P1157,Table8[[#This Row],[Season2]],O63:O1157,Table8[[#Headers],[IPL-2014]])</f>
        <v>0</v>
      </c>
      <c r="AE63">
        <f>COUNTIFS(P63:P1157,Table8[[#This Row],[Season2]],O63:O1157,Table8[[#Headers],[IPL-2015]])</f>
        <v>0</v>
      </c>
      <c r="AF63">
        <f>COUNTIFS(P63:P1157,Table8[[#This Row],[Season2]],O63:O1157,Table8[[#Headers],[IPL-2016]])</f>
        <v>0</v>
      </c>
      <c r="AG63">
        <f>COUNTIFS(P63:P1157,Table8[[#This Row],[Season2]],O63:O1157,Table8[[#Headers],[IPL-2017]])</f>
        <v>0</v>
      </c>
      <c r="AH63">
        <f>COUNTIFS(P63:P1157,Table8[[#This Row],[Season2]],O63:O1157,Table8[[#Headers],[IPL-2018]])</f>
        <v>0</v>
      </c>
      <c r="AI63">
        <f>COUNTIFS(P63:P1157,Table8[[#This Row],[Season2]],O63:O1157,Table8[[#Headers],[IPL-2019]])</f>
        <v>0</v>
      </c>
      <c r="AJ63">
        <f>COUNTIFS(P63:P1157,Table8[[#This Row],[Season2]],O63:O1157,Table8[[#Headers],[IPL-2020]])</f>
        <v>0</v>
      </c>
      <c r="AK63">
        <f>COUNTIFS(P63:P1157,Table8[[#This Row],[Season2]],O63:O1157,Table8[[#Headers],[IPL-2021]])</f>
        <v>0</v>
      </c>
      <c r="AL63">
        <f>COUNTIFS(P63:P1157,Table8[[#This Row],[Season2]],O63:O1157,Table8[[#Headers],[IPL-2022]])</f>
        <v>0</v>
      </c>
      <c r="AM63">
        <f>COUNTIFS(P63:P1157,Table8[[#This Row],[Season2]],O63:O1157,Table8[[#Headers],[IPL-2023]])</f>
        <v>0</v>
      </c>
      <c r="AN63">
        <f>COUNTIFS(P63:P1157,Table8[[#This Row],[Season2]],O63:O1157,Table8[[#Headers],[IPL-2024]])</f>
        <v>0</v>
      </c>
    </row>
    <row r="64" spans="15:40" x14ac:dyDescent="0.25">
      <c r="O64" s="1" t="s">
        <v>116</v>
      </c>
      <c r="P64" s="1" t="s">
        <v>119</v>
      </c>
      <c r="W64" s="6" t="s">
        <v>161</v>
      </c>
      <c r="X64">
        <f>COUNTIFS(P64:P1158,Table8[[#This Row],[Season2]],O64:O1158,Table8[[#Headers],[IPL-2008]])</f>
        <v>0</v>
      </c>
      <c r="Y64">
        <f>COUNTIFS($P$5:$P$1099,Table8[[#This Row],[Season2]],$O$5:$O$1099,Table8[[#Headers],[IPL-2009]])</f>
        <v>1</v>
      </c>
      <c r="Z64" s="1">
        <f>COUNTIFS(P64:P1158,Table8[[#This Row],[Season2]],O64:O1158,Table8[[#Headers],[IPL-2010]])</f>
        <v>0</v>
      </c>
      <c r="AA64">
        <f>COUNTIFS(P64:P1158,Table8[[#This Row],[Season2]],O64:O1158,Table8[[#Headers],[IPL-2011]])</f>
        <v>0</v>
      </c>
      <c r="AB64">
        <f>COUNTIFS(P64:P1158,Table8[[#This Row],[Season2]],O64:O1158,Table8[[#Headers],[IPL-2012]])</f>
        <v>0</v>
      </c>
      <c r="AC64">
        <f>COUNTIFS(P64:P1158,Table8[[#This Row],[Season2]],O64:O1158,Table8[[#Headers],[IPL-2013]])</f>
        <v>0</v>
      </c>
      <c r="AD64">
        <f>COUNTIFS(P64:P1158,Table8[[#This Row],[Season2]],O64:O1158,Table8[[#Headers],[IPL-2014]])</f>
        <v>0</v>
      </c>
      <c r="AE64">
        <f>COUNTIFS(P64:P1158,Table8[[#This Row],[Season2]],O64:O1158,Table8[[#Headers],[IPL-2015]])</f>
        <v>0</v>
      </c>
      <c r="AF64">
        <f>COUNTIFS(P64:P1158,Table8[[#This Row],[Season2]],O64:O1158,Table8[[#Headers],[IPL-2016]])</f>
        <v>0</v>
      </c>
      <c r="AG64">
        <f>COUNTIFS(P64:P1158,Table8[[#This Row],[Season2]],O64:O1158,Table8[[#Headers],[IPL-2017]])</f>
        <v>0</v>
      </c>
      <c r="AH64">
        <f>COUNTIFS(P64:P1158,Table8[[#This Row],[Season2]],O64:O1158,Table8[[#Headers],[IPL-2018]])</f>
        <v>0</v>
      </c>
      <c r="AI64">
        <f>COUNTIFS(P64:P1158,Table8[[#This Row],[Season2]],O64:O1158,Table8[[#Headers],[IPL-2019]])</f>
        <v>0</v>
      </c>
      <c r="AJ64">
        <f>COUNTIFS(P64:P1158,Table8[[#This Row],[Season2]],O64:O1158,Table8[[#Headers],[IPL-2020]])</f>
        <v>0</v>
      </c>
      <c r="AK64">
        <f>COUNTIFS(P64:P1158,Table8[[#This Row],[Season2]],O64:O1158,Table8[[#Headers],[IPL-2021]])</f>
        <v>0</v>
      </c>
      <c r="AL64">
        <f>COUNTIFS(P64:P1158,Table8[[#This Row],[Season2]],O64:O1158,Table8[[#Headers],[IPL-2022]])</f>
        <v>0</v>
      </c>
      <c r="AM64">
        <f>COUNTIFS(P64:P1158,Table8[[#This Row],[Season2]],O64:O1158,Table8[[#Headers],[IPL-2023]])</f>
        <v>0</v>
      </c>
      <c r="AN64">
        <f>COUNTIFS(P64:P1158,Table8[[#This Row],[Season2]],O64:O1158,Table8[[#Headers],[IPL-2024]])</f>
        <v>0</v>
      </c>
    </row>
    <row r="65" spans="15:40" x14ac:dyDescent="0.25">
      <c r="O65" s="6" t="s">
        <v>116</v>
      </c>
      <c r="P65" s="6" t="s">
        <v>120</v>
      </c>
      <c r="W65" s="1" t="s">
        <v>162</v>
      </c>
      <c r="X65">
        <f>COUNTIFS(P65:P1159,Table8[[#This Row],[Season2]],O65:O1159,Table8[[#Headers],[IPL-2008]])</f>
        <v>0</v>
      </c>
      <c r="Y65">
        <f>COUNTIFS($P$5:$P$1099,Table8[[#This Row],[Season2]],$O$5:$O$1099,Table8[[#Headers],[IPL-2009]])</f>
        <v>1</v>
      </c>
      <c r="Z65" s="1">
        <f>COUNTIFS(P65:P1159,Table8[[#This Row],[Season2]],O65:O1159,Table8[[#Headers],[IPL-2010]])</f>
        <v>0</v>
      </c>
      <c r="AA65">
        <f>COUNTIFS(P65:P1159,Table8[[#This Row],[Season2]],O65:O1159,Table8[[#Headers],[IPL-2011]])</f>
        <v>0</v>
      </c>
      <c r="AB65">
        <f>COUNTIFS(P65:P1159,Table8[[#This Row],[Season2]],O65:O1159,Table8[[#Headers],[IPL-2012]])</f>
        <v>2</v>
      </c>
      <c r="AC65">
        <f>COUNTIFS(P65:P1159,Table8[[#This Row],[Season2]],O65:O1159,Table8[[#Headers],[IPL-2013]])</f>
        <v>2</v>
      </c>
      <c r="AD65">
        <f>COUNTIFS(P65:P1159,Table8[[#This Row],[Season2]],O65:O1159,Table8[[#Headers],[IPL-2014]])</f>
        <v>3</v>
      </c>
      <c r="AE65">
        <f>COUNTIFS(P65:P1159,Table8[[#This Row],[Season2]],O65:O1159,Table8[[#Headers],[IPL-2015]])</f>
        <v>0</v>
      </c>
      <c r="AF65">
        <f>COUNTIFS(P65:P1159,Table8[[#This Row],[Season2]],O65:O1159,Table8[[#Headers],[IPL-2016]])</f>
        <v>2</v>
      </c>
      <c r="AG65">
        <f>COUNTIFS(P65:P1159,Table8[[#This Row],[Season2]],O65:O1159,Table8[[#Headers],[IPL-2017]])</f>
        <v>1</v>
      </c>
      <c r="AH65">
        <f>COUNTIFS(P65:P1159,Table8[[#This Row],[Season2]],O65:O1159,Table8[[#Headers],[IPL-2018]])</f>
        <v>0</v>
      </c>
      <c r="AI65">
        <f>COUNTIFS(P65:P1159,Table8[[#This Row],[Season2]],O65:O1159,Table8[[#Headers],[IPL-2019]])</f>
        <v>0</v>
      </c>
      <c r="AJ65">
        <f>COUNTIFS(P65:P1159,Table8[[#This Row],[Season2]],O65:O1159,Table8[[#Headers],[IPL-2020]])</f>
        <v>0</v>
      </c>
      <c r="AK65">
        <f>COUNTIFS(P65:P1159,Table8[[#This Row],[Season2]],O65:O1159,Table8[[#Headers],[IPL-2021]])</f>
        <v>0</v>
      </c>
      <c r="AL65">
        <f>COUNTIFS(P65:P1159,Table8[[#This Row],[Season2]],O65:O1159,Table8[[#Headers],[IPL-2022]])</f>
        <v>0</v>
      </c>
      <c r="AM65">
        <f>COUNTIFS(P65:P1159,Table8[[#This Row],[Season2]],O65:O1159,Table8[[#Headers],[IPL-2023]])</f>
        <v>0</v>
      </c>
      <c r="AN65">
        <f>COUNTIFS(P65:P1159,Table8[[#This Row],[Season2]],O65:O1159,Table8[[#Headers],[IPL-2024]])</f>
        <v>0</v>
      </c>
    </row>
    <row r="66" spans="15:40" x14ac:dyDescent="0.25">
      <c r="O66" s="1" t="s">
        <v>116</v>
      </c>
      <c r="P66" s="1" t="s">
        <v>122</v>
      </c>
      <c r="W66" s="6" t="s">
        <v>163</v>
      </c>
      <c r="X66">
        <f>COUNTIFS(P66:P1160,Table8[[#This Row],[Season2]],O66:O1160,Table8[[#Headers],[IPL-2008]])</f>
        <v>0</v>
      </c>
      <c r="Y66">
        <f>COUNTIFS($P$5:$P$1099,Table8[[#This Row],[Season2]],$O$5:$O$1099,Table8[[#Headers],[IPL-2009]])</f>
        <v>2</v>
      </c>
      <c r="Z66" s="1">
        <f>COUNTIFS(P66:P1160,Table8[[#This Row],[Season2]],O66:O1160,Table8[[#Headers],[IPL-2010]])</f>
        <v>0</v>
      </c>
      <c r="AA66">
        <f>COUNTIFS(P66:P1160,Table8[[#This Row],[Season2]],O66:O1160,Table8[[#Headers],[IPL-2011]])</f>
        <v>1</v>
      </c>
      <c r="AB66">
        <f>COUNTIFS(P66:P1160,Table8[[#This Row],[Season2]],O66:O1160,Table8[[#Headers],[IPL-2012]])</f>
        <v>0</v>
      </c>
      <c r="AC66">
        <f>COUNTIFS(P66:P1160,Table8[[#This Row],[Season2]],O66:O1160,Table8[[#Headers],[IPL-2013]])</f>
        <v>0</v>
      </c>
      <c r="AD66">
        <f>COUNTIFS(P66:P1160,Table8[[#This Row],[Season2]],O66:O1160,Table8[[#Headers],[IPL-2014]])</f>
        <v>0</v>
      </c>
      <c r="AE66">
        <f>COUNTIFS(P66:P1160,Table8[[#This Row],[Season2]],O66:O1160,Table8[[#Headers],[IPL-2015]])</f>
        <v>0</v>
      </c>
      <c r="AF66">
        <f>COUNTIFS(P66:P1160,Table8[[#This Row],[Season2]],O66:O1160,Table8[[#Headers],[IPL-2016]])</f>
        <v>0</v>
      </c>
      <c r="AG66">
        <f>COUNTIFS(P66:P1160,Table8[[#This Row],[Season2]],O66:O1160,Table8[[#Headers],[IPL-2017]])</f>
        <v>0</v>
      </c>
      <c r="AH66">
        <f>COUNTIFS(P66:P1160,Table8[[#This Row],[Season2]],O66:O1160,Table8[[#Headers],[IPL-2018]])</f>
        <v>0</v>
      </c>
      <c r="AI66">
        <f>COUNTIFS(P66:P1160,Table8[[#This Row],[Season2]],O66:O1160,Table8[[#Headers],[IPL-2019]])</f>
        <v>0</v>
      </c>
      <c r="AJ66">
        <f>COUNTIFS(P66:P1160,Table8[[#This Row],[Season2]],O66:O1160,Table8[[#Headers],[IPL-2020]])</f>
        <v>0</v>
      </c>
      <c r="AK66">
        <f>COUNTIFS(P66:P1160,Table8[[#This Row],[Season2]],O66:O1160,Table8[[#Headers],[IPL-2021]])</f>
        <v>0</v>
      </c>
      <c r="AL66">
        <f>COUNTIFS(P66:P1160,Table8[[#This Row],[Season2]],O66:O1160,Table8[[#Headers],[IPL-2022]])</f>
        <v>0</v>
      </c>
      <c r="AM66">
        <f>COUNTIFS(P66:P1160,Table8[[#This Row],[Season2]],O66:O1160,Table8[[#Headers],[IPL-2023]])</f>
        <v>0</v>
      </c>
      <c r="AN66">
        <f>COUNTIFS(P66:P1160,Table8[[#This Row],[Season2]],O66:O1160,Table8[[#Headers],[IPL-2024]])</f>
        <v>0</v>
      </c>
    </row>
    <row r="67" spans="15:40" x14ac:dyDescent="0.25">
      <c r="O67" s="6" t="s">
        <v>116</v>
      </c>
      <c r="P67" s="6" t="s">
        <v>124</v>
      </c>
      <c r="W67" s="1" t="s">
        <v>164</v>
      </c>
      <c r="X67">
        <f>COUNTIFS(P67:P1161,Table8[[#This Row],[Season2]],O67:O1161,Table8[[#Headers],[IPL-2008]])</f>
        <v>0</v>
      </c>
      <c r="Y67">
        <f>COUNTIFS($P$5:$P$1099,Table8[[#This Row],[Season2]],$O$5:$O$1099,Table8[[#Headers],[IPL-2009]])</f>
        <v>1</v>
      </c>
      <c r="Z67" s="1">
        <f>COUNTIFS(P67:P1161,Table8[[#This Row],[Season2]],O67:O1161,Table8[[#Headers],[IPL-2010]])</f>
        <v>1</v>
      </c>
      <c r="AA67">
        <f>COUNTIFS(P67:P1161,Table8[[#This Row],[Season2]],O67:O1161,Table8[[#Headers],[IPL-2011]])</f>
        <v>1</v>
      </c>
      <c r="AB67">
        <f>COUNTIFS(P67:P1161,Table8[[#This Row],[Season2]],O67:O1161,Table8[[#Headers],[IPL-2012]])</f>
        <v>0</v>
      </c>
      <c r="AC67">
        <f>COUNTIFS(P67:P1161,Table8[[#This Row],[Season2]],O67:O1161,Table8[[#Headers],[IPL-2013]])</f>
        <v>1</v>
      </c>
      <c r="AD67">
        <f>COUNTIFS(P67:P1161,Table8[[#This Row],[Season2]],O67:O1161,Table8[[#Headers],[IPL-2014]])</f>
        <v>0</v>
      </c>
      <c r="AE67">
        <f>COUNTIFS(P67:P1161,Table8[[#This Row],[Season2]],O67:O1161,Table8[[#Headers],[IPL-2015]])</f>
        <v>2</v>
      </c>
      <c r="AF67">
        <f>COUNTIFS(P67:P1161,Table8[[#This Row],[Season2]],O67:O1161,Table8[[#Headers],[IPL-2016]])</f>
        <v>0</v>
      </c>
      <c r="AG67">
        <f>COUNTIFS(P67:P1161,Table8[[#This Row],[Season2]],O67:O1161,Table8[[#Headers],[IPL-2017]])</f>
        <v>0</v>
      </c>
      <c r="AH67">
        <f>COUNTIFS(P67:P1161,Table8[[#This Row],[Season2]],O67:O1161,Table8[[#Headers],[IPL-2018]])</f>
        <v>0</v>
      </c>
      <c r="AI67">
        <f>COUNTIFS(P67:P1161,Table8[[#This Row],[Season2]],O67:O1161,Table8[[#Headers],[IPL-2019]])</f>
        <v>2</v>
      </c>
      <c r="AJ67">
        <f>COUNTIFS(P67:P1161,Table8[[#This Row],[Season2]],O67:O1161,Table8[[#Headers],[IPL-2020]])</f>
        <v>0</v>
      </c>
      <c r="AK67">
        <f>COUNTIFS(P67:P1161,Table8[[#This Row],[Season2]],O67:O1161,Table8[[#Headers],[IPL-2021]])</f>
        <v>0</v>
      </c>
      <c r="AL67">
        <f>COUNTIFS(P67:P1161,Table8[[#This Row],[Season2]],O67:O1161,Table8[[#Headers],[IPL-2022]])</f>
        <v>0</v>
      </c>
      <c r="AM67">
        <f>COUNTIFS(P67:P1161,Table8[[#This Row],[Season2]],O67:O1161,Table8[[#Headers],[IPL-2023]])</f>
        <v>0</v>
      </c>
      <c r="AN67">
        <f>COUNTIFS(P67:P1161,Table8[[#This Row],[Season2]],O67:O1161,Table8[[#Headers],[IPL-2024]])</f>
        <v>0</v>
      </c>
    </row>
    <row r="68" spans="15:40" x14ac:dyDescent="0.25">
      <c r="O68" s="1" t="s">
        <v>116</v>
      </c>
      <c r="P68" s="1" t="s">
        <v>128</v>
      </c>
      <c r="W68" s="6" t="s">
        <v>165</v>
      </c>
      <c r="X68">
        <f>COUNTIFS(P68:P1162,Table8[[#This Row],[Season2]],O68:O1162,Table8[[#Headers],[IPL-2008]])</f>
        <v>0</v>
      </c>
      <c r="Y68">
        <f>COUNTIFS($P$5:$P$1099,Table8[[#This Row],[Season2]],$O$5:$O$1099,Table8[[#Headers],[IPL-2009]])</f>
        <v>1</v>
      </c>
      <c r="Z68" s="1">
        <f>COUNTIFS(P68:P1162,Table8[[#This Row],[Season2]],O68:O1162,Table8[[#Headers],[IPL-2010]])</f>
        <v>0</v>
      </c>
      <c r="AA68">
        <f>COUNTIFS(P68:P1162,Table8[[#This Row],[Season2]],O68:O1162,Table8[[#Headers],[IPL-2011]])</f>
        <v>0</v>
      </c>
      <c r="AB68">
        <f>COUNTIFS(P68:P1162,Table8[[#This Row],[Season2]],O68:O1162,Table8[[#Headers],[IPL-2012]])</f>
        <v>0</v>
      </c>
      <c r="AC68">
        <f>COUNTIFS(P68:P1162,Table8[[#This Row],[Season2]],O68:O1162,Table8[[#Headers],[IPL-2013]])</f>
        <v>0</v>
      </c>
      <c r="AD68">
        <f>COUNTIFS(P68:P1162,Table8[[#This Row],[Season2]],O68:O1162,Table8[[#Headers],[IPL-2014]])</f>
        <v>0</v>
      </c>
      <c r="AE68">
        <f>COUNTIFS(P68:P1162,Table8[[#This Row],[Season2]],O68:O1162,Table8[[#Headers],[IPL-2015]])</f>
        <v>0</v>
      </c>
      <c r="AF68">
        <f>COUNTIFS(P68:P1162,Table8[[#This Row],[Season2]],O68:O1162,Table8[[#Headers],[IPL-2016]])</f>
        <v>0</v>
      </c>
      <c r="AG68">
        <f>COUNTIFS(P68:P1162,Table8[[#This Row],[Season2]],O68:O1162,Table8[[#Headers],[IPL-2017]])</f>
        <v>0</v>
      </c>
      <c r="AH68">
        <f>COUNTIFS(P68:P1162,Table8[[#This Row],[Season2]],O68:O1162,Table8[[#Headers],[IPL-2018]])</f>
        <v>0</v>
      </c>
      <c r="AI68">
        <f>COUNTIFS(P68:P1162,Table8[[#This Row],[Season2]],O68:O1162,Table8[[#Headers],[IPL-2019]])</f>
        <v>0</v>
      </c>
      <c r="AJ68">
        <f>COUNTIFS(P68:P1162,Table8[[#This Row],[Season2]],O68:O1162,Table8[[#Headers],[IPL-2020]])</f>
        <v>0</v>
      </c>
      <c r="AK68">
        <f>COUNTIFS(P68:P1162,Table8[[#This Row],[Season2]],O68:O1162,Table8[[#Headers],[IPL-2021]])</f>
        <v>0</v>
      </c>
      <c r="AL68">
        <f>COUNTIFS(P68:P1162,Table8[[#This Row],[Season2]],O68:O1162,Table8[[#Headers],[IPL-2022]])</f>
        <v>0</v>
      </c>
      <c r="AM68">
        <f>COUNTIFS(P68:P1162,Table8[[#This Row],[Season2]],O68:O1162,Table8[[#Headers],[IPL-2023]])</f>
        <v>0</v>
      </c>
      <c r="AN68">
        <f>COUNTIFS(P68:P1162,Table8[[#This Row],[Season2]],O68:O1162,Table8[[#Headers],[IPL-2024]])</f>
        <v>0</v>
      </c>
    </row>
    <row r="69" spans="15:40" x14ac:dyDescent="0.25">
      <c r="O69" s="6" t="s">
        <v>116</v>
      </c>
      <c r="P69" s="6" t="s">
        <v>79</v>
      </c>
      <c r="W69" s="6" t="s">
        <v>166</v>
      </c>
      <c r="X69">
        <f>COUNTIFS(P69:P1163,Table8[[#This Row],[Season2]],O69:O1163,Table8[[#Headers],[IPL-2008]])</f>
        <v>0</v>
      </c>
      <c r="Y69">
        <f>COUNTIFS($P$5:$P$1099,Table8[[#This Row],[Season2]],$O$5:$O$1099,Table8[[#Headers],[IPL-2009]])</f>
        <v>1</v>
      </c>
      <c r="Z69" s="1">
        <f>COUNTIFS(P69:P1163,Table8[[#This Row],[Season2]],O69:O1163,Table8[[#Headers],[IPL-2010]])</f>
        <v>1</v>
      </c>
      <c r="AA69">
        <f>COUNTIFS(P69:P1163,Table8[[#This Row],[Season2]],O69:O1163,Table8[[#Headers],[IPL-2011]])</f>
        <v>2</v>
      </c>
      <c r="AB69">
        <f>COUNTIFS(P69:P1163,Table8[[#This Row],[Season2]],O69:O1163,Table8[[#Headers],[IPL-2012]])</f>
        <v>0</v>
      </c>
      <c r="AC69">
        <f>COUNTIFS(P69:P1163,Table8[[#This Row],[Season2]],O69:O1163,Table8[[#Headers],[IPL-2013]])</f>
        <v>0</v>
      </c>
      <c r="AD69">
        <f>COUNTIFS(P69:P1163,Table8[[#This Row],[Season2]],O69:O1163,Table8[[#Headers],[IPL-2014]])</f>
        <v>0</v>
      </c>
      <c r="AE69">
        <f>COUNTIFS(P69:P1163,Table8[[#This Row],[Season2]],O69:O1163,Table8[[#Headers],[IPL-2015]])</f>
        <v>0</v>
      </c>
      <c r="AF69">
        <f>COUNTIFS(P69:P1163,Table8[[#This Row],[Season2]],O69:O1163,Table8[[#Headers],[IPL-2016]])</f>
        <v>0</v>
      </c>
      <c r="AG69">
        <f>COUNTIFS(P69:P1163,Table8[[#This Row],[Season2]],O69:O1163,Table8[[#Headers],[IPL-2017]])</f>
        <v>0</v>
      </c>
      <c r="AH69">
        <f>COUNTIFS(P69:P1163,Table8[[#This Row],[Season2]],O69:O1163,Table8[[#Headers],[IPL-2018]])</f>
        <v>0</v>
      </c>
      <c r="AI69">
        <f>COUNTIFS(P69:P1163,Table8[[#This Row],[Season2]],O69:O1163,Table8[[#Headers],[IPL-2019]])</f>
        <v>0</v>
      </c>
      <c r="AJ69">
        <f>COUNTIFS(P69:P1163,Table8[[#This Row],[Season2]],O69:O1163,Table8[[#Headers],[IPL-2020]])</f>
        <v>0</v>
      </c>
      <c r="AK69">
        <f>COUNTIFS(P69:P1163,Table8[[#This Row],[Season2]],O69:O1163,Table8[[#Headers],[IPL-2021]])</f>
        <v>0</v>
      </c>
      <c r="AL69">
        <f>COUNTIFS(P69:P1163,Table8[[#This Row],[Season2]],O69:O1163,Table8[[#Headers],[IPL-2022]])</f>
        <v>0</v>
      </c>
      <c r="AM69">
        <f>COUNTIFS(P69:P1163,Table8[[#This Row],[Season2]],O69:O1163,Table8[[#Headers],[IPL-2023]])</f>
        <v>0</v>
      </c>
      <c r="AN69">
        <f>COUNTIFS(P69:P1163,Table8[[#This Row],[Season2]],O69:O1163,Table8[[#Headers],[IPL-2024]])</f>
        <v>0</v>
      </c>
    </row>
    <row r="70" spans="15:40" x14ac:dyDescent="0.25">
      <c r="O70" s="1" t="s">
        <v>116</v>
      </c>
      <c r="P70" s="1" t="s">
        <v>131</v>
      </c>
      <c r="W70" s="1" t="s">
        <v>168</v>
      </c>
      <c r="X70">
        <f>COUNTIFS(P70:P1164,Table8[[#This Row],[Season2]],O70:O1164,Table8[[#Headers],[IPL-2008]])</f>
        <v>0</v>
      </c>
      <c r="Y70">
        <f>COUNTIFS($P$5:$P$1099,Table8[[#This Row],[Season2]],$O$5:$O$1099,Table8[[#Headers],[IPL-2009]])</f>
        <v>1</v>
      </c>
      <c r="Z70" s="1">
        <f>COUNTIFS(P70:P1164,Table8[[#This Row],[Season2]],O70:O1164,Table8[[#Headers],[IPL-2010]])</f>
        <v>0</v>
      </c>
      <c r="AA70">
        <f>COUNTIFS(P70:P1164,Table8[[#This Row],[Season2]],O70:O1164,Table8[[#Headers],[IPL-2011]])</f>
        <v>0</v>
      </c>
      <c r="AB70">
        <f>COUNTIFS(P70:P1164,Table8[[#This Row],[Season2]],O70:O1164,Table8[[#Headers],[IPL-2012]])</f>
        <v>1</v>
      </c>
      <c r="AC70">
        <f>COUNTIFS(P70:P1164,Table8[[#This Row],[Season2]],O70:O1164,Table8[[#Headers],[IPL-2013]])</f>
        <v>0</v>
      </c>
      <c r="AD70">
        <f>COUNTIFS(P70:P1164,Table8[[#This Row],[Season2]],O70:O1164,Table8[[#Headers],[IPL-2014]])</f>
        <v>0</v>
      </c>
      <c r="AE70">
        <f>COUNTIFS(P70:P1164,Table8[[#This Row],[Season2]],O70:O1164,Table8[[#Headers],[IPL-2015]])</f>
        <v>0</v>
      </c>
      <c r="AF70">
        <f>COUNTIFS(P70:P1164,Table8[[#This Row],[Season2]],O70:O1164,Table8[[#Headers],[IPL-2016]])</f>
        <v>0</v>
      </c>
      <c r="AG70">
        <f>COUNTIFS(P70:P1164,Table8[[#This Row],[Season2]],O70:O1164,Table8[[#Headers],[IPL-2017]])</f>
        <v>0</v>
      </c>
      <c r="AH70">
        <f>COUNTIFS(P70:P1164,Table8[[#This Row],[Season2]],O70:O1164,Table8[[#Headers],[IPL-2018]])</f>
        <v>0</v>
      </c>
      <c r="AI70">
        <f>COUNTIFS(P70:P1164,Table8[[#This Row],[Season2]],O70:O1164,Table8[[#Headers],[IPL-2019]])</f>
        <v>0</v>
      </c>
      <c r="AJ70">
        <f>COUNTIFS(P70:P1164,Table8[[#This Row],[Season2]],O70:O1164,Table8[[#Headers],[IPL-2020]])</f>
        <v>0</v>
      </c>
      <c r="AK70">
        <f>COUNTIFS(P70:P1164,Table8[[#This Row],[Season2]],O70:O1164,Table8[[#Headers],[IPL-2021]])</f>
        <v>0</v>
      </c>
      <c r="AL70">
        <f>COUNTIFS(P70:P1164,Table8[[#This Row],[Season2]],O70:O1164,Table8[[#Headers],[IPL-2022]])</f>
        <v>0</v>
      </c>
      <c r="AM70">
        <f>COUNTIFS(P70:P1164,Table8[[#This Row],[Season2]],O70:O1164,Table8[[#Headers],[IPL-2023]])</f>
        <v>0</v>
      </c>
      <c r="AN70">
        <f>COUNTIFS(P70:P1164,Table8[[#This Row],[Season2]],O70:O1164,Table8[[#Headers],[IPL-2024]])</f>
        <v>0</v>
      </c>
    </row>
    <row r="71" spans="15:40" x14ac:dyDescent="0.25">
      <c r="O71" s="6" t="s">
        <v>116</v>
      </c>
      <c r="P71" s="6" t="s">
        <v>75</v>
      </c>
      <c r="W71" s="6" t="s">
        <v>170</v>
      </c>
      <c r="X71">
        <f>COUNTIFS(P71:P1165,Table8[[#This Row],[Season2]],O71:O1165,Table8[[#Headers],[IPL-2008]])</f>
        <v>0</v>
      </c>
      <c r="Y71">
        <f>COUNTIFS($P$5:$P$1099,Table8[[#This Row],[Season2]],$O$5:$O$1099,Table8[[#Headers],[IPL-2009]])</f>
        <v>1</v>
      </c>
      <c r="Z71" s="1">
        <f>COUNTIFS(P71:P1165,Table8[[#This Row],[Season2]],O71:O1165,Table8[[#Headers],[IPL-2010]])</f>
        <v>0</v>
      </c>
      <c r="AA71">
        <f>COUNTIFS(P71:P1165,Table8[[#This Row],[Season2]],O71:O1165,Table8[[#Headers],[IPL-2011]])</f>
        <v>2</v>
      </c>
      <c r="AB71">
        <f>COUNTIFS(P71:P1165,Table8[[#This Row],[Season2]],O71:O1165,Table8[[#Headers],[IPL-2012]])</f>
        <v>2</v>
      </c>
      <c r="AC71">
        <f>COUNTIFS(P71:P1165,Table8[[#This Row],[Season2]],O71:O1165,Table8[[#Headers],[IPL-2013]])</f>
        <v>1</v>
      </c>
      <c r="AD71">
        <f>COUNTIFS(P71:P1165,Table8[[#This Row],[Season2]],O71:O1165,Table8[[#Headers],[IPL-2014]])</f>
        <v>0</v>
      </c>
      <c r="AE71">
        <f>COUNTIFS(P71:P1165,Table8[[#This Row],[Season2]],O71:O1165,Table8[[#Headers],[IPL-2015]])</f>
        <v>0</v>
      </c>
      <c r="AF71">
        <f>COUNTIFS(P71:P1165,Table8[[#This Row],[Season2]],O71:O1165,Table8[[#Headers],[IPL-2016]])</f>
        <v>0</v>
      </c>
      <c r="AG71">
        <f>COUNTIFS(P71:P1165,Table8[[#This Row],[Season2]],O71:O1165,Table8[[#Headers],[IPL-2017]])</f>
        <v>0</v>
      </c>
      <c r="AH71">
        <f>COUNTIFS(P71:P1165,Table8[[#This Row],[Season2]],O71:O1165,Table8[[#Headers],[IPL-2018]])</f>
        <v>0</v>
      </c>
      <c r="AI71">
        <f>COUNTIFS(P71:P1165,Table8[[#This Row],[Season2]],O71:O1165,Table8[[#Headers],[IPL-2019]])</f>
        <v>0</v>
      </c>
      <c r="AJ71">
        <f>COUNTIFS(P71:P1165,Table8[[#This Row],[Season2]],O71:O1165,Table8[[#Headers],[IPL-2020]])</f>
        <v>0</v>
      </c>
      <c r="AK71">
        <f>COUNTIFS(P71:P1165,Table8[[#This Row],[Season2]],O71:O1165,Table8[[#Headers],[IPL-2021]])</f>
        <v>0</v>
      </c>
      <c r="AL71">
        <f>COUNTIFS(P71:P1165,Table8[[#This Row],[Season2]],O71:O1165,Table8[[#Headers],[IPL-2022]])</f>
        <v>0</v>
      </c>
      <c r="AM71">
        <f>COUNTIFS(P71:P1165,Table8[[#This Row],[Season2]],O71:O1165,Table8[[#Headers],[IPL-2023]])</f>
        <v>0</v>
      </c>
      <c r="AN71">
        <f>COUNTIFS(P71:P1165,Table8[[#This Row],[Season2]],O71:O1165,Table8[[#Headers],[IPL-2024]])</f>
        <v>0</v>
      </c>
    </row>
    <row r="72" spans="15:40" x14ac:dyDescent="0.25">
      <c r="O72" s="1" t="s">
        <v>116</v>
      </c>
      <c r="P72" s="1" t="s">
        <v>134</v>
      </c>
      <c r="W72" s="6" t="s">
        <v>171</v>
      </c>
      <c r="X72">
        <f>COUNTIFS(P72:P1166,Table8[[#This Row],[Season2]],O72:O1166,Table8[[#Headers],[IPL-2008]])</f>
        <v>0</v>
      </c>
      <c r="Y72">
        <f>COUNTIFS($P$5:$P$1099,Table8[[#This Row],[Season2]],$O$5:$O$1099,Table8[[#Headers],[IPL-2009]])</f>
        <v>1</v>
      </c>
      <c r="Z72" s="1">
        <f>COUNTIFS(P72:P1166,Table8[[#This Row],[Season2]],O72:O1166,Table8[[#Headers],[IPL-2010]])</f>
        <v>0</v>
      </c>
      <c r="AA72">
        <f>COUNTIFS(P72:P1166,Table8[[#This Row],[Season2]],O72:O1166,Table8[[#Headers],[IPL-2011]])</f>
        <v>0</v>
      </c>
      <c r="AB72">
        <f>COUNTIFS(P72:P1166,Table8[[#This Row],[Season2]],O72:O1166,Table8[[#Headers],[IPL-2012]])</f>
        <v>0</v>
      </c>
      <c r="AC72">
        <f>COUNTIFS(P72:P1166,Table8[[#This Row],[Season2]],O72:O1166,Table8[[#Headers],[IPL-2013]])</f>
        <v>0</v>
      </c>
      <c r="AD72">
        <f>COUNTIFS(P72:P1166,Table8[[#This Row],[Season2]],O72:O1166,Table8[[#Headers],[IPL-2014]])</f>
        <v>0</v>
      </c>
      <c r="AE72">
        <f>COUNTIFS(P72:P1166,Table8[[#This Row],[Season2]],O72:O1166,Table8[[#Headers],[IPL-2015]])</f>
        <v>0</v>
      </c>
      <c r="AF72">
        <f>COUNTIFS(P72:P1166,Table8[[#This Row],[Season2]],O72:O1166,Table8[[#Headers],[IPL-2016]])</f>
        <v>0</v>
      </c>
      <c r="AG72">
        <f>COUNTIFS(P72:P1166,Table8[[#This Row],[Season2]],O72:O1166,Table8[[#Headers],[IPL-2017]])</f>
        <v>0</v>
      </c>
      <c r="AH72">
        <f>COUNTIFS(P72:P1166,Table8[[#This Row],[Season2]],O72:O1166,Table8[[#Headers],[IPL-2018]])</f>
        <v>0</v>
      </c>
      <c r="AI72">
        <f>COUNTIFS(P72:P1166,Table8[[#This Row],[Season2]],O72:O1166,Table8[[#Headers],[IPL-2019]])</f>
        <v>0</v>
      </c>
      <c r="AJ72">
        <f>COUNTIFS(P72:P1166,Table8[[#This Row],[Season2]],O72:O1166,Table8[[#Headers],[IPL-2020]])</f>
        <v>0</v>
      </c>
      <c r="AK72">
        <f>COUNTIFS(P72:P1166,Table8[[#This Row],[Season2]],O72:O1166,Table8[[#Headers],[IPL-2021]])</f>
        <v>0</v>
      </c>
      <c r="AL72">
        <f>COUNTIFS(P72:P1166,Table8[[#This Row],[Season2]],O72:O1166,Table8[[#Headers],[IPL-2022]])</f>
        <v>0</v>
      </c>
      <c r="AM72">
        <f>COUNTIFS(P72:P1166,Table8[[#This Row],[Season2]],O72:O1166,Table8[[#Headers],[IPL-2023]])</f>
        <v>0</v>
      </c>
      <c r="AN72">
        <f>COUNTIFS(P72:P1166,Table8[[#This Row],[Season2]],O72:O1166,Table8[[#Headers],[IPL-2024]])</f>
        <v>0</v>
      </c>
    </row>
    <row r="73" spans="15:40" x14ac:dyDescent="0.25">
      <c r="O73" s="6" t="s">
        <v>116</v>
      </c>
      <c r="P73" s="6" t="s">
        <v>136</v>
      </c>
      <c r="W73" s="1" t="s">
        <v>172</v>
      </c>
      <c r="X73">
        <f>COUNTIFS(P73:P1167,Table8[[#This Row],[Season2]],O73:O1167,Table8[[#Headers],[IPL-2008]])</f>
        <v>0</v>
      </c>
      <c r="Y73">
        <f>COUNTIFS($P$5:$P$1099,Table8[[#This Row],[Season2]],$O$5:$O$1099,Table8[[#Headers],[IPL-2009]])</f>
        <v>2</v>
      </c>
      <c r="Z73" s="1">
        <f>COUNTIFS(P73:P1167,Table8[[#This Row],[Season2]],O73:O1167,Table8[[#Headers],[IPL-2010]])</f>
        <v>0</v>
      </c>
      <c r="AA73">
        <f>COUNTIFS(P73:P1167,Table8[[#This Row],[Season2]],O73:O1167,Table8[[#Headers],[IPL-2011]])</f>
        <v>0</v>
      </c>
      <c r="AB73">
        <f>COUNTIFS(P73:P1167,Table8[[#This Row],[Season2]],O73:O1167,Table8[[#Headers],[IPL-2012]])</f>
        <v>0</v>
      </c>
      <c r="AC73">
        <f>COUNTIFS(P73:P1167,Table8[[#This Row],[Season2]],O73:O1167,Table8[[#Headers],[IPL-2013]])</f>
        <v>1</v>
      </c>
      <c r="AD73">
        <f>COUNTIFS(P73:P1167,Table8[[#This Row],[Season2]],O73:O1167,Table8[[#Headers],[IPL-2014]])</f>
        <v>1</v>
      </c>
      <c r="AE73">
        <f>COUNTIFS(P73:P1167,Table8[[#This Row],[Season2]],O73:O1167,Table8[[#Headers],[IPL-2015]])</f>
        <v>0</v>
      </c>
      <c r="AF73">
        <f>COUNTIFS(P73:P1167,Table8[[#This Row],[Season2]],O73:O1167,Table8[[#Headers],[IPL-2016]])</f>
        <v>0</v>
      </c>
      <c r="AG73">
        <f>COUNTIFS(P73:P1167,Table8[[#This Row],[Season2]],O73:O1167,Table8[[#Headers],[IPL-2017]])</f>
        <v>0</v>
      </c>
      <c r="AH73">
        <f>COUNTIFS(P73:P1167,Table8[[#This Row],[Season2]],O73:O1167,Table8[[#Headers],[IPL-2018]])</f>
        <v>0</v>
      </c>
      <c r="AI73">
        <f>COUNTIFS(P73:P1167,Table8[[#This Row],[Season2]],O73:O1167,Table8[[#Headers],[IPL-2019]])</f>
        <v>0</v>
      </c>
      <c r="AJ73">
        <f>COUNTIFS(P73:P1167,Table8[[#This Row],[Season2]],O73:O1167,Table8[[#Headers],[IPL-2020]])</f>
        <v>1</v>
      </c>
      <c r="AK73">
        <f>COUNTIFS(P73:P1167,Table8[[#This Row],[Season2]],O73:O1167,Table8[[#Headers],[IPL-2021]])</f>
        <v>0</v>
      </c>
      <c r="AL73">
        <f>COUNTIFS(P73:P1167,Table8[[#This Row],[Season2]],O73:O1167,Table8[[#Headers],[IPL-2022]])</f>
        <v>0</v>
      </c>
      <c r="AM73">
        <f>COUNTIFS(P73:P1167,Table8[[#This Row],[Season2]],O73:O1167,Table8[[#Headers],[IPL-2023]])</f>
        <v>0</v>
      </c>
      <c r="AN73">
        <f>COUNTIFS(P73:P1167,Table8[[#This Row],[Season2]],O73:O1167,Table8[[#Headers],[IPL-2024]])</f>
        <v>0</v>
      </c>
    </row>
    <row r="74" spans="15:40" x14ac:dyDescent="0.25">
      <c r="O74" s="1" t="s">
        <v>116</v>
      </c>
      <c r="P74" s="1" t="s">
        <v>138</v>
      </c>
      <c r="W74" s="1" t="s">
        <v>175</v>
      </c>
      <c r="X74">
        <f>COUNTIFS(P74:P1168,Table8[[#This Row],[Season2]],O74:O1168,Table8[[#Headers],[IPL-2008]])</f>
        <v>0</v>
      </c>
      <c r="Y74">
        <f>COUNTIFS($P$5:$P$1099,Table8[[#This Row],[Season2]],$O$5:$O$1099,Table8[[#Headers],[IPL-2009]])</f>
        <v>0</v>
      </c>
      <c r="Z74" s="1">
        <f>COUNTIFS(P74:P1168,Table8[[#This Row],[Season2]],O74:O1168,Table8[[#Headers],[IPL-2010]])</f>
        <v>1</v>
      </c>
      <c r="AA74">
        <f>COUNTIFS(P74:P1168,Table8[[#This Row],[Season2]],O74:O1168,Table8[[#Headers],[IPL-2011]])</f>
        <v>0</v>
      </c>
      <c r="AB74">
        <f>COUNTIFS(P74:P1168,Table8[[#This Row],[Season2]],O74:O1168,Table8[[#Headers],[IPL-2012]])</f>
        <v>0</v>
      </c>
      <c r="AC74">
        <f>COUNTIFS(P74:P1168,Table8[[#This Row],[Season2]],O74:O1168,Table8[[#Headers],[IPL-2013]])</f>
        <v>0</v>
      </c>
      <c r="AD74">
        <f>COUNTIFS(P74:P1168,Table8[[#This Row],[Season2]],O74:O1168,Table8[[#Headers],[IPL-2014]])</f>
        <v>0</v>
      </c>
      <c r="AE74">
        <f>COUNTIFS(P74:P1168,Table8[[#This Row],[Season2]],O74:O1168,Table8[[#Headers],[IPL-2015]])</f>
        <v>0</v>
      </c>
      <c r="AF74">
        <f>COUNTIFS(P74:P1168,Table8[[#This Row],[Season2]],O74:O1168,Table8[[#Headers],[IPL-2016]])</f>
        <v>0</v>
      </c>
      <c r="AG74">
        <f>COUNTIFS(P74:P1168,Table8[[#This Row],[Season2]],O74:O1168,Table8[[#Headers],[IPL-2017]])</f>
        <v>0</v>
      </c>
      <c r="AH74">
        <f>COUNTIFS(P74:P1168,Table8[[#This Row],[Season2]],O74:O1168,Table8[[#Headers],[IPL-2018]])</f>
        <v>0</v>
      </c>
      <c r="AI74">
        <f>COUNTIFS(P74:P1168,Table8[[#This Row],[Season2]],O74:O1168,Table8[[#Headers],[IPL-2019]])</f>
        <v>0</v>
      </c>
      <c r="AJ74">
        <f>COUNTIFS(P74:P1168,Table8[[#This Row],[Season2]],O74:O1168,Table8[[#Headers],[IPL-2020]])</f>
        <v>0</v>
      </c>
      <c r="AK74">
        <f>COUNTIFS(P74:P1168,Table8[[#This Row],[Season2]],O74:O1168,Table8[[#Headers],[IPL-2021]])</f>
        <v>0</v>
      </c>
      <c r="AL74">
        <f>COUNTIFS(P74:P1168,Table8[[#This Row],[Season2]],O74:O1168,Table8[[#Headers],[IPL-2022]])</f>
        <v>0</v>
      </c>
      <c r="AM74">
        <f>COUNTIFS(P74:P1168,Table8[[#This Row],[Season2]],O74:O1168,Table8[[#Headers],[IPL-2023]])</f>
        <v>0</v>
      </c>
      <c r="AN74">
        <f>COUNTIFS(P74:P1168,Table8[[#This Row],[Season2]],O74:O1168,Table8[[#Headers],[IPL-2024]])</f>
        <v>0</v>
      </c>
    </row>
    <row r="75" spans="15:40" x14ac:dyDescent="0.25">
      <c r="O75" s="6" t="s">
        <v>116</v>
      </c>
      <c r="P75" s="6" t="s">
        <v>76</v>
      </c>
      <c r="W75" s="6" t="s">
        <v>177</v>
      </c>
      <c r="X75">
        <f>COUNTIFS(P75:P1169,Table8[[#This Row],[Season2]],O75:O1169,Table8[[#Headers],[IPL-2008]])</f>
        <v>0</v>
      </c>
      <c r="Y75">
        <f>COUNTIFS($P$5:$P$1099,Table8[[#This Row],[Season2]],$O$5:$O$1099,Table8[[#Headers],[IPL-2009]])</f>
        <v>0</v>
      </c>
      <c r="Z75" s="1">
        <f>COUNTIFS(P75:P1169,Table8[[#This Row],[Season2]],O75:O1169,Table8[[#Headers],[IPL-2010]])</f>
        <v>2</v>
      </c>
      <c r="AA75">
        <f>COUNTIFS(P75:P1169,Table8[[#This Row],[Season2]],O75:O1169,Table8[[#Headers],[IPL-2011]])</f>
        <v>1</v>
      </c>
      <c r="AB75">
        <f>COUNTIFS(P75:P1169,Table8[[#This Row],[Season2]],O75:O1169,Table8[[#Headers],[IPL-2012]])</f>
        <v>0</v>
      </c>
      <c r="AC75">
        <f>COUNTIFS(P75:P1169,Table8[[#This Row],[Season2]],O75:O1169,Table8[[#Headers],[IPL-2013]])</f>
        <v>0</v>
      </c>
      <c r="AD75">
        <f>COUNTIFS(P75:P1169,Table8[[#This Row],[Season2]],O75:O1169,Table8[[#Headers],[IPL-2014]])</f>
        <v>0</v>
      </c>
      <c r="AE75">
        <f>COUNTIFS(P75:P1169,Table8[[#This Row],[Season2]],O75:O1169,Table8[[#Headers],[IPL-2015]])</f>
        <v>0</v>
      </c>
      <c r="AF75">
        <f>COUNTIFS(P75:P1169,Table8[[#This Row],[Season2]],O75:O1169,Table8[[#Headers],[IPL-2016]])</f>
        <v>0</v>
      </c>
      <c r="AG75">
        <f>COUNTIFS(P75:P1169,Table8[[#This Row],[Season2]],O75:O1169,Table8[[#Headers],[IPL-2017]])</f>
        <v>0</v>
      </c>
      <c r="AH75">
        <f>COUNTIFS(P75:P1169,Table8[[#This Row],[Season2]],O75:O1169,Table8[[#Headers],[IPL-2018]])</f>
        <v>0</v>
      </c>
      <c r="AI75">
        <f>COUNTIFS(P75:P1169,Table8[[#This Row],[Season2]],O75:O1169,Table8[[#Headers],[IPL-2019]])</f>
        <v>0</v>
      </c>
      <c r="AJ75">
        <f>COUNTIFS(P75:P1169,Table8[[#This Row],[Season2]],O75:O1169,Table8[[#Headers],[IPL-2020]])</f>
        <v>0</v>
      </c>
      <c r="AK75">
        <f>COUNTIFS(P75:P1169,Table8[[#This Row],[Season2]],O75:O1169,Table8[[#Headers],[IPL-2021]])</f>
        <v>0</v>
      </c>
      <c r="AL75">
        <f>COUNTIFS(P75:P1169,Table8[[#This Row],[Season2]],O75:O1169,Table8[[#Headers],[IPL-2022]])</f>
        <v>0</v>
      </c>
      <c r="AM75">
        <f>COUNTIFS(P75:P1169,Table8[[#This Row],[Season2]],O75:O1169,Table8[[#Headers],[IPL-2023]])</f>
        <v>0</v>
      </c>
      <c r="AN75">
        <f>COUNTIFS(P75:P1169,Table8[[#This Row],[Season2]],O75:O1169,Table8[[#Headers],[IPL-2024]])</f>
        <v>0</v>
      </c>
    </row>
    <row r="76" spans="15:40" x14ac:dyDescent="0.25">
      <c r="O76" s="1" t="s">
        <v>116</v>
      </c>
      <c r="P76" s="1" t="s">
        <v>140</v>
      </c>
      <c r="W76" s="1" t="s">
        <v>178</v>
      </c>
      <c r="X76">
        <f>COUNTIFS(P76:P1170,Table8[[#This Row],[Season2]],O76:O1170,Table8[[#Headers],[IPL-2008]])</f>
        <v>0</v>
      </c>
      <c r="Y76">
        <f>COUNTIFS($P$5:$P$1099,Table8[[#This Row],[Season2]],$O$5:$O$1099,Table8[[#Headers],[IPL-2009]])</f>
        <v>0</v>
      </c>
      <c r="Z76" s="1">
        <f>COUNTIFS(P76:P1170,Table8[[#This Row],[Season2]],O76:O1170,Table8[[#Headers],[IPL-2010]])</f>
        <v>1</v>
      </c>
      <c r="AA76">
        <f>COUNTIFS(P76:P1170,Table8[[#This Row],[Season2]],O76:O1170,Table8[[#Headers],[IPL-2011]])</f>
        <v>0</v>
      </c>
      <c r="AB76">
        <f>COUNTIFS(P76:P1170,Table8[[#This Row],[Season2]],O76:O1170,Table8[[#Headers],[IPL-2012]])</f>
        <v>0</v>
      </c>
      <c r="AC76">
        <f>COUNTIFS(P76:P1170,Table8[[#This Row],[Season2]],O76:O1170,Table8[[#Headers],[IPL-2013]])</f>
        <v>0</v>
      </c>
      <c r="AD76">
        <f>COUNTIFS(P76:P1170,Table8[[#This Row],[Season2]],O76:O1170,Table8[[#Headers],[IPL-2014]])</f>
        <v>0</v>
      </c>
      <c r="AE76">
        <f>COUNTIFS(P76:P1170,Table8[[#This Row],[Season2]],O76:O1170,Table8[[#Headers],[IPL-2015]])</f>
        <v>0</v>
      </c>
      <c r="AF76">
        <f>COUNTIFS(P76:P1170,Table8[[#This Row],[Season2]],O76:O1170,Table8[[#Headers],[IPL-2016]])</f>
        <v>0</v>
      </c>
      <c r="AG76">
        <f>COUNTIFS(P76:P1170,Table8[[#This Row],[Season2]],O76:O1170,Table8[[#Headers],[IPL-2017]])</f>
        <v>0</v>
      </c>
      <c r="AH76">
        <f>COUNTIFS(P76:P1170,Table8[[#This Row],[Season2]],O76:O1170,Table8[[#Headers],[IPL-2018]])</f>
        <v>0</v>
      </c>
      <c r="AI76">
        <f>COUNTIFS(P76:P1170,Table8[[#This Row],[Season2]],O76:O1170,Table8[[#Headers],[IPL-2019]])</f>
        <v>0</v>
      </c>
      <c r="AJ76">
        <f>COUNTIFS(P76:P1170,Table8[[#This Row],[Season2]],O76:O1170,Table8[[#Headers],[IPL-2020]])</f>
        <v>0</v>
      </c>
      <c r="AK76">
        <f>COUNTIFS(P76:P1170,Table8[[#This Row],[Season2]],O76:O1170,Table8[[#Headers],[IPL-2021]])</f>
        <v>0</v>
      </c>
      <c r="AL76">
        <f>COUNTIFS(P76:P1170,Table8[[#This Row],[Season2]],O76:O1170,Table8[[#Headers],[IPL-2022]])</f>
        <v>0</v>
      </c>
      <c r="AM76">
        <f>COUNTIFS(P76:P1170,Table8[[#This Row],[Season2]],O76:O1170,Table8[[#Headers],[IPL-2023]])</f>
        <v>0</v>
      </c>
      <c r="AN76">
        <f>COUNTIFS(P76:P1170,Table8[[#This Row],[Season2]],O76:O1170,Table8[[#Headers],[IPL-2024]])</f>
        <v>0</v>
      </c>
    </row>
    <row r="77" spans="15:40" x14ac:dyDescent="0.25">
      <c r="O77" s="6" t="s">
        <v>116</v>
      </c>
      <c r="P77" s="6" t="s">
        <v>117</v>
      </c>
      <c r="W77" s="6" t="s">
        <v>183</v>
      </c>
      <c r="X77">
        <f>COUNTIFS(P77:P1171,Table8[[#This Row],[Season2]],O77:O1171,Table8[[#Headers],[IPL-2008]])</f>
        <v>0</v>
      </c>
      <c r="Y77">
        <f>COUNTIFS($P$5:$P$1099,Table8[[#This Row],[Season2]],$O$5:$O$1099,Table8[[#Headers],[IPL-2009]])</f>
        <v>0</v>
      </c>
      <c r="Z77" s="1">
        <f>COUNTIFS(P77:P1171,Table8[[#This Row],[Season2]],O77:O1171,Table8[[#Headers],[IPL-2010]])</f>
        <v>3</v>
      </c>
      <c r="AA77">
        <f>COUNTIFS(P77:P1171,Table8[[#This Row],[Season2]],O77:O1171,Table8[[#Headers],[IPL-2011]])</f>
        <v>0</v>
      </c>
      <c r="AB77">
        <f>COUNTIFS(P77:P1171,Table8[[#This Row],[Season2]],O77:O1171,Table8[[#Headers],[IPL-2012]])</f>
        <v>0</v>
      </c>
      <c r="AC77">
        <f>COUNTIFS(P77:P1171,Table8[[#This Row],[Season2]],O77:O1171,Table8[[#Headers],[IPL-2013]])</f>
        <v>0</v>
      </c>
      <c r="AD77">
        <f>COUNTIFS(P77:P1171,Table8[[#This Row],[Season2]],O77:O1171,Table8[[#Headers],[IPL-2014]])</f>
        <v>0</v>
      </c>
      <c r="AE77">
        <f>COUNTIFS(P77:P1171,Table8[[#This Row],[Season2]],O77:O1171,Table8[[#Headers],[IPL-2015]])</f>
        <v>0</v>
      </c>
      <c r="AF77">
        <f>COUNTIFS(P77:P1171,Table8[[#This Row],[Season2]],O77:O1171,Table8[[#Headers],[IPL-2016]])</f>
        <v>0</v>
      </c>
      <c r="AG77">
        <f>COUNTIFS(P77:P1171,Table8[[#This Row],[Season2]],O77:O1171,Table8[[#Headers],[IPL-2017]])</f>
        <v>0</v>
      </c>
      <c r="AH77">
        <f>COUNTIFS(P77:P1171,Table8[[#This Row],[Season2]],O77:O1171,Table8[[#Headers],[IPL-2018]])</f>
        <v>0</v>
      </c>
      <c r="AI77">
        <f>COUNTIFS(P77:P1171,Table8[[#This Row],[Season2]],O77:O1171,Table8[[#Headers],[IPL-2019]])</f>
        <v>0</v>
      </c>
      <c r="AJ77">
        <f>COUNTIFS(P77:P1171,Table8[[#This Row],[Season2]],O77:O1171,Table8[[#Headers],[IPL-2020]])</f>
        <v>0</v>
      </c>
      <c r="AK77">
        <f>COUNTIFS(P77:P1171,Table8[[#This Row],[Season2]],O77:O1171,Table8[[#Headers],[IPL-2021]])</f>
        <v>0</v>
      </c>
      <c r="AL77">
        <f>COUNTIFS(P77:P1171,Table8[[#This Row],[Season2]],O77:O1171,Table8[[#Headers],[IPL-2022]])</f>
        <v>0</v>
      </c>
      <c r="AM77">
        <f>COUNTIFS(P77:P1171,Table8[[#This Row],[Season2]],O77:O1171,Table8[[#Headers],[IPL-2023]])</f>
        <v>0</v>
      </c>
      <c r="AN77">
        <f>COUNTIFS(P77:P1171,Table8[[#This Row],[Season2]],O77:O1171,Table8[[#Headers],[IPL-2024]])</f>
        <v>0</v>
      </c>
    </row>
    <row r="78" spans="15:40" x14ac:dyDescent="0.25">
      <c r="O78" s="1" t="s">
        <v>116</v>
      </c>
      <c r="P78" s="1" t="s">
        <v>75</v>
      </c>
      <c r="W78" s="1" t="s">
        <v>185</v>
      </c>
      <c r="X78">
        <f>COUNTIFS(P78:P1172,Table8[[#This Row],[Season2]],O78:O1172,Table8[[#Headers],[IPL-2008]])</f>
        <v>0</v>
      </c>
      <c r="Y78">
        <f>COUNTIFS($P$5:$P$1099,Table8[[#This Row],[Season2]],$O$5:$O$1099,Table8[[#Headers],[IPL-2009]])</f>
        <v>0</v>
      </c>
      <c r="Z78" s="1">
        <f>COUNTIFS(P78:P1172,Table8[[#This Row],[Season2]],O78:O1172,Table8[[#Headers],[IPL-2010]])</f>
        <v>1</v>
      </c>
      <c r="AA78">
        <f>COUNTIFS(P78:P1172,Table8[[#This Row],[Season2]],O78:O1172,Table8[[#Headers],[IPL-2011]])</f>
        <v>0</v>
      </c>
      <c r="AB78">
        <f>COUNTIFS(P78:P1172,Table8[[#This Row],[Season2]],O78:O1172,Table8[[#Headers],[IPL-2012]])</f>
        <v>0</v>
      </c>
      <c r="AC78">
        <f>COUNTIFS(P78:P1172,Table8[[#This Row],[Season2]],O78:O1172,Table8[[#Headers],[IPL-2013]])</f>
        <v>0</v>
      </c>
      <c r="AD78">
        <f>COUNTIFS(P78:P1172,Table8[[#This Row],[Season2]],O78:O1172,Table8[[#Headers],[IPL-2014]])</f>
        <v>0</v>
      </c>
      <c r="AE78">
        <f>COUNTIFS(P78:P1172,Table8[[#This Row],[Season2]],O78:O1172,Table8[[#Headers],[IPL-2015]])</f>
        <v>0</v>
      </c>
      <c r="AF78">
        <f>COUNTIFS(P78:P1172,Table8[[#This Row],[Season2]],O78:O1172,Table8[[#Headers],[IPL-2016]])</f>
        <v>0</v>
      </c>
      <c r="AG78">
        <f>COUNTIFS(P78:P1172,Table8[[#This Row],[Season2]],O78:O1172,Table8[[#Headers],[IPL-2017]])</f>
        <v>0</v>
      </c>
      <c r="AH78">
        <f>COUNTIFS(P78:P1172,Table8[[#This Row],[Season2]],O78:O1172,Table8[[#Headers],[IPL-2018]])</f>
        <v>0</v>
      </c>
      <c r="AI78">
        <f>COUNTIFS(P78:P1172,Table8[[#This Row],[Season2]],O78:O1172,Table8[[#Headers],[IPL-2019]])</f>
        <v>0</v>
      </c>
      <c r="AJ78">
        <f>COUNTIFS(P78:P1172,Table8[[#This Row],[Season2]],O78:O1172,Table8[[#Headers],[IPL-2020]])</f>
        <v>0</v>
      </c>
      <c r="AK78">
        <f>COUNTIFS(P78:P1172,Table8[[#This Row],[Season2]],O78:O1172,Table8[[#Headers],[IPL-2021]])</f>
        <v>0</v>
      </c>
      <c r="AL78">
        <f>COUNTIFS(P78:P1172,Table8[[#This Row],[Season2]],O78:O1172,Table8[[#Headers],[IPL-2022]])</f>
        <v>0</v>
      </c>
      <c r="AM78">
        <f>COUNTIFS(P78:P1172,Table8[[#This Row],[Season2]],O78:O1172,Table8[[#Headers],[IPL-2023]])</f>
        <v>0</v>
      </c>
      <c r="AN78">
        <f>COUNTIFS(P78:P1172,Table8[[#This Row],[Season2]],O78:O1172,Table8[[#Headers],[IPL-2024]])</f>
        <v>0</v>
      </c>
    </row>
    <row r="79" spans="15:40" x14ac:dyDescent="0.25">
      <c r="O79" s="6" t="s">
        <v>116</v>
      </c>
      <c r="P79" s="6" t="s">
        <v>52</v>
      </c>
      <c r="W79" s="6" t="s">
        <v>186</v>
      </c>
      <c r="X79">
        <f>COUNTIFS(P79:P1173,Table8[[#This Row],[Season2]],O79:O1173,Table8[[#Headers],[IPL-2008]])</f>
        <v>0</v>
      </c>
      <c r="Y79">
        <f>COUNTIFS($P$5:$P$1099,Table8[[#This Row],[Season2]],$O$5:$O$1099,Table8[[#Headers],[IPL-2009]])</f>
        <v>0</v>
      </c>
      <c r="Z79" s="1">
        <f>COUNTIFS(P79:P1173,Table8[[#This Row],[Season2]],O79:O1173,Table8[[#Headers],[IPL-2010]])</f>
        <v>1</v>
      </c>
      <c r="AA79">
        <f>COUNTIFS(P79:P1173,Table8[[#This Row],[Season2]],O79:O1173,Table8[[#Headers],[IPL-2011]])</f>
        <v>0</v>
      </c>
      <c r="AB79">
        <f>COUNTIFS(P79:P1173,Table8[[#This Row],[Season2]],O79:O1173,Table8[[#Headers],[IPL-2012]])</f>
        <v>0</v>
      </c>
      <c r="AC79">
        <f>COUNTIFS(P79:P1173,Table8[[#This Row],[Season2]],O79:O1173,Table8[[#Headers],[IPL-2013]])</f>
        <v>0</v>
      </c>
      <c r="AD79">
        <f>COUNTIFS(P79:P1173,Table8[[#This Row],[Season2]],O79:O1173,Table8[[#Headers],[IPL-2014]])</f>
        <v>0</v>
      </c>
      <c r="AE79">
        <f>COUNTIFS(P79:P1173,Table8[[#This Row],[Season2]],O79:O1173,Table8[[#Headers],[IPL-2015]])</f>
        <v>0</v>
      </c>
      <c r="AF79">
        <f>COUNTIFS(P79:P1173,Table8[[#This Row],[Season2]],O79:O1173,Table8[[#Headers],[IPL-2016]])</f>
        <v>0</v>
      </c>
      <c r="AG79">
        <f>COUNTIFS(P79:P1173,Table8[[#This Row],[Season2]],O79:O1173,Table8[[#Headers],[IPL-2017]])</f>
        <v>0</v>
      </c>
      <c r="AH79">
        <f>COUNTIFS(P79:P1173,Table8[[#This Row],[Season2]],O79:O1173,Table8[[#Headers],[IPL-2018]])</f>
        <v>0</v>
      </c>
      <c r="AI79">
        <f>COUNTIFS(P79:P1173,Table8[[#This Row],[Season2]],O79:O1173,Table8[[#Headers],[IPL-2019]])</f>
        <v>0</v>
      </c>
      <c r="AJ79">
        <f>COUNTIFS(P79:P1173,Table8[[#This Row],[Season2]],O79:O1173,Table8[[#Headers],[IPL-2020]])</f>
        <v>0</v>
      </c>
      <c r="AK79">
        <f>COUNTIFS(P79:P1173,Table8[[#This Row],[Season2]],O79:O1173,Table8[[#Headers],[IPL-2021]])</f>
        <v>0</v>
      </c>
      <c r="AL79">
        <f>COUNTIFS(P79:P1173,Table8[[#This Row],[Season2]],O79:O1173,Table8[[#Headers],[IPL-2022]])</f>
        <v>0</v>
      </c>
      <c r="AM79">
        <f>COUNTIFS(P79:P1173,Table8[[#This Row],[Season2]],O79:O1173,Table8[[#Headers],[IPL-2023]])</f>
        <v>0</v>
      </c>
      <c r="AN79">
        <f>COUNTIFS(P79:P1173,Table8[[#This Row],[Season2]],O79:O1173,Table8[[#Headers],[IPL-2024]])</f>
        <v>0</v>
      </c>
    </row>
    <row r="80" spans="15:40" x14ac:dyDescent="0.25">
      <c r="O80" s="1" t="s">
        <v>116</v>
      </c>
      <c r="P80" s="1" t="s">
        <v>76</v>
      </c>
      <c r="W80" s="6" t="s">
        <v>187</v>
      </c>
      <c r="X80">
        <f>COUNTIFS(P80:P1174,Table8[[#This Row],[Season2]],O80:O1174,Table8[[#Headers],[IPL-2008]])</f>
        <v>0</v>
      </c>
      <c r="Y80">
        <f>COUNTIFS($P$5:$P$1099,Table8[[#This Row],[Season2]],$O$5:$O$1099,Table8[[#Headers],[IPL-2009]])</f>
        <v>0</v>
      </c>
      <c r="Z80" s="1">
        <f>COUNTIFS(P80:P1174,Table8[[#This Row],[Season2]],O80:O1174,Table8[[#Headers],[IPL-2010]])</f>
        <v>1</v>
      </c>
      <c r="AA80">
        <f>COUNTIFS(P80:P1174,Table8[[#This Row],[Season2]],O80:O1174,Table8[[#Headers],[IPL-2011]])</f>
        <v>0</v>
      </c>
      <c r="AB80">
        <f>COUNTIFS(P80:P1174,Table8[[#This Row],[Season2]],O80:O1174,Table8[[#Headers],[IPL-2012]])</f>
        <v>0</v>
      </c>
      <c r="AC80">
        <f>COUNTIFS(P80:P1174,Table8[[#This Row],[Season2]],O80:O1174,Table8[[#Headers],[IPL-2013]])</f>
        <v>0</v>
      </c>
      <c r="AD80">
        <f>COUNTIFS(P80:P1174,Table8[[#This Row],[Season2]],O80:O1174,Table8[[#Headers],[IPL-2014]])</f>
        <v>3</v>
      </c>
      <c r="AE80">
        <f>COUNTIFS(P80:P1174,Table8[[#This Row],[Season2]],O80:O1174,Table8[[#Headers],[IPL-2015]])</f>
        <v>0</v>
      </c>
      <c r="AF80">
        <f>COUNTIFS(P80:P1174,Table8[[#This Row],[Season2]],O80:O1174,Table8[[#Headers],[IPL-2016]])</f>
        <v>1</v>
      </c>
      <c r="AG80">
        <f>COUNTIFS(P80:P1174,Table8[[#This Row],[Season2]],O80:O1174,Table8[[#Headers],[IPL-2017]])</f>
        <v>2</v>
      </c>
      <c r="AH80">
        <f>COUNTIFS(P80:P1174,Table8[[#This Row],[Season2]],O80:O1174,Table8[[#Headers],[IPL-2018]])</f>
        <v>0</v>
      </c>
      <c r="AI80">
        <f>COUNTIFS(P80:P1174,Table8[[#This Row],[Season2]],O80:O1174,Table8[[#Headers],[IPL-2019]])</f>
        <v>0</v>
      </c>
      <c r="AJ80">
        <f>COUNTIFS(P80:P1174,Table8[[#This Row],[Season2]],O80:O1174,Table8[[#Headers],[IPL-2020]])</f>
        <v>0</v>
      </c>
      <c r="AK80">
        <f>COUNTIFS(P80:P1174,Table8[[#This Row],[Season2]],O80:O1174,Table8[[#Headers],[IPL-2021]])</f>
        <v>0</v>
      </c>
      <c r="AL80">
        <f>COUNTIFS(P80:P1174,Table8[[#This Row],[Season2]],O80:O1174,Table8[[#Headers],[IPL-2022]])</f>
        <v>0</v>
      </c>
      <c r="AM80">
        <f>COUNTIFS(P80:P1174,Table8[[#This Row],[Season2]],O80:O1174,Table8[[#Headers],[IPL-2023]])</f>
        <v>0</v>
      </c>
      <c r="AN80">
        <f>COUNTIFS(P80:P1174,Table8[[#This Row],[Season2]],O80:O1174,Table8[[#Headers],[IPL-2024]])</f>
        <v>0</v>
      </c>
    </row>
    <row r="81" spans="15:40" x14ac:dyDescent="0.25">
      <c r="O81" s="6" t="s">
        <v>116</v>
      </c>
      <c r="P81" s="6" t="s">
        <v>144</v>
      </c>
      <c r="W81" s="1" t="s">
        <v>188</v>
      </c>
      <c r="X81">
        <f>COUNTIFS(P81:P1175,Table8[[#This Row],[Season2]],O81:O1175,Table8[[#Headers],[IPL-2008]])</f>
        <v>0</v>
      </c>
      <c r="Y81">
        <f>COUNTIFS($P$5:$P$1099,Table8[[#This Row],[Season2]],$O$5:$O$1099,Table8[[#Headers],[IPL-2009]])</f>
        <v>0</v>
      </c>
      <c r="Z81" s="1">
        <f>COUNTIFS(P81:P1175,Table8[[#This Row],[Season2]],O81:O1175,Table8[[#Headers],[IPL-2010]])</f>
        <v>1</v>
      </c>
      <c r="AA81">
        <f>COUNTIFS(P81:P1175,Table8[[#This Row],[Season2]],O81:O1175,Table8[[#Headers],[IPL-2011]])</f>
        <v>0</v>
      </c>
      <c r="AB81">
        <f>COUNTIFS(P81:P1175,Table8[[#This Row],[Season2]],O81:O1175,Table8[[#Headers],[IPL-2012]])</f>
        <v>0</v>
      </c>
      <c r="AC81">
        <f>COUNTIFS(P81:P1175,Table8[[#This Row],[Season2]],O81:O1175,Table8[[#Headers],[IPL-2013]])</f>
        <v>0</v>
      </c>
      <c r="AD81">
        <f>COUNTIFS(P81:P1175,Table8[[#This Row],[Season2]],O81:O1175,Table8[[#Headers],[IPL-2014]])</f>
        <v>0</v>
      </c>
      <c r="AE81">
        <f>COUNTIFS(P81:P1175,Table8[[#This Row],[Season2]],O81:O1175,Table8[[#Headers],[IPL-2015]])</f>
        <v>0</v>
      </c>
      <c r="AF81">
        <f>COUNTIFS(P81:P1175,Table8[[#This Row],[Season2]],O81:O1175,Table8[[#Headers],[IPL-2016]])</f>
        <v>0</v>
      </c>
      <c r="AG81">
        <f>COUNTIFS(P81:P1175,Table8[[#This Row],[Season2]],O81:O1175,Table8[[#Headers],[IPL-2017]])</f>
        <v>0</v>
      </c>
      <c r="AH81">
        <f>COUNTIFS(P81:P1175,Table8[[#This Row],[Season2]],O81:O1175,Table8[[#Headers],[IPL-2018]])</f>
        <v>0</v>
      </c>
      <c r="AI81">
        <f>COUNTIFS(P81:P1175,Table8[[#This Row],[Season2]],O81:O1175,Table8[[#Headers],[IPL-2019]])</f>
        <v>0</v>
      </c>
      <c r="AJ81">
        <f>COUNTIFS(P81:P1175,Table8[[#This Row],[Season2]],O81:O1175,Table8[[#Headers],[IPL-2020]])</f>
        <v>0</v>
      </c>
      <c r="AK81">
        <f>COUNTIFS(P81:P1175,Table8[[#This Row],[Season2]],O81:O1175,Table8[[#Headers],[IPL-2021]])</f>
        <v>0</v>
      </c>
      <c r="AL81">
        <f>COUNTIFS(P81:P1175,Table8[[#This Row],[Season2]],O81:O1175,Table8[[#Headers],[IPL-2022]])</f>
        <v>0</v>
      </c>
      <c r="AM81">
        <f>COUNTIFS(P81:P1175,Table8[[#This Row],[Season2]],O81:O1175,Table8[[#Headers],[IPL-2023]])</f>
        <v>0</v>
      </c>
      <c r="AN81">
        <f>COUNTIFS(P81:P1175,Table8[[#This Row],[Season2]],O81:O1175,Table8[[#Headers],[IPL-2024]])</f>
        <v>0</v>
      </c>
    </row>
    <row r="82" spans="15:40" x14ac:dyDescent="0.25">
      <c r="O82" s="1" t="s">
        <v>116</v>
      </c>
      <c r="P82" s="1" t="s">
        <v>111</v>
      </c>
      <c r="W82" s="1" t="s">
        <v>190</v>
      </c>
      <c r="X82">
        <f>COUNTIFS(P82:P1176,Table8[[#This Row],[Season2]],O82:O1176,Table8[[#Headers],[IPL-2008]])</f>
        <v>0</v>
      </c>
      <c r="Y82">
        <f>COUNTIFS($P$5:$P$1099,Table8[[#This Row],[Season2]],$O$5:$O$1099,Table8[[#Headers],[IPL-2009]])</f>
        <v>0</v>
      </c>
      <c r="Z82" s="1">
        <f>COUNTIFS(P82:P1176,Table8[[#This Row],[Season2]],O82:O1176,Table8[[#Headers],[IPL-2010]])</f>
        <v>1</v>
      </c>
      <c r="AA82">
        <f>COUNTIFS(P82:P1176,Table8[[#This Row],[Season2]],O82:O1176,Table8[[#Headers],[IPL-2011]])</f>
        <v>0</v>
      </c>
      <c r="AB82">
        <f>COUNTIFS(P82:P1176,Table8[[#This Row],[Season2]],O82:O1176,Table8[[#Headers],[IPL-2012]])</f>
        <v>0</v>
      </c>
      <c r="AC82">
        <f>COUNTIFS(P82:P1176,Table8[[#This Row],[Season2]],O82:O1176,Table8[[#Headers],[IPL-2013]])</f>
        <v>0</v>
      </c>
      <c r="AD82">
        <f>COUNTIFS(P82:P1176,Table8[[#This Row],[Season2]],O82:O1176,Table8[[#Headers],[IPL-2014]])</f>
        <v>0</v>
      </c>
      <c r="AE82">
        <f>COUNTIFS(P82:P1176,Table8[[#This Row],[Season2]],O82:O1176,Table8[[#Headers],[IPL-2015]])</f>
        <v>0</v>
      </c>
      <c r="AF82">
        <f>COUNTIFS(P82:P1176,Table8[[#This Row],[Season2]],O82:O1176,Table8[[#Headers],[IPL-2016]])</f>
        <v>0</v>
      </c>
      <c r="AG82">
        <f>COUNTIFS(P82:P1176,Table8[[#This Row],[Season2]],O82:O1176,Table8[[#Headers],[IPL-2017]])</f>
        <v>1</v>
      </c>
      <c r="AH82">
        <f>COUNTIFS(P82:P1176,Table8[[#This Row],[Season2]],O82:O1176,Table8[[#Headers],[IPL-2018]])</f>
        <v>0</v>
      </c>
      <c r="AI82">
        <f>COUNTIFS(P82:P1176,Table8[[#This Row],[Season2]],O82:O1176,Table8[[#Headers],[IPL-2019]])</f>
        <v>0</v>
      </c>
      <c r="AJ82">
        <f>COUNTIFS(P82:P1176,Table8[[#This Row],[Season2]],O82:O1176,Table8[[#Headers],[IPL-2020]])</f>
        <v>0</v>
      </c>
      <c r="AK82">
        <f>COUNTIFS(P82:P1176,Table8[[#This Row],[Season2]],O82:O1176,Table8[[#Headers],[IPL-2021]])</f>
        <v>0</v>
      </c>
      <c r="AL82">
        <f>COUNTIFS(P82:P1176,Table8[[#This Row],[Season2]],O82:O1176,Table8[[#Headers],[IPL-2022]])</f>
        <v>0</v>
      </c>
      <c r="AM82">
        <f>COUNTIFS(P82:P1176,Table8[[#This Row],[Season2]],O82:O1176,Table8[[#Headers],[IPL-2023]])</f>
        <v>0</v>
      </c>
      <c r="AN82">
        <f>COUNTIFS(P82:P1176,Table8[[#This Row],[Season2]],O82:O1176,Table8[[#Headers],[IPL-2024]])</f>
        <v>0</v>
      </c>
    </row>
    <row r="83" spans="15:40" x14ac:dyDescent="0.25">
      <c r="O83" s="6" t="s">
        <v>116</v>
      </c>
      <c r="P83" s="6" t="s">
        <v>146</v>
      </c>
      <c r="W83" s="6" t="s">
        <v>191</v>
      </c>
      <c r="X83">
        <f>COUNTIFS(P83:P1177,Table8[[#This Row],[Season2]],O83:O1177,Table8[[#Headers],[IPL-2008]])</f>
        <v>0</v>
      </c>
      <c r="Y83">
        <f>COUNTIFS($P$5:$P$1099,Table8[[#This Row],[Season2]],$O$5:$O$1099,Table8[[#Headers],[IPL-2009]])</f>
        <v>0</v>
      </c>
      <c r="Z83" s="1">
        <f>COUNTIFS(P83:P1177,Table8[[#This Row],[Season2]],O83:O1177,Table8[[#Headers],[IPL-2010]])</f>
        <v>1</v>
      </c>
      <c r="AA83">
        <f>COUNTIFS(P83:P1177,Table8[[#This Row],[Season2]],O83:O1177,Table8[[#Headers],[IPL-2011]])</f>
        <v>0</v>
      </c>
      <c r="AB83">
        <f>COUNTIFS(P83:P1177,Table8[[#This Row],[Season2]],O83:O1177,Table8[[#Headers],[IPL-2012]])</f>
        <v>0</v>
      </c>
      <c r="AC83">
        <f>COUNTIFS(P83:P1177,Table8[[#This Row],[Season2]],O83:O1177,Table8[[#Headers],[IPL-2013]])</f>
        <v>0</v>
      </c>
      <c r="AD83">
        <f>COUNTIFS(P83:P1177,Table8[[#This Row],[Season2]],O83:O1177,Table8[[#Headers],[IPL-2014]])</f>
        <v>0</v>
      </c>
      <c r="AE83">
        <f>COUNTIFS(P83:P1177,Table8[[#This Row],[Season2]],O83:O1177,Table8[[#Headers],[IPL-2015]])</f>
        <v>0</v>
      </c>
      <c r="AF83">
        <f>COUNTIFS(P83:P1177,Table8[[#This Row],[Season2]],O83:O1177,Table8[[#Headers],[IPL-2016]])</f>
        <v>0</v>
      </c>
      <c r="AG83">
        <f>COUNTIFS(P83:P1177,Table8[[#This Row],[Season2]],O83:O1177,Table8[[#Headers],[IPL-2017]])</f>
        <v>0</v>
      </c>
      <c r="AH83">
        <f>COUNTIFS(P83:P1177,Table8[[#This Row],[Season2]],O83:O1177,Table8[[#Headers],[IPL-2018]])</f>
        <v>0</v>
      </c>
      <c r="AI83">
        <f>COUNTIFS(P83:P1177,Table8[[#This Row],[Season2]],O83:O1177,Table8[[#Headers],[IPL-2019]])</f>
        <v>0</v>
      </c>
      <c r="AJ83">
        <f>COUNTIFS(P83:P1177,Table8[[#This Row],[Season2]],O83:O1177,Table8[[#Headers],[IPL-2020]])</f>
        <v>0</v>
      </c>
      <c r="AK83">
        <f>COUNTIFS(P83:P1177,Table8[[#This Row],[Season2]],O83:O1177,Table8[[#Headers],[IPL-2021]])</f>
        <v>0</v>
      </c>
      <c r="AL83">
        <f>COUNTIFS(P83:P1177,Table8[[#This Row],[Season2]],O83:O1177,Table8[[#Headers],[IPL-2022]])</f>
        <v>0</v>
      </c>
      <c r="AM83">
        <f>COUNTIFS(P83:P1177,Table8[[#This Row],[Season2]],O83:O1177,Table8[[#Headers],[IPL-2023]])</f>
        <v>0</v>
      </c>
      <c r="AN83">
        <f>COUNTIFS(P83:P1177,Table8[[#This Row],[Season2]],O83:O1177,Table8[[#Headers],[IPL-2024]])</f>
        <v>0</v>
      </c>
    </row>
    <row r="84" spans="15:40" x14ac:dyDescent="0.25">
      <c r="O84" s="1" t="s">
        <v>116</v>
      </c>
      <c r="P84" s="1" t="s">
        <v>149</v>
      </c>
      <c r="W84" s="6" t="s">
        <v>192</v>
      </c>
      <c r="X84">
        <f>COUNTIFS(P84:P1178,Table8[[#This Row],[Season2]],O84:O1178,Table8[[#Headers],[IPL-2008]])</f>
        <v>0</v>
      </c>
      <c r="Y84">
        <f>COUNTIFS($P$5:$P$1099,Table8[[#This Row],[Season2]],$O$5:$O$1099,Table8[[#Headers],[IPL-2009]])</f>
        <v>0</v>
      </c>
      <c r="Z84" s="1">
        <f>COUNTIFS(P84:P1178,Table8[[#This Row],[Season2]],O84:O1178,Table8[[#Headers],[IPL-2010]])</f>
        <v>1</v>
      </c>
      <c r="AA84">
        <f>COUNTIFS(P84:P1178,Table8[[#This Row],[Season2]],O84:O1178,Table8[[#Headers],[IPL-2011]])</f>
        <v>1</v>
      </c>
      <c r="AB84">
        <f>COUNTIFS(P84:P1178,Table8[[#This Row],[Season2]],O84:O1178,Table8[[#Headers],[IPL-2012]])</f>
        <v>1</v>
      </c>
      <c r="AC84">
        <f>COUNTIFS(P84:P1178,Table8[[#This Row],[Season2]],O84:O1178,Table8[[#Headers],[IPL-2013]])</f>
        <v>2</v>
      </c>
      <c r="AD84">
        <f>COUNTIFS(P84:P1178,Table8[[#This Row],[Season2]],O84:O1178,Table8[[#Headers],[IPL-2014]])</f>
        <v>2</v>
      </c>
      <c r="AE84">
        <f>COUNTIFS(P84:P1178,Table8[[#This Row],[Season2]],O84:O1178,Table8[[#Headers],[IPL-2015]])</f>
        <v>4</v>
      </c>
      <c r="AF84">
        <f>COUNTIFS(P84:P1178,Table8[[#This Row],[Season2]],O84:O1178,Table8[[#Headers],[IPL-2016]])</f>
        <v>3</v>
      </c>
      <c r="AG84">
        <f>COUNTIFS(P84:P1178,Table8[[#This Row],[Season2]],O84:O1178,Table8[[#Headers],[IPL-2017]])</f>
        <v>1</v>
      </c>
      <c r="AH84">
        <f>COUNTIFS(P84:P1178,Table8[[#This Row],[Season2]],O84:O1178,Table8[[#Headers],[IPL-2018]])</f>
        <v>0</v>
      </c>
      <c r="AI84">
        <f>COUNTIFS(P84:P1178,Table8[[#This Row],[Season2]],O84:O1178,Table8[[#Headers],[IPL-2019]])</f>
        <v>2</v>
      </c>
      <c r="AJ84">
        <f>COUNTIFS(P84:P1178,Table8[[#This Row],[Season2]],O84:O1178,Table8[[#Headers],[IPL-2020]])</f>
        <v>0</v>
      </c>
      <c r="AK84">
        <f>COUNTIFS(P84:P1178,Table8[[#This Row],[Season2]],O84:O1178,Table8[[#Headers],[IPL-2021]])</f>
        <v>0</v>
      </c>
      <c r="AL84">
        <f>COUNTIFS(P84:P1178,Table8[[#This Row],[Season2]],O84:O1178,Table8[[#Headers],[IPL-2022]])</f>
        <v>1</v>
      </c>
      <c r="AM84">
        <f>COUNTIFS(P84:P1178,Table8[[#This Row],[Season2]],O84:O1178,Table8[[#Headers],[IPL-2023]])</f>
        <v>0</v>
      </c>
      <c r="AN84">
        <f>COUNTIFS(P84:P1178,Table8[[#This Row],[Season2]],O84:O1178,Table8[[#Headers],[IPL-2024]])</f>
        <v>0</v>
      </c>
    </row>
    <row r="85" spans="15:40" x14ac:dyDescent="0.25">
      <c r="O85" s="6" t="s">
        <v>116</v>
      </c>
      <c r="P85" s="6" t="s">
        <v>75</v>
      </c>
      <c r="W85" s="1" t="s">
        <v>193</v>
      </c>
      <c r="X85">
        <f>COUNTIFS(P85:P1179,Table8[[#This Row],[Season2]],O85:O1179,Table8[[#Headers],[IPL-2008]])</f>
        <v>0</v>
      </c>
      <c r="Y85">
        <f>COUNTIFS($P$5:$P$1099,Table8[[#This Row],[Season2]],$O$5:$O$1099,Table8[[#Headers],[IPL-2009]])</f>
        <v>0</v>
      </c>
      <c r="Z85" s="1">
        <f>COUNTIFS(P85:P1179,Table8[[#This Row],[Season2]],O85:O1179,Table8[[#Headers],[IPL-2010]])</f>
        <v>1</v>
      </c>
      <c r="AA85">
        <f>COUNTIFS(P85:P1179,Table8[[#This Row],[Season2]],O85:O1179,Table8[[#Headers],[IPL-2011]])</f>
        <v>2</v>
      </c>
      <c r="AB85">
        <f>COUNTIFS(P85:P1179,Table8[[#This Row],[Season2]],O85:O1179,Table8[[#Headers],[IPL-2012]])</f>
        <v>1</v>
      </c>
      <c r="AC85">
        <f>COUNTIFS(P85:P1179,Table8[[#This Row],[Season2]],O85:O1179,Table8[[#Headers],[IPL-2013]])</f>
        <v>0</v>
      </c>
      <c r="AD85">
        <f>COUNTIFS(P85:P1179,Table8[[#This Row],[Season2]],O85:O1179,Table8[[#Headers],[IPL-2014]])</f>
        <v>0</v>
      </c>
      <c r="AE85">
        <f>COUNTIFS(P85:P1179,Table8[[#This Row],[Season2]],O85:O1179,Table8[[#Headers],[IPL-2015]])</f>
        <v>1</v>
      </c>
      <c r="AF85">
        <f>COUNTIFS(P85:P1179,Table8[[#This Row],[Season2]],O85:O1179,Table8[[#Headers],[IPL-2016]])</f>
        <v>0</v>
      </c>
      <c r="AG85">
        <f>COUNTIFS(P85:P1179,Table8[[#This Row],[Season2]],O85:O1179,Table8[[#Headers],[IPL-2017]])</f>
        <v>0</v>
      </c>
      <c r="AH85">
        <f>COUNTIFS(P85:P1179,Table8[[#This Row],[Season2]],O85:O1179,Table8[[#Headers],[IPL-2018]])</f>
        <v>0</v>
      </c>
      <c r="AI85">
        <f>COUNTIFS(P85:P1179,Table8[[#This Row],[Season2]],O85:O1179,Table8[[#Headers],[IPL-2019]])</f>
        <v>1</v>
      </c>
      <c r="AJ85">
        <f>COUNTIFS(P85:P1179,Table8[[#This Row],[Season2]],O85:O1179,Table8[[#Headers],[IPL-2020]])</f>
        <v>0</v>
      </c>
      <c r="AK85">
        <f>COUNTIFS(P85:P1179,Table8[[#This Row],[Season2]],O85:O1179,Table8[[#Headers],[IPL-2021]])</f>
        <v>0</v>
      </c>
      <c r="AL85">
        <f>COUNTIFS(P85:P1179,Table8[[#This Row],[Season2]],O85:O1179,Table8[[#Headers],[IPL-2022]])</f>
        <v>0</v>
      </c>
      <c r="AM85">
        <f>COUNTIFS(P85:P1179,Table8[[#This Row],[Season2]],O85:O1179,Table8[[#Headers],[IPL-2023]])</f>
        <v>0</v>
      </c>
      <c r="AN85">
        <f>COUNTIFS(P85:P1179,Table8[[#This Row],[Season2]],O85:O1179,Table8[[#Headers],[IPL-2024]])</f>
        <v>0</v>
      </c>
    </row>
    <row r="86" spans="15:40" x14ac:dyDescent="0.25">
      <c r="O86" s="1" t="s">
        <v>116</v>
      </c>
      <c r="P86" s="1" t="s">
        <v>152</v>
      </c>
      <c r="W86" s="6" t="s">
        <v>194</v>
      </c>
      <c r="X86">
        <f>COUNTIFS(P86:P1180,Table8[[#This Row],[Season2]],O86:O1180,Table8[[#Headers],[IPL-2008]])</f>
        <v>0</v>
      </c>
      <c r="Y86">
        <f>COUNTIFS($P$5:$P$1099,Table8[[#This Row],[Season2]],$O$5:$O$1099,Table8[[#Headers],[IPL-2009]])</f>
        <v>0</v>
      </c>
      <c r="Z86" s="1">
        <f>COUNTIFS(P86:P1180,Table8[[#This Row],[Season2]],O86:O1180,Table8[[#Headers],[IPL-2010]])</f>
        <v>2</v>
      </c>
      <c r="AA86">
        <f>COUNTIFS(P86:P1180,Table8[[#This Row],[Season2]],O86:O1180,Table8[[#Headers],[IPL-2011]])</f>
        <v>2</v>
      </c>
      <c r="AB86">
        <f>COUNTIFS(P86:P1180,Table8[[#This Row],[Season2]],O86:O1180,Table8[[#Headers],[IPL-2012]])</f>
        <v>1</v>
      </c>
      <c r="AC86">
        <f>COUNTIFS(P86:P1180,Table8[[#This Row],[Season2]],O86:O1180,Table8[[#Headers],[IPL-2013]])</f>
        <v>0</v>
      </c>
      <c r="AD86">
        <f>COUNTIFS(P86:P1180,Table8[[#This Row],[Season2]],O86:O1180,Table8[[#Headers],[IPL-2014]])</f>
        <v>1</v>
      </c>
      <c r="AE86">
        <f>COUNTIFS(P86:P1180,Table8[[#This Row],[Season2]],O86:O1180,Table8[[#Headers],[IPL-2015]])</f>
        <v>0</v>
      </c>
      <c r="AF86">
        <f>COUNTIFS(P86:P1180,Table8[[#This Row],[Season2]],O86:O1180,Table8[[#Headers],[IPL-2016]])</f>
        <v>0</v>
      </c>
      <c r="AG86">
        <f>COUNTIFS(P86:P1180,Table8[[#This Row],[Season2]],O86:O1180,Table8[[#Headers],[IPL-2017]])</f>
        <v>0</v>
      </c>
      <c r="AH86">
        <f>COUNTIFS(P86:P1180,Table8[[#This Row],[Season2]],O86:O1180,Table8[[#Headers],[IPL-2018]])</f>
        <v>0</v>
      </c>
      <c r="AI86">
        <f>COUNTIFS(P86:P1180,Table8[[#This Row],[Season2]],O86:O1180,Table8[[#Headers],[IPL-2019]])</f>
        <v>0</v>
      </c>
      <c r="AJ86">
        <f>COUNTIFS(P86:P1180,Table8[[#This Row],[Season2]],O86:O1180,Table8[[#Headers],[IPL-2020]])</f>
        <v>0</v>
      </c>
      <c r="AK86">
        <f>COUNTIFS(P86:P1180,Table8[[#This Row],[Season2]],O86:O1180,Table8[[#Headers],[IPL-2021]])</f>
        <v>0</v>
      </c>
      <c r="AL86">
        <f>COUNTIFS(P86:P1180,Table8[[#This Row],[Season2]],O86:O1180,Table8[[#Headers],[IPL-2022]])</f>
        <v>0</v>
      </c>
      <c r="AM86">
        <f>COUNTIFS(P86:P1180,Table8[[#This Row],[Season2]],O86:O1180,Table8[[#Headers],[IPL-2023]])</f>
        <v>0</v>
      </c>
      <c r="AN86">
        <f>COUNTIFS(P86:P1180,Table8[[#This Row],[Season2]],O86:O1180,Table8[[#Headers],[IPL-2024]])</f>
        <v>0</v>
      </c>
    </row>
    <row r="87" spans="15:40" x14ac:dyDescent="0.25">
      <c r="O87" s="6" t="s">
        <v>116</v>
      </c>
      <c r="P87" s="6" t="s">
        <v>100</v>
      </c>
      <c r="W87" s="1" t="s">
        <v>195</v>
      </c>
      <c r="X87">
        <f>COUNTIFS(P87:P1181,Table8[[#This Row],[Season2]],O87:O1181,Table8[[#Headers],[IPL-2008]])</f>
        <v>0</v>
      </c>
      <c r="Y87">
        <f>COUNTIFS($P$5:$P$1099,Table8[[#This Row],[Season2]],$O$5:$O$1099,Table8[[#Headers],[IPL-2009]])</f>
        <v>0</v>
      </c>
      <c r="Z87" s="1">
        <f>COUNTIFS(P87:P1181,Table8[[#This Row],[Season2]],O87:O1181,Table8[[#Headers],[IPL-2010]])</f>
        <v>2</v>
      </c>
      <c r="AA87">
        <f>COUNTIFS(P87:P1181,Table8[[#This Row],[Season2]],O87:O1181,Table8[[#Headers],[IPL-2011]])</f>
        <v>0</v>
      </c>
      <c r="AB87">
        <f>COUNTIFS(P87:P1181,Table8[[#This Row],[Season2]],O87:O1181,Table8[[#Headers],[IPL-2012]])</f>
        <v>1</v>
      </c>
      <c r="AC87">
        <f>COUNTIFS(P87:P1181,Table8[[#This Row],[Season2]],O87:O1181,Table8[[#Headers],[IPL-2013]])</f>
        <v>0</v>
      </c>
      <c r="AD87">
        <f>COUNTIFS(P87:P1181,Table8[[#This Row],[Season2]],O87:O1181,Table8[[#Headers],[IPL-2014]])</f>
        <v>0</v>
      </c>
      <c r="AE87">
        <f>COUNTIFS(P87:P1181,Table8[[#This Row],[Season2]],O87:O1181,Table8[[#Headers],[IPL-2015]])</f>
        <v>0</v>
      </c>
      <c r="AF87">
        <f>COUNTIFS(P87:P1181,Table8[[#This Row],[Season2]],O87:O1181,Table8[[#Headers],[IPL-2016]])</f>
        <v>0</v>
      </c>
      <c r="AG87">
        <f>COUNTIFS(P87:P1181,Table8[[#This Row],[Season2]],O87:O1181,Table8[[#Headers],[IPL-2017]])</f>
        <v>0</v>
      </c>
      <c r="AH87">
        <f>COUNTIFS(P87:P1181,Table8[[#This Row],[Season2]],O87:O1181,Table8[[#Headers],[IPL-2018]])</f>
        <v>0</v>
      </c>
      <c r="AI87">
        <f>COUNTIFS(P87:P1181,Table8[[#This Row],[Season2]],O87:O1181,Table8[[#Headers],[IPL-2019]])</f>
        <v>0</v>
      </c>
      <c r="AJ87">
        <f>COUNTIFS(P87:P1181,Table8[[#This Row],[Season2]],O87:O1181,Table8[[#Headers],[IPL-2020]])</f>
        <v>0</v>
      </c>
      <c r="AK87">
        <f>COUNTIFS(P87:P1181,Table8[[#This Row],[Season2]],O87:O1181,Table8[[#Headers],[IPL-2021]])</f>
        <v>0</v>
      </c>
      <c r="AL87">
        <f>COUNTIFS(P87:P1181,Table8[[#This Row],[Season2]],O87:O1181,Table8[[#Headers],[IPL-2022]])</f>
        <v>0</v>
      </c>
      <c r="AM87">
        <f>COUNTIFS(P87:P1181,Table8[[#This Row],[Season2]],O87:O1181,Table8[[#Headers],[IPL-2023]])</f>
        <v>0</v>
      </c>
      <c r="AN87">
        <f>COUNTIFS(P87:P1181,Table8[[#This Row],[Season2]],O87:O1181,Table8[[#Headers],[IPL-2024]])</f>
        <v>0</v>
      </c>
    </row>
    <row r="88" spans="15:40" x14ac:dyDescent="0.25">
      <c r="O88" s="1" t="s">
        <v>116</v>
      </c>
      <c r="P88" s="1" t="s">
        <v>154</v>
      </c>
      <c r="W88" s="1" t="s">
        <v>196</v>
      </c>
      <c r="X88">
        <f>COUNTIFS(P88:P1182,Table8[[#This Row],[Season2]],O88:O1182,Table8[[#Headers],[IPL-2008]])</f>
        <v>0</v>
      </c>
      <c r="Y88">
        <f>COUNTIFS($P$5:$P$1099,Table8[[#This Row],[Season2]],$O$5:$O$1099,Table8[[#Headers],[IPL-2009]])</f>
        <v>0</v>
      </c>
      <c r="Z88" s="1">
        <f>COUNTIFS(P88:P1182,Table8[[#This Row],[Season2]],O88:O1182,Table8[[#Headers],[IPL-2010]])</f>
        <v>1</v>
      </c>
      <c r="AA88">
        <f>COUNTIFS(P88:P1182,Table8[[#This Row],[Season2]],O88:O1182,Table8[[#Headers],[IPL-2011]])</f>
        <v>1</v>
      </c>
      <c r="AB88">
        <f>COUNTIFS(P88:P1182,Table8[[#This Row],[Season2]],O88:O1182,Table8[[#Headers],[IPL-2012]])</f>
        <v>2</v>
      </c>
      <c r="AC88">
        <f>COUNTIFS(P88:P1182,Table8[[#This Row],[Season2]],O88:O1182,Table8[[#Headers],[IPL-2013]])</f>
        <v>0</v>
      </c>
      <c r="AD88">
        <f>COUNTIFS(P88:P1182,Table8[[#This Row],[Season2]],O88:O1182,Table8[[#Headers],[IPL-2014]])</f>
        <v>1</v>
      </c>
      <c r="AE88">
        <f>COUNTIFS(P88:P1182,Table8[[#This Row],[Season2]],O88:O1182,Table8[[#Headers],[IPL-2015]])</f>
        <v>1</v>
      </c>
      <c r="AF88">
        <f>COUNTIFS(P88:P1182,Table8[[#This Row],[Season2]],O88:O1182,Table8[[#Headers],[IPL-2016]])</f>
        <v>0</v>
      </c>
      <c r="AG88">
        <f>COUNTIFS(P88:P1182,Table8[[#This Row],[Season2]],O88:O1182,Table8[[#Headers],[IPL-2017]])</f>
        <v>1</v>
      </c>
      <c r="AH88">
        <f>COUNTIFS(P88:P1182,Table8[[#This Row],[Season2]],O88:O1182,Table8[[#Headers],[IPL-2018]])</f>
        <v>2</v>
      </c>
      <c r="AI88">
        <f>COUNTIFS(P88:P1182,Table8[[#This Row],[Season2]],O88:O1182,Table8[[#Headers],[IPL-2019]])</f>
        <v>0</v>
      </c>
      <c r="AJ88">
        <f>COUNTIFS(P88:P1182,Table8[[#This Row],[Season2]],O88:O1182,Table8[[#Headers],[IPL-2020]])</f>
        <v>1</v>
      </c>
      <c r="AK88">
        <f>COUNTIFS(P88:P1182,Table8[[#This Row],[Season2]],O88:O1182,Table8[[#Headers],[IPL-2021]])</f>
        <v>0</v>
      </c>
      <c r="AL88">
        <f>COUNTIFS(P88:P1182,Table8[[#This Row],[Season2]],O88:O1182,Table8[[#Headers],[IPL-2022]])</f>
        <v>0</v>
      </c>
      <c r="AM88">
        <f>COUNTIFS(P88:P1182,Table8[[#This Row],[Season2]],O88:O1182,Table8[[#Headers],[IPL-2023]])</f>
        <v>0</v>
      </c>
      <c r="AN88">
        <f>COUNTIFS(P88:P1182,Table8[[#This Row],[Season2]],O88:O1182,Table8[[#Headers],[IPL-2024]])</f>
        <v>0</v>
      </c>
    </row>
    <row r="89" spans="15:40" x14ac:dyDescent="0.25">
      <c r="O89" s="6" t="s">
        <v>116</v>
      </c>
      <c r="P89" s="6" t="s">
        <v>83</v>
      </c>
      <c r="W89" s="1" t="s">
        <v>197</v>
      </c>
      <c r="X89">
        <f>COUNTIFS(P89:P1183,Table8[[#This Row],[Season2]],O89:O1183,Table8[[#Headers],[IPL-2008]])</f>
        <v>0</v>
      </c>
      <c r="Y89">
        <f>COUNTIFS($P$5:$P$1099,Table8[[#This Row],[Season2]],$O$5:$O$1099,Table8[[#Headers],[IPL-2009]])</f>
        <v>0</v>
      </c>
      <c r="Z89" s="1">
        <f>COUNTIFS(P89:P1183,Table8[[#This Row],[Season2]],O89:O1183,Table8[[#Headers],[IPL-2010]])</f>
        <v>1</v>
      </c>
      <c r="AA89">
        <f>COUNTIFS(P89:P1183,Table8[[#This Row],[Season2]],O89:O1183,Table8[[#Headers],[IPL-2011]])</f>
        <v>0</v>
      </c>
      <c r="AB89">
        <f>COUNTIFS(P89:P1183,Table8[[#This Row],[Season2]],O89:O1183,Table8[[#Headers],[IPL-2012]])</f>
        <v>0</v>
      </c>
      <c r="AC89">
        <f>COUNTIFS(P89:P1183,Table8[[#This Row],[Season2]],O89:O1183,Table8[[#Headers],[IPL-2013]])</f>
        <v>0</v>
      </c>
      <c r="AD89">
        <f>COUNTIFS(P89:P1183,Table8[[#This Row],[Season2]],O89:O1183,Table8[[#Headers],[IPL-2014]])</f>
        <v>0</v>
      </c>
      <c r="AE89">
        <f>COUNTIFS(P89:P1183,Table8[[#This Row],[Season2]],O89:O1183,Table8[[#Headers],[IPL-2015]])</f>
        <v>0</v>
      </c>
      <c r="AF89">
        <f>COUNTIFS(P89:P1183,Table8[[#This Row],[Season2]],O89:O1183,Table8[[#Headers],[IPL-2016]])</f>
        <v>0</v>
      </c>
      <c r="AG89">
        <f>COUNTIFS(P89:P1183,Table8[[#This Row],[Season2]],O89:O1183,Table8[[#Headers],[IPL-2017]])</f>
        <v>0</v>
      </c>
      <c r="AH89">
        <f>COUNTIFS(P89:P1183,Table8[[#This Row],[Season2]],O89:O1183,Table8[[#Headers],[IPL-2018]])</f>
        <v>0</v>
      </c>
      <c r="AI89">
        <f>COUNTIFS(P89:P1183,Table8[[#This Row],[Season2]],O89:O1183,Table8[[#Headers],[IPL-2019]])</f>
        <v>0</v>
      </c>
      <c r="AJ89">
        <f>COUNTIFS(P89:P1183,Table8[[#This Row],[Season2]],O89:O1183,Table8[[#Headers],[IPL-2020]])</f>
        <v>0</v>
      </c>
      <c r="AK89">
        <f>COUNTIFS(P89:P1183,Table8[[#This Row],[Season2]],O89:O1183,Table8[[#Headers],[IPL-2021]])</f>
        <v>0</v>
      </c>
      <c r="AL89">
        <f>COUNTIFS(P89:P1183,Table8[[#This Row],[Season2]],O89:O1183,Table8[[#Headers],[IPL-2022]])</f>
        <v>0</v>
      </c>
      <c r="AM89">
        <f>COUNTIFS(P89:P1183,Table8[[#This Row],[Season2]],O89:O1183,Table8[[#Headers],[IPL-2023]])</f>
        <v>0</v>
      </c>
      <c r="AN89">
        <f>COUNTIFS(P89:P1183,Table8[[#This Row],[Season2]],O89:O1183,Table8[[#Headers],[IPL-2024]])</f>
        <v>0</v>
      </c>
    </row>
    <row r="90" spans="15:40" x14ac:dyDescent="0.25">
      <c r="O90" s="1" t="s">
        <v>116</v>
      </c>
      <c r="P90" s="1" t="s">
        <v>102</v>
      </c>
      <c r="W90" s="6" t="s">
        <v>200</v>
      </c>
      <c r="X90">
        <f>COUNTIFS(P90:P1184,Table8[[#This Row],[Season2]],O90:O1184,Table8[[#Headers],[IPL-2008]])</f>
        <v>0</v>
      </c>
      <c r="Y90">
        <f>COUNTIFS($P$5:$P$1099,Table8[[#This Row],[Season2]],$O$5:$O$1099,Table8[[#Headers],[IPL-2009]])</f>
        <v>0</v>
      </c>
      <c r="Z90" s="1">
        <f>COUNTIFS(P90:P1184,Table8[[#This Row],[Season2]],O90:O1184,Table8[[#Headers],[IPL-2010]])</f>
        <v>1</v>
      </c>
      <c r="AA90">
        <f>COUNTIFS(P90:P1184,Table8[[#This Row],[Season2]],O90:O1184,Table8[[#Headers],[IPL-2011]])</f>
        <v>0</v>
      </c>
      <c r="AB90">
        <f>COUNTIFS(P90:P1184,Table8[[#This Row],[Season2]],O90:O1184,Table8[[#Headers],[IPL-2012]])</f>
        <v>0</v>
      </c>
      <c r="AC90">
        <f>COUNTIFS(P90:P1184,Table8[[#This Row],[Season2]],O90:O1184,Table8[[#Headers],[IPL-2013]])</f>
        <v>0</v>
      </c>
      <c r="AD90">
        <f>COUNTIFS(P90:P1184,Table8[[#This Row],[Season2]],O90:O1184,Table8[[#Headers],[IPL-2014]])</f>
        <v>0</v>
      </c>
      <c r="AE90">
        <f>COUNTIFS(P90:P1184,Table8[[#This Row],[Season2]],O90:O1184,Table8[[#Headers],[IPL-2015]])</f>
        <v>0</v>
      </c>
      <c r="AF90">
        <f>COUNTIFS(P90:P1184,Table8[[#This Row],[Season2]],O90:O1184,Table8[[#Headers],[IPL-2016]])</f>
        <v>0</v>
      </c>
      <c r="AG90">
        <f>COUNTIFS(P90:P1184,Table8[[#This Row],[Season2]],O90:O1184,Table8[[#Headers],[IPL-2017]])</f>
        <v>0</v>
      </c>
      <c r="AH90">
        <f>COUNTIFS(P90:P1184,Table8[[#This Row],[Season2]],O90:O1184,Table8[[#Headers],[IPL-2018]])</f>
        <v>0</v>
      </c>
      <c r="AI90">
        <f>COUNTIFS(P90:P1184,Table8[[#This Row],[Season2]],O90:O1184,Table8[[#Headers],[IPL-2019]])</f>
        <v>0</v>
      </c>
      <c r="AJ90">
        <f>COUNTIFS(P90:P1184,Table8[[#This Row],[Season2]],O90:O1184,Table8[[#Headers],[IPL-2020]])</f>
        <v>0</v>
      </c>
      <c r="AK90">
        <f>COUNTIFS(P90:P1184,Table8[[#This Row],[Season2]],O90:O1184,Table8[[#Headers],[IPL-2021]])</f>
        <v>0</v>
      </c>
      <c r="AL90">
        <f>COUNTIFS(P90:P1184,Table8[[#This Row],[Season2]],O90:O1184,Table8[[#Headers],[IPL-2022]])</f>
        <v>0</v>
      </c>
      <c r="AM90">
        <f>COUNTIFS(P90:P1184,Table8[[#This Row],[Season2]],O90:O1184,Table8[[#Headers],[IPL-2023]])</f>
        <v>0</v>
      </c>
      <c r="AN90">
        <f>COUNTIFS(P90:P1184,Table8[[#This Row],[Season2]],O90:O1184,Table8[[#Headers],[IPL-2024]])</f>
        <v>0</v>
      </c>
    </row>
    <row r="91" spans="15:40" x14ac:dyDescent="0.25">
      <c r="O91" s="6" t="s">
        <v>116</v>
      </c>
      <c r="P91" s="6" t="s">
        <v>156</v>
      </c>
      <c r="W91" s="6" t="s">
        <v>201</v>
      </c>
      <c r="X91">
        <f>COUNTIFS(P91:P1185,Table8[[#This Row],[Season2]],O91:O1185,Table8[[#Headers],[IPL-2008]])</f>
        <v>0</v>
      </c>
      <c r="Y91">
        <f>COUNTIFS($P$5:$P$1099,Table8[[#This Row],[Season2]],$O$5:$O$1099,Table8[[#Headers],[IPL-2009]])</f>
        <v>0</v>
      </c>
      <c r="Z91" s="1">
        <f>COUNTIFS(P91:P1185,Table8[[#This Row],[Season2]],O91:O1185,Table8[[#Headers],[IPL-2010]])</f>
        <v>1</v>
      </c>
      <c r="AA91">
        <f>COUNTIFS(P91:P1185,Table8[[#This Row],[Season2]],O91:O1185,Table8[[#Headers],[IPL-2011]])</f>
        <v>0</v>
      </c>
      <c r="AB91">
        <f>COUNTIFS(P91:P1185,Table8[[#This Row],[Season2]],O91:O1185,Table8[[#Headers],[IPL-2012]])</f>
        <v>0</v>
      </c>
      <c r="AC91">
        <f>COUNTIFS(P91:P1185,Table8[[#This Row],[Season2]],O91:O1185,Table8[[#Headers],[IPL-2013]])</f>
        <v>0</v>
      </c>
      <c r="AD91">
        <f>COUNTIFS(P91:P1185,Table8[[#This Row],[Season2]],O91:O1185,Table8[[#Headers],[IPL-2014]])</f>
        <v>0</v>
      </c>
      <c r="AE91">
        <f>COUNTIFS(P91:P1185,Table8[[#This Row],[Season2]],O91:O1185,Table8[[#Headers],[IPL-2015]])</f>
        <v>0</v>
      </c>
      <c r="AF91">
        <f>COUNTIFS(P91:P1185,Table8[[#This Row],[Season2]],O91:O1185,Table8[[#Headers],[IPL-2016]])</f>
        <v>0</v>
      </c>
      <c r="AG91">
        <f>COUNTIFS(P91:P1185,Table8[[#This Row],[Season2]],O91:O1185,Table8[[#Headers],[IPL-2017]])</f>
        <v>0</v>
      </c>
      <c r="AH91">
        <f>COUNTIFS(P91:P1185,Table8[[#This Row],[Season2]],O91:O1185,Table8[[#Headers],[IPL-2018]])</f>
        <v>0</v>
      </c>
      <c r="AI91">
        <f>COUNTIFS(P91:P1185,Table8[[#This Row],[Season2]],O91:O1185,Table8[[#Headers],[IPL-2019]])</f>
        <v>0</v>
      </c>
      <c r="AJ91">
        <f>COUNTIFS(P91:P1185,Table8[[#This Row],[Season2]],O91:O1185,Table8[[#Headers],[IPL-2020]])</f>
        <v>0</v>
      </c>
      <c r="AK91">
        <f>COUNTIFS(P91:P1185,Table8[[#This Row],[Season2]],O91:O1185,Table8[[#Headers],[IPL-2021]])</f>
        <v>0</v>
      </c>
      <c r="AL91">
        <f>COUNTIFS(P91:P1185,Table8[[#This Row],[Season2]],O91:O1185,Table8[[#Headers],[IPL-2022]])</f>
        <v>0</v>
      </c>
      <c r="AM91">
        <f>COUNTIFS(P91:P1185,Table8[[#This Row],[Season2]],O91:O1185,Table8[[#Headers],[IPL-2023]])</f>
        <v>0</v>
      </c>
      <c r="AN91">
        <f>COUNTIFS(P91:P1185,Table8[[#This Row],[Season2]],O91:O1185,Table8[[#Headers],[IPL-2024]])</f>
        <v>0</v>
      </c>
    </row>
    <row r="92" spans="15:40" x14ac:dyDescent="0.25">
      <c r="O92" s="1" t="s">
        <v>116</v>
      </c>
      <c r="P92" s="1" t="s">
        <v>157</v>
      </c>
      <c r="W92" s="6" t="s">
        <v>202</v>
      </c>
      <c r="X92">
        <f>COUNTIFS(P92:P1186,Table8[[#This Row],[Season2]],O92:O1186,Table8[[#Headers],[IPL-2008]])</f>
        <v>0</v>
      </c>
      <c r="Y92">
        <f>COUNTIFS($P$5:$P$1099,Table8[[#This Row],[Season2]],$O$5:$O$1099,Table8[[#Headers],[IPL-2009]])</f>
        <v>0</v>
      </c>
      <c r="Z92" s="1">
        <f>COUNTIFS(P92:P1186,Table8[[#This Row],[Season2]],O92:O1186,Table8[[#Headers],[IPL-2010]])</f>
        <v>1</v>
      </c>
      <c r="AA92">
        <f>COUNTIFS(P92:P1186,Table8[[#This Row],[Season2]],O92:O1186,Table8[[#Headers],[IPL-2011]])</f>
        <v>0</v>
      </c>
      <c r="AB92">
        <f>COUNTIFS(P92:P1186,Table8[[#This Row],[Season2]],O92:O1186,Table8[[#Headers],[IPL-2012]])</f>
        <v>0</v>
      </c>
      <c r="AC92">
        <f>COUNTIFS(P92:P1186,Table8[[#This Row],[Season2]],O92:O1186,Table8[[#Headers],[IPL-2013]])</f>
        <v>0</v>
      </c>
      <c r="AD92">
        <f>COUNTIFS(P92:P1186,Table8[[#This Row],[Season2]],O92:O1186,Table8[[#Headers],[IPL-2014]])</f>
        <v>0</v>
      </c>
      <c r="AE92">
        <f>COUNTIFS(P92:P1186,Table8[[#This Row],[Season2]],O92:O1186,Table8[[#Headers],[IPL-2015]])</f>
        <v>0</v>
      </c>
      <c r="AF92">
        <f>COUNTIFS(P92:P1186,Table8[[#This Row],[Season2]],O92:O1186,Table8[[#Headers],[IPL-2016]])</f>
        <v>0</v>
      </c>
      <c r="AG92">
        <f>COUNTIFS(P92:P1186,Table8[[#This Row],[Season2]],O92:O1186,Table8[[#Headers],[IPL-2017]])</f>
        <v>0</v>
      </c>
      <c r="AH92">
        <f>COUNTIFS(P92:P1186,Table8[[#This Row],[Season2]],O92:O1186,Table8[[#Headers],[IPL-2018]])</f>
        <v>0</v>
      </c>
      <c r="AI92">
        <f>COUNTIFS(P92:P1186,Table8[[#This Row],[Season2]],O92:O1186,Table8[[#Headers],[IPL-2019]])</f>
        <v>0</v>
      </c>
      <c r="AJ92">
        <f>COUNTIFS(P92:P1186,Table8[[#This Row],[Season2]],O92:O1186,Table8[[#Headers],[IPL-2020]])</f>
        <v>0</v>
      </c>
      <c r="AK92">
        <f>COUNTIFS(P92:P1186,Table8[[#This Row],[Season2]],O92:O1186,Table8[[#Headers],[IPL-2021]])</f>
        <v>0</v>
      </c>
      <c r="AL92">
        <f>COUNTIFS(P92:P1186,Table8[[#This Row],[Season2]],O92:O1186,Table8[[#Headers],[IPL-2022]])</f>
        <v>0</v>
      </c>
      <c r="AM92">
        <f>COUNTIFS(P92:P1186,Table8[[#This Row],[Season2]],O92:O1186,Table8[[#Headers],[IPL-2023]])</f>
        <v>0</v>
      </c>
      <c r="AN92">
        <f>COUNTIFS(P92:P1186,Table8[[#This Row],[Season2]],O92:O1186,Table8[[#Headers],[IPL-2024]])</f>
        <v>0</v>
      </c>
    </row>
    <row r="93" spans="15:40" x14ac:dyDescent="0.25">
      <c r="O93" s="6" t="s">
        <v>116</v>
      </c>
      <c r="P93" s="6" t="s">
        <v>158</v>
      </c>
      <c r="W93" s="6" t="s">
        <v>203</v>
      </c>
      <c r="X93">
        <f>COUNTIFS(P93:P1187,Table8[[#This Row],[Season2]],O93:O1187,Table8[[#Headers],[IPL-2008]])</f>
        <v>0</v>
      </c>
      <c r="Y93">
        <f>COUNTIFS($P$5:$P$1099,Table8[[#This Row],[Season2]],$O$5:$O$1099,Table8[[#Headers],[IPL-2009]])</f>
        <v>0</v>
      </c>
      <c r="Z93" s="1">
        <f>COUNTIFS(P93:P1187,Table8[[#This Row],[Season2]],O93:O1187,Table8[[#Headers],[IPL-2010]])</f>
        <v>1</v>
      </c>
      <c r="AA93">
        <f>COUNTIFS(P93:P1187,Table8[[#This Row],[Season2]],O93:O1187,Table8[[#Headers],[IPL-2011]])</f>
        <v>1</v>
      </c>
      <c r="AB93">
        <f>COUNTIFS(P93:P1187,Table8[[#This Row],[Season2]],O93:O1187,Table8[[#Headers],[IPL-2012]])</f>
        <v>0</v>
      </c>
      <c r="AC93">
        <f>COUNTIFS(P93:P1187,Table8[[#This Row],[Season2]],O93:O1187,Table8[[#Headers],[IPL-2013]])</f>
        <v>0</v>
      </c>
      <c r="AD93">
        <f>COUNTIFS(P93:P1187,Table8[[#This Row],[Season2]],O93:O1187,Table8[[#Headers],[IPL-2014]])</f>
        <v>0</v>
      </c>
      <c r="AE93">
        <f>COUNTIFS(P93:P1187,Table8[[#This Row],[Season2]],O93:O1187,Table8[[#Headers],[IPL-2015]])</f>
        <v>1</v>
      </c>
      <c r="AF93">
        <f>COUNTIFS(P93:P1187,Table8[[#This Row],[Season2]],O93:O1187,Table8[[#Headers],[IPL-2016]])</f>
        <v>0</v>
      </c>
      <c r="AG93">
        <f>COUNTIFS(P93:P1187,Table8[[#This Row],[Season2]],O93:O1187,Table8[[#Headers],[IPL-2017]])</f>
        <v>0</v>
      </c>
      <c r="AH93">
        <f>COUNTIFS(P93:P1187,Table8[[#This Row],[Season2]],O93:O1187,Table8[[#Headers],[IPL-2018]])</f>
        <v>0</v>
      </c>
      <c r="AI93">
        <f>COUNTIFS(P93:P1187,Table8[[#This Row],[Season2]],O93:O1187,Table8[[#Headers],[IPL-2019]])</f>
        <v>0</v>
      </c>
      <c r="AJ93">
        <f>COUNTIFS(P93:P1187,Table8[[#This Row],[Season2]],O93:O1187,Table8[[#Headers],[IPL-2020]])</f>
        <v>0</v>
      </c>
      <c r="AK93">
        <f>COUNTIFS(P93:P1187,Table8[[#This Row],[Season2]],O93:O1187,Table8[[#Headers],[IPL-2021]])</f>
        <v>0</v>
      </c>
      <c r="AL93">
        <f>COUNTIFS(P93:P1187,Table8[[#This Row],[Season2]],O93:O1187,Table8[[#Headers],[IPL-2022]])</f>
        <v>0</v>
      </c>
      <c r="AM93">
        <f>COUNTIFS(P93:P1187,Table8[[#This Row],[Season2]],O93:O1187,Table8[[#Headers],[IPL-2023]])</f>
        <v>0</v>
      </c>
      <c r="AN93">
        <f>COUNTIFS(P93:P1187,Table8[[#This Row],[Season2]],O93:O1187,Table8[[#Headers],[IPL-2024]])</f>
        <v>0</v>
      </c>
    </row>
    <row r="94" spans="15:40" x14ac:dyDescent="0.25">
      <c r="O94" s="1" t="s">
        <v>116</v>
      </c>
      <c r="P94" s="1" t="s">
        <v>73</v>
      </c>
      <c r="W94" s="6" t="s">
        <v>204</v>
      </c>
      <c r="X94">
        <f>COUNTIFS(P94:P1188,Table8[[#This Row],[Season2]],O94:O1188,Table8[[#Headers],[IPL-2008]])</f>
        <v>0</v>
      </c>
      <c r="Y94">
        <f>COUNTIFS($P$5:$P$1099,Table8[[#This Row],[Season2]],$O$5:$O$1099,Table8[[#Headers],[IPL-2009]])</f>
        <v>0</v>
      </c>
      <c r="Z94" s="1">
        <f>COUNTIFS(P94:P1188,Table8[[#This Row],[Season2]],O94:O1188,Table8[[#Headers],[IPL-2010]])</f>
        <v>1</v>
      </c>
      <c r="AA94">
        <f>COUNTIFS(P94:P1188,Table8[[#This Row],[Season2]],O94:O1188,Table8[[#Headers],[IPL-2011]])</f>
        <v>0</v>
      </c>
      <c r="AB94">
        <f>COUNTIFS(P94:P1188,Table8[[#This Row],[Season2]],O94:O1188,Table8[[#Headers],[IPL-2012]])</f>
        <v>0</v>
      </c>
      <c r="AC94">
        <f>COUNTIFS(P94:P1188,Table8[[#This Row],[Season2]],O94:O1188,Table8[[#Headers],[IPL-2013]])</f>
        <v>1</v>
      </c>
      <c r="AD94">
        <f>COUNTIFS(P94:P1188,Table8[[#This Row],[Season2]],O94:O1188,Table8[[#Headers],[IPL-2014]])</f>
        <v>0</v>
      </c>
      <c r="AE94">
        <f>COUNTIFS(P94:P1188,Table8[[#This Row],[Season2]],O94:O1188,Table8[[#Headers],[IPL-2015]])</f>
        <v>0</v>
      </c>
      <c r="AF94">
        <f>COUNTIFS(P94:P1188,Table8[[#This Row],[Season2]],O94:O1188,Table8[[#Headers],[IPL-2016]])</f>
        <v>0</v>
      </c>
      <c r="AG94">
        <f>COUNTIFS(P94:P1188,Table8[[#This Row],[Season2]],O94:O1188,Table8[[#Headers],[IPL-2017]])</f>
        <v>0</v>
      </c>
      <c r="AH94">
        <f>COUNTIFS(P94:P1188,Table8[[#This Row],[Season2]],O94:O1188,Table8[[#Headers],[IPL-2018]])</f>
        <v>0</v>
      </c>
      <c r="AI94">
        <f>COUNTIFS(P94:P1188,Table8[[#This Row],[Season2]],O94:O1188,Table8[[#Headers],[IPL-2019]])</f>
        <v>0</v>
      </c>
      <c r="AJ94">
        <f>COUNTIFS(P94:P1188,Table8[[#This Row],[Season2]],O94:O1188,Table8[[#Headers],[IPL-2020]])</f>
        <v>0</v>
      </c>
      <c r="AK94">
        <f>COUNTIFS(P94:P1188,Table8[[#This Row],[Season2]],O94:O1188,Table8[[#Headers],[IPL-2021]])</f>
        <v>0</v>
      </c>
      <c r="AL94">
        <f>COUNTIFS(P94:P1188,Table8[[#This Row],[Season2]],O94:O1188,Table8[[#Headers],[IPL-2022]])</f>
        <v>0</v>
      </c>
      <c r="AM94">
        <f>COUNTIFS(P94:P1188,Table8[[#This Row],[Season2]],O94:O1188,Table8[[#Headers],[IPL-2023]])</f>
        <v>0</v>
      </c>
      <c r="AN94">
        <f>COUNTIFS(P94:P1188,Table8[[#This Row],[Season2]],O94:O1188,Table8[[#Headers],[IPL-2024]])</f>
        <v>0</v>
      </c>
    </row>
    <row r="95" spans="15:40" x14ac:dyDescent="0.25">
      <c r="O95" s="6" t="s">
        <v>116</v>
      </c>
      <c r="P95" s="6" t="s">
        <v>94</v>
      </c>
      <c r="W95" s="1" t="s">
        <v>205</v>
      </c>
      <c r="X95">
        <f>COUNTIFS(P95:P1189,Table8[[#This Row],[Season2]],O95:O1189,Table8[[#Headers],[IPL-2008]])</f>
        <v>0</v>
      </c>
      <c r="Y95">
        <f>COUNTIFS($P$5:$P$1099,Table8[[#This Row],[Season2]],$O$5:$O$1099,Table8[[#Headers],[IPL-2009]])</f>
        <v>0</v>
      </c>
      <c r="Z95" s="1">
        <f>COUNTIFS(P95:P1189,Table8[[#This Row],[Season2]],O95:O1189,Table8[[#Headers],[IPL-2010]])</f>
        <v>2</v>
      </c>
      <c r="AA95">
        <f>COUNTIFS(P95:P1189,Table8[[#This Row],[Season2]],O95:O1189,Table8[[#Headers],[IPL-2011]])</f>
        <v>1</v>
      </c>
      <c r="AB95">
        <f>COUNTIFS(P95:P1189,Table8[[#This Row],[Season2]],O95:O1189,Table8[[#Headers],[IPL-2012]])</f>
        <v>1</v>
      </c>
      <c r="AC95">
        <f>COUNTIFS(P95:P1189,Table8[[#This Row],[Season2]],O95:O1189,Table8[[#Headers],[IPL-2013]])</f>
        <v>3</v>
      </c>
      <c r="AD95">
        <f>COUNTIFS(P95:P1189,Table8[[#This Row],[Season2]],O95:O1189,Table8[[#Headers],[IPL-2014]])</f>
        <v>0</v>
      </c>
      <c r="AE95">
        <f>COUNTIFS(P95:P1189,Table8[[#This Row],[Season2]],O95:O1189,Table8[[#Headers],[IPL-2015]])</f>
        <v>1</v>
      </c>
      <c r="AF95">
        <f>COUNTIFS(P95:P1189,Table8[[#This Row],[Season2]],O95:O1189,Table8[[#Headers],[IPL-2016]])</f>
        <v>0</v>
      </c>
      <c r="AG95">
        <f>COUNTIFS(P95:P1189,Table8[[#This Row],[Season2]],O95:O1189,Table8[[#Headers],[IPL-2017]])</f>
        <v>1</v>
      </c>
      <c r="AH95">
        <f>COUNTIFS(P95:P1189,Table8[[#This Row],[Season2]],O95:O1189,Table8[[#Headers],[IPL-2018]])</f>
        <v>0</v>
      </c>
      <c r="AI95">
        <f>COUNTIFS(P95:P1189,Table8[[#This Row],[Season2]],O95:O1189,Table8[[#Headers],[IPL-2019]])</f>
        <v>1</v>
      </c>
      <c r="AJ95">
        <f>COUNTIFS(P95:P1189,Table8[[#This Row],[Season2]],O95:O1189,Table8[[#Headers],[IPL-2020]])</f>
        <v>1</v>
      </c>
      <c r="AK95">
        <f>COUNTIFS(P95:P1189,Table8[[#This Row],[Season2]],O95:O1189,Table8[[#Headers],[IPL-2021]])</f>
        <v>3</v>
      </c>
      <c r="AL95">
        <f>COUNTIFS(P95:P1189,Table8[[#This Row],[Season2]],O95:O1189,Table8[[#Headers],[IPL-2022]])</f>
        <v>0</v>
      </c>
      <c r="AM95">
        <f>COUNTIFS(P95:P1189,Table8[[#This Row],[Season2]],O95:O1189,Table8[[#Headers],[IPL-2023]])</f>
        <v>0</v>
      </c>
      <c r="AN95">
        <f>COUNTIFS(P95:P1189,Table8[[#This Row],[Season2]],O95:O1189,Table8[[#Headers],[IPL-2024]])</f>
        <v>0</v>
      </c>
    </row>
    <row r="96" spans="15:40" x14ac:dyDescent="0.25">
      <c r="O96" s="1" t="s">
        <v>116</v>
      </c>
      <c r="P96" s="1" t="s">
        <v>100</v>
      </c>
      <c r="W96" s="6" t="s">
        <v>206</v>
      </c>
      <c r="X96">
        <f>COUNTIFS(P96:P1190,Table8[[#This Row],[Season2]],O96:O1190,Table8[[#Headers],[IPL-2008]])</f>
        <v>0</v>
      </c>
      <c r="Y96">
        <f>COUNTIFS($P$5:$P$1099,Table8[[#This Row],[Season2]],$O$5:$O$1099,Table8[[#Headers],[IPL-2009]])</f>
        <v>0</v>
      </c>
      <c r="Z96" s="1">
        <f>COUNTIFS(P96:P1190,Table8[[#This Row],[Season2]],O96:O1190,Table8[[#Headers],[IPL-2010]])</f>
        <v>1</v>
      </c>
      <c r="AA96">
        <f>COUNTIFS(P96:P1190,Table8[[#This Row],[Season2]],O96:O1190,Table8[[#Headers],[IPL-2011]])</f>
        <v>0</v>
      </c>
      <c r="AB96">
        <f>COUNTIFS(P96:P1190,Table8[[#This Row],[Season2]],O96:O1190,Table8[[#Headers],[IPL-2012]])</f>
        <v>0</v>
      </c>
      <c r="AC96">
        <f>COUNTIFS(P96:P1190,Table8[[#This Row],[Season2]],O96:O1190,Table8[[#Headers],[IPL-2013]])</f>
        <v>0</v>
      </c>
      <c r="AD96">
        <f>COUNTIFS(P96:P1190,Table8[[#This Row],[Season2]],O96:O1190,Table8[[#Headers],[IPL-2014]])</f>
        <v>0</v>
      </c>
      <c r="AE96">
        <f>COUNTIFS(P96:P1190,Table8[[#This Row],[Season2]],O96:O1190,Table8[[#Headers],[IPL-2015]])</f>
        <v>0</v>
      </c>
      <c r="AF96">
        <f>COUNTIFS(P96:P1190,Table8[[#This Row],[Season2]],O96:O1190,Table8[[#Headers],[IPL-2016]])</f>
        <v>0</v>
      </c>
      <c r="AG96">
        <f>COUNTIFS(P96:P1190,Table8[[#This Row],[Season2]],O96:O1190,Table8[[#Headers],[IPL-2017]])</f>
        <v>0</v>
      </c>
      <c r="AH96">
        <f>COUNTIFS(P96:P1190,Table8[[#This Row],[Season2]],O96:O1190,Table8[[#Headers],[IPL-2018]])</f>
        <v>0</v>
      </c>
      <c r="AI96">
        <f>COUNTIFS(P96:P1190,Table8[[#This Row],[Season2]],O96:O1190,Table8[[#Headers],[IPL-2019]])</f>
        <v>1</v>
      </c>
      <c r="AJ96">
        <f>COUNTIFS(P96:P1190,Table8[[#This Row],[Season2]],O96:O1190,Table8[[#Headers],[IPL-2020]])</f>
        <v>1</v>
      </c>
      <c r="AK96">
        <f>COUNTIFS(P96:P1190,Table8[[#This Row],[Season2]],O96:O1190,Table8[[#Headers],[IPL-2021]])</f>
        <v>0</v>
      </c>
      <c r="AL96">
        <f>COUNTIFS(P96:P1190,Table8[[#This Row],[Season2]],O96:O1190,Table8[[#Headers],[IPL-2022]])</f>
        <v>1</v>
      </c>
      <c r="AM96">
        <f>COUNTIFS(P96:P1190,Table8[[#This Row],[Season2]],O96:O1190,Table8[[#Headers],[IPL-2023]])</f>
        <v>1</v>
      </c>
      <c r="AN96">
        <f>COUNTIFS(P96:P1190,Table8[[#This Row],[Season2]],O96:O1190,Table8[[#Headers],[IPL-2024]])</f>
        <v>1</v>
      </c>
    </row>
    <row r="97" spans="15:40" x14ac:dyDescent="0.25">
      <c r="O97" s="6" t="s">
        <v>116</v>
      </c>
      <c r="P97" s="6" t="s">
        <v>161</v>
      </c>
      <c r="W97" s="6" t="s">
        <v>209</v>
      </c>
      <c r="X97">
        <f>COUNTIFS(P97:P1191,Table8[[#This Row],[Season2]],O97:O1191,Table8[[#Headers],[IPL-2008]])</f>
        <v>0</v>
      </c>
      <c r="Y97">
        <f>COUNTIFS($P$5:$P$1099,Table8[[#This Row],[Season2]],$O$5:$O$1099,Table8[[#Headers],[IPL-2009]])</f>
        <v>0</v>
      </c>
      <c r="Z97" s="1">
        <f>COUNTIFS(P97:P1191,Table8[[#This Row],[Season2]],O97:O1191,Table8[[#Headers],[IPL-2010]])</f>
        <v>1</v>
      </c>
      <c r="AA97">
        <f>COUNTIFS(P97:P1191,Table8[[#This Row],[Season2]],O97:O1191,Table8[[#Headers],[IPL-2011]])</f>
        <v>0</v>
      </c>
      <c r="AB97">
        <f>COUNTIFS(P97:P1191,Table8[[#This Row],[Season2]],O97:O1191,Table8[[#Headers],[IPL-2012]])</f>
        <v>0</v>
      </c>
      <c r="AC97">
        <f>COUNTIFS(P97:P1191,Table8[[#This Row],[Season2]],O97:O1191,Table8[[#Headers],[IPL-2013]])</f>
        <v>0</v>
      </c>
      <c r="AD97">
        <f>COUNTIFS(P97:P1191,Table8[[#This Row],[Season2]],O97:O1191,Table8[[#Headers],[IPL-2014]])</f>
        <v>0</v>
      </c>
      <c r="AE97">
        <f>COUNTIFS(P97:P1191,Table8[[#This Row],[Season2]],O97:O1191,Table8[[#Headers],[IPL-2015]])</f>
        <v>0</v>
      </c>
      <c r="AF97">
        <f>COUNTIFS(P97:P1191,Table8[[#This Row],[Season2]],O97:O1191,Table8[[#Headers],[IPL-2016]])</f>
        <v>0</v>
      </c>
      <c r="AG97">
        <f>COUNTIFS(P97:P1191,Table8[[#This Row],[Season2]],O97:O1191,Table8[[#Headers],[IPL-2017]])</f>
        <v>0</v>
      </c>
      <c r="AH97">
        <f>COUNTIFS(P97:P1191,Table8[[#This Row],[Season2]],O97:O1191,Table8[[#Headers],[IPL-2018]])</f>
        <v>0</v>
      </c>
      <c r="AI97">
        <f>COUNTIFS(P97:P1191,Table8[[#This Row],[Season2]],O97:O1191,Table8[[#Headers],[IPL-2019]])</f>
        <v>0</v>
      </c>
      <c r="AJ97">
        <f>COUNTIFS(P97:P1191,Table8[[#This Row],[Season2]],O97:O1191,Table8[[#Headers],[IPL-2020]])</f>
        <v>0</v>
      </c>
      <c r="AK97">
        <f>COUNTIFS(P97:P1191,Table8[[#This Row],[Season2]],O97:O1191,Table8[[#Headers],[IPL-2021]])</f>
        <v>0</v>
      </c>
      <c r="AL97">
        <f>COUNTIFS(P97:P1191,Table8[[#This Row],[Season2]],O97:O1191,Table8[[#Headers],[IPL-2022]])</f>
        <v>0</v>
      </c>
      <c r="AM97">
        <f>COUNTIFS(P97:P1191,Table8[[#This Row],[Season2]],O97:O1191,Table8[[#Headers],[IPL-2023]])</f>
        <v>0</v>
      </c>
      <c r="AN97">
        <f>COUNTIFS(P97:P1191,Table8[[#This Row],[Season2]],O97:O1191,Table8[[#Headers],[IPL-2024]])</f>
        <v>0</v>
      </c>
    </row>
    <row r="98" spans="15:40" x14ac:dyDescent="0.25">
      <c r="O98" s="1" t="s">
        <v>116</v>
      </c>
      <c r="P98" s="1" t="s">
        <v>146</v>
      </c>
      <c r="W98" s="1" t="s">
        <v>210</v>
      </c>
      <c r="X98">
        <f>COUNTIFS(P98:P1192,Table8[[#This Row],[Season2]],O98:O1192,Table8[[#Headers],[IPL-2008]])</f>
        <v>0</v>
      </c>
      <c r="Y98">
        <f>COUNTIFS($P$5:$P$1099,Table8[[#This Row],[Season2]],$O$5:$O$1099,Table8[[#Headers],[IPL-2009]])</f>
        <v>0</v>
      </c>
      <c r="Z98" s="1">
        <f>COUNTIFS(P98:P1192,Table8[[#This Row],[Season2]],O98:O1192,Table8[[#Headers],[IPL-2010]])</f>
        <v>1</v>
      </c>
      <c r="AA98">
        <f>COUNTIFS(P98:P1192,Table8[[#This Row],[Season2]],O98:O1192,Table8[[#Headers],[IPL-2011]])</f>
        <v>0</v>
      </c>
      <c r="AB98">
        <f>COUNTIFS(P98:P1192,Table8[[#This Row],[Season2]],O98:O1192,Table8[[#Headers],[IPL-2012]])</f>
        <v>0</v>
      </c>
      <c r="AC98">
        <f>COUNTIFS(P98:P1192,Table8[[#This Row],[Season2]],O98:O1192,Table8[[#Headers],[IPL-2013]])</f>
        <v>1</v>
      </c>
      <c r="AD98">
        <f>COUNTIFS(P98:P1192,Table8[[#This Row],[Season2]],O98:O1192,Table8[[#Headers],[IPL-2014]])</f>
        <v>0</v>
      </c>
      <c r="AE98">
        <f>COUNTIFS(P98:P1192,Table8[[#This Row],[Season2]],O98:O1192,Table8[[#Headers],[IPL-2015]])</f>
        <v>0</v>
      </c>
      <c r="AF98">
        <f>COUNTIFS(P98:P1192,Table8[[#This Row],[Season2]],O98:O1192,Table8[[#Headers],[IPL-2016]])</f>
        <v>0</v>
      </c>
      <c r="AG98">
        <f>COUNTIFS(P98:P1192,Table8[[#This Row],[Season2]],O98:O1192,Table8[[#Headers],[IPL-2017]])</f>
        <v>2</v>
      </c>
      <c r="AH98">
        <f>COUNTIFS(P98:P1192,Table8[[#This Row],[Season2]],O98:O1192,Table8[[#Headers],[IPL-2018]])</f>
        <v>0</v>
      </c>
      <c r="AI98">
        <f>COUNTIFS(P98:P1192,Table8[[#This Row],[Season2]],O98:O1192,Table8[[#Headers],[IPL-2019]])</f>
        <v>1</v>
      </c>
      <c r="AJ98">
        <f>COUNTIFS(P98:P1192,Table8[[#This Row],[Season2]],O98:O1192,Table8[[#Headers],[IPL-2020]])</f>
        <v>0</v>
      </c>
      <c r="AK98">
        <f>COUNTIFS(P98:P1192,Table8[[#This Row],[Season2]],O98:O1192,Table8[[#Headers],[IPL-2021]])</f>
        <v>1</v>
      </c>
      <c r="AL98">
        <f>COUNTIFS(P98:P1192,Table8[[#This Row],[Season2]],O98:O1192,Table8[[#Headers],[IPL-2022]])</f>
        <v>0</v>
      </c>
      <c r="AM98">
        <f>COUNTIFS(P98:P1192,Table8[[#This Row],[Season2]],O98:O1192,Table8[[#Headers],[IPL-2023]])</f>
        <v>0</v>
      </c>
      <c r="AN98">
        <f>COUNTIFS(P98:P1192,Table8[[#This Row],[Season2]],O98:O1192,Table8[[#Headers],[IPL-2024]])</f>
        <v>0</v>
      </c>
    </row>
    <row r="99" spans="15:40" x14ac:dyDescent="0.25">
      <c r="O99" s="6" t="s">
        <v>116</v>
      </c>
      <c r="P99" s="6" t="s">
        <v>99</v>
      </c>
      <c r="W99" s="6" t="s">
        <v>211</v>
      </c>
      <c r="X99">
        <f>COUNTIFS(P99:P1193,Table8[[#This Row],[Season2]],O99:O1193,Table8[[#Headers],[IPL-2008]])</f>
        <v>0</v>
      </c>
      <c r="Y99">
        <f>COUNTIFS($P$5:$P$1099,Table8[[#This Row],[Season2]],$O$5:$O$1099,Table8[[#Headers],[IPL-2009]])</f>
        <v>0</v>
      </c>
      <c r="Z99" s="1">
        <f>COUNTIFS(P99:P1193,Table8[[#This Row],[Season2]],O99:O1193,Table8[[#Headers],[IPL-2010]])</f>
        <v>1</v>
      </c>
      <c r="AA99">
        <f>COUNTIFS(P99:P1193,Table8[[#This Row],[Season2]],O99:O1193,Table8[[#Headers],[IPL-2011]])</f>
        <v>0</v>
      </c>
      <c r="AB99">
        <f>COUNTIFS(P99:P1193,Table8[[#This Row],[Season2]],O99:O1193,Table8[[#Headers],[IPL-2012]])</f>
        <v>0</v>
      </c>
      <c r="AC99">
        <f>COUNTIFS(P99:P1193,Table8[[#This Row],[Season2]],O99:O1193,Table8[[#Headers],[IPL-2013]])</f>
        <v>0</v>
      </c>
      <c r="AD99">
        <f>COUNTIFS(P99:P1193,Table8[[#This Row],[Season2]],O99:O1193,Table8[[#Headers],[IPL-2014]])</f>
        <v>0</v>
      </c>
      <c r="AE99">
        <f>COUNTIFS(P99:P1193,Table8[[#This Row],[Season2]],O99:O1193,Table8[[#Headers],[IPL-2015]])</f>
        <v>0</v>
      </c>
      <c r="AF99">
        <f>COUNTIFS(P99:P1193,Table8[[#This Row],[Season2]],O99:O1193,Table8[[#Headers],[IPL-2016]])</f>
        <v>0</v>
      </c>
      <c r="AG99">
        <f>COUNTIFS(P99:P1193,Table8[[#This Row],[Season2]],O99:O1193,Table8[[#Headers],[IPL-2017]])</f>
        <v>0</v>
      </c>
      <c r="AH99">
        <f>COUNTIFS(P99:P1193,Table8[[#This Row],[Season2]],O99:O1193,Table8[[#Headers],[IPL-2018]])</f>
        <v>0</v>
      </c>
      <c r="AI99">
        <f>COUNTIFS(P99:P1193,Table8[[#This Row],[Season2]],O99:O1193,Table8[[#Headers],[IPL-2019]])</f>
        <v>0</v>
      </c>
      <c r="AJ99">
        <f>COUNTIFS(P99:P1193,Table8[[#This Row],[Season2]],O99:O1193,Table8[[#Headers],[IPL-2020]])</f>
        <v>0</v>
      </c>
      <c r="AK99">
        <f>COUNTIFS(P99:P1193,Table8[[#This Row],[Season2]],O99:O1193,Table8[[#Headers],[IPL-2021]])</f>
        <v>0</v>
      </c>
      <c r="AL99">
        <f>COUNTIFS(P99:P1193,Table8[[#This Row],[Season2]],O99:O1193,Table8[[#Headers],[IPL-2022]])</f>
        <v>0</v>
      </c>
      <c r="AM99">
        <f>COUNTIFS(P99:P1193,Table8[[#This Row],[Season2]],O99:O1193,Table8[[#Headers],[IPL-2023]])</f>
        <v>0</v>
      </c>
      <c r="AN99">
        <f>COUNTIFS(P99:P1193,Table8[[#This Row],[Season2]],O99:O1193,Table8[[#Headers],[IPL-2024]])</f>
        <v>0</v>
      </c>
    </row>
    <row r="100" spans="15:40" x14ac:dyDescent="0.25">
      <c r="O100" s="1" t="s">
        <v>116</v>
      </c>
      <c r="P100" s="1" t="s">
        <v>162</v>
      </c>
      <c r="W100" s="6" t="s">
        <v>212</v>
      </c>
      <c r="X100">
        <f>COUNTIFS(P100:P1194,Table8[[#This Row],[Season2]],O100:O1194,Table8[[#Headers],[IPL-2008]])</f>
        <v>0</v>
      </c>
      <c r="Y100">
        <f>COUNTIFS($P$5:$P$1099,Table8[[#This Row],[Season2]],$O$5:$O$1099,Table8[[#Headers],[IPL-2009]])</f>
        <v>0</v>
      </c>
      <c r="Z100" s="1">
        <f>COUNTIFS(P100:P1194,Table8[[#This Row],[Season2]],O100:O1194,Table8[[#Headers],[IPL-2010]])</f>
        <v>1</v>
      </c>
      <c r="AA100">
        <f>COUNTIFS(P100:P1194,Table8[[#This Row],[Season2]],O100:O1194,Table8[[#Headers],[IPL-2011]])</f>
        <v>1</v>
      </c>
      <c r="AB100">
        <f>COUNTIFS(P100:P1194,Table8[[#This Row],[Season2]],O100:O1194,Table8[[#Headers],[IPL-2012]])</f>
        <v>0</v>
      </c>
      <c r="AC100">
        <f>COUNTIFS(P100:P1194,Table8[[#This Row],[Season2]],O100:O1194,Table8[[#Headers],[IPL-2013]])</f>
        <v>0</v>
      </c>
      <c r="AD100">
        <f>COUNTIFS(P100:P1194,Table8[[#This Row],[Season2]],O100:O1194,Table8[[#Headers],[IPL-2014]])</f>
        <v>0</v>
      </c>
      <c r="AE100">
        <f>COUNTIFS(P100:P1194,Table8[[#This Row],[Season2]],O100:O1194,Table8[[#Headers],[IPL-2015]])</f>
        <v>0</v>
      </c>
      <c r="AF100">
        <f>COUNTIFS(P100:P1194,Table8[[#This Row],[Season2]],O100:O1194,Table8[[#Headers],[IPL-2016]])</f>
        <v>0</v>
      </c>
      <c r="AG100">
        <f>COUNTIFS(P100:P1194,Table8[[#This Row],[Season2]],O100:O1194,Table8[[#Headers],[IPL-2017]])</f>
        <v>0</v>
      </c>
      <c r="AH100">
        <f>COUNTIFS(P100:P1194,Table8[[#This Row],[Season2]],O100:O1194,Table8[[#Headers],[IPL-2018]])</f>
        <v>0</v>
      </c>
      <c r="AI100">
        <f>COUNTIFS(P100:P1194,Table8[[#This Row],[Season2]],O100:O1194,Table8[[#Headers],[IPL-2019]])</f>
        <v>0</v>
      </c>
      <c r="AJ100">
        <f>COUNTIFS(P100:P1194,Table8[[#This Row],[Season2]],O100:O1194,Table8[[#Headers],[IPL-2020]])</f>
        <v>0</v>
      </c>
      <c r="AK100">
        <f>COUNTIFS(P100:P1194,Table8[[#This Row],[Season2]],O100:O1194,Table8[[#Headers],[IPL-2021]])</f>
        <v>0</v>
      </c>
      <c r="AL100">
        <f>COUNTIFS(P100:P1194,Table8[[#This Row],[Season2]],O100:O1194,Table8[[#Headers],[IPL-2022]])</f>
        <v>0</v>
      </c>
      <c r="AM100">
        <f>COUNTIFS(P100:P1194,Table8[[#This Row],[Season2]],O100:O1194,Table8[[#Headers],[IPL-2023]])</f>
        <v>0</v>
      </c>
      <c r="AN100">
        <f>COUNTIFS(P100:P1194,Table8[[#This Row],[Season2]],O100:O1194,Table8[[#Headers],[IPL-2024]])</f>
        <v>0</v>
      </c>
    </row>
    <row r="101" spans="15:40" x14ac:dyDescent="0.25">
      <c r="O101" s="6" t="s">
        <v>116</v>
      </c>
      <c r="P101" s="6" t="s">
        <v>163</v>
      </c>
      <c r="W101" s="1" t="s">
        <v>215</v>
      </c>
      <c r="X101">
        <f>COUNTIFS(P101:P1195,Table8[[#This Row],[Season2]],O101:O1195,Table8[[#Headers],[IPL-2008]])</f>
        <v>0</v>
      </c>
      <c r="Y101">
        <f>COUNTIFS($P$5:$P$1099,Table8[[#This Row],[Season2]],$O$5:$O$1099,Table8[[#Headers],[IPL-2009]])</f>
        <v>0</v>
      </c>
      <c r="Z101" s="1">
        <f>COUNTIFS(P101:P1195,Table8[[#This Row],[Season2]],O101:O1195,Table8[[#Headers],[IPL-2010]])</f>
        <v>0</v>
      </c>
      <c r="AA101">
        <f>COUNTIFS(P101:P1195,Table8[[#This Row],[Season2]],O101:O1195,Table8[[#Headers],[IPL-2011]])</f>
        <v>1</v>
      </c>
      <c r="AB101">
        <f>COUNTIFS(P101:P1195,Table8[[#This Row],[Season2]],O101:O1195,Table8[[#Headers],[IPL-2012]])</f>
        <v>0</v>
      </c>
      <c r="AC101">
        <f>COUNTIFS(P101:P1195,Table8[[#This Row],[Season2]],O101:O1195,Table8[[#Headers],[IPL-2013]])</f>
        <v>0</v>
      </c>
      <c r="AD101">
        <f>COUNTIFS(P101:P1195,Table8[[#This Row],[Season2]],O101:O1195,Table8[[#Headers],[IPL-2014]])</f>
        <v>0</v>
      </c>
      <c r="AE101">
        <f>COUNTIFS(P101:P1195,Table8[[#This Row],[Season2]],O101:O1195,Table8[[#Headers],[IPL-2015]])</f>
        <v>0</v>
      </c>
      <c r="AF101">
        <f>COUNTIFS(P101:P1195,Table8[[#This Row],[Season2]],O101:O1195,Table8[[#Headers],[IPL-2016]])</f>
        <v>0</v>
      </c>
      <c r="AG101">
        <f>COUNTIFS(P101:P1195,Table8[[#This Row],[Season2]],O101:O1195,Table8[[#Headers],[IPL-2017]])</f>
        <v>0</v>
      </c>
      <c r="AH101">
        <f>COUNTIFS(P101:P1195,Table8[[#This Row],[Season2]],O101:O1195,Table8[[#Headers],[IPL-2018]])</f>
        <v>0</v>
      </c>
      <c r="AI101">
        <f>COUNTIFS(P101:P1195,Table8[[#This Row],[Season2]],O101:O1195,Table8[[#Headers],[IPL-2019]])</f>
        <v>0</v>
      </c>
      <c r="AJ101">
        <f>COUNTIFS(P101:P1195,Table8[[#This Row],[Season2]],O101:O1195,Table8[[#Headers],[IPL-2020]])</f>
        <v>0</v>
      </c>
      <c r="AK101">
        <f>COUNTIFS(P101:P1195,Table8[[#This Row],[Season2]],O101:O1195,Table8[[#Headers],[IPL-2021]])</f>
        <v>0</v>
      </c>
      <c r="AL101">
        <f>COUNTIFS(P101:P1195,Table8[[#This Row],[Season2]],O101:O1195,Table8[[#Headers],[IPL-2022]])</f>
        <v>0</v>
      </c>
      <c r="AM101">
        <f>COUNTIFS(P101:P1195,Table8[[#This Row],[Season2]],O101:O1195,Table8[[#Headers],[IPL-2023]])</f>
        <v>0</v>
      </c>
      <c r="AN101">
        <f>COUNTIFS(P101:P1195,Table8[[#This Row],[Season2]],O101:O1195,Table8[[#Headers],[IPL-2024]])</f>
        <v>0</v>
      </c>
    </row>
    <row r="102" spans="15:40" x14ac:dyDescent="0.25">
      <c r="O102" s="1" t="s">
        <v>116</v>
      </c>
      <c r="P102" s="1" t="s">
        <v>164</v>
      </c>
      <c r="W102" s="6" t="s">
        <v>217</v>
      </c>
      <c r="X102">
        <f>COUNTIFS(P102:P1196,Table8[[#This Row],[Season2]],O102:O1196,Table8[[#Headers],[IPL-2008]])</f>
        <v>0</v>
      </c>
      <c r="Y102">
        <f>COUNTIFS($P$5:$P$1099,Table8[[#This Row],[Season2]],$O$5:$O$1099,Table8[[#Headers],[IPL-2009]])</f>
        <v>0</v>
      </c>
      <c r="Z102" s="1">
        <f>COUNTIFS(P102:P1196,Table8[[#This Row],[Season2]],O102:O1196,Table8[[#Headers],[IPL-2010]])</f>
        <v>0</v>
      </c>
      <c r="AA102">
        <f>COUNTIFS(P102:P1196,Table8[[#This Row],[Season2]],O102:O1196,Table8[[#Headers],[IPL-2011]])</f>
        <v>1</v>
      </c>
      <c r="AB102">
        <f>COUNTIFS(P102:P1196,Table8[[#This Row],[Season2]],O102:O1196,Table8[[#Headers],[IPL-2012]])</f>
        <v>0</v>
      </c>
      <c r="AC102">
        <f>COUNTIFS(P102:P1196,Table8[[#This Row],[Season2]],O102:O1196,Table8[[#Headers],[IPL-2013]])</f>
        <v>1</v>
      </c>
      <c r="AD102">
        <f>COUNTIFS(P102:P1196,Table8[[#This Row],[Season2]],O102:O1196,Table8[[#Headers],[IPL-2014]])</f>
        <v>0</v>
      </c>
      <c r="AE102">
        <f>COUNTIFS(P102:P1196,Table8[[#This Row],[Season2]],O102:O1196,Table8[[#Headers],[IPL-2015]])</f>
        <v>0</v>
      </c>
      <c r="AF102">
        <f>COUNTIFS(P102:P1196,Table8[[#This Row],[Season2]],O102:O1196,Table8[[#Headers],[IPL-2016]])</f>
        <v>0</v>
      </c>
      <c r="AG102">
        <f>COUNTIFS(P102:P1196,Table8[[#This Row],[Season2]],O102:O1196,Table8[[#Headers],[IPL-2017]])</f>
        <v>0</v>
      </c>
      <c r="AH102">
        <f>COUNTIFS(P102:P1196,Table8[[#This Row],[Season2]],O102:O1196,Table8[[#Headers],[IPL-2018]])</f>
        <v>0</v>
      </c>
      <c r="AI102">
        <f>COUNTIFS(P102:P1196,Table8[[#This Row],[Season2]],O102:O1196,Table8[[#Headers],[IPL-2019]])</f>
        <v>0</v>
      </c>
      <c r="AJ102">
        <f>COUNTIFS(P102:P1196,Table8[[#This Row],[Season2]],O102:O1196,Table8[[#Headers],[IPL-2020]])</f>
        <v>0</v>
      </c>
      <c r="AK102">
        <f>COUNTIFS(P102:P1196,Table8[[#This Row],[Season2]],O102:O1196,Table8[[#Headers],[IPL-2021]])</f>
        <v>0</v>
      </c>
      <c r="AL102">
        <f>COUNTIFS(P102:P1196,Table8[[#This Row],[Season2]],O102:O1196,Table8[[#Headers],[IPL-2022]])</f>
        <v>0</v>
      </c>
      <c r="AM102">
        <f>COUNTIFS(P102:P1196,Table8[[#This Row],[Season2]],O102:O1196,Table8[[#Headers],[IPL-2023]])</f>
        <v>0</v>
      </c>
      <c r="AN102">
        <f>COUNTIFS(P102:P1196,Table8[[#This Row],[Season2]],O102:O1196,Table8[[#Headers],[IPL-2024]])</f>
        <v>0</v>
      </c>
    </row>
    <row r="103" spans="15:40" x14ac:dyDescent="0.25">
      <c r="O103" s="6" t="s">
        <v>116</v>
      </c>
      <c r="P103" s="6" t="s">
        <v>165</v>
      </c>
      <c r="W103" s="1" t="s">
        <v>221</v>
      </c>
      <c r="X103">
        <f>COUNTIFS(P103:P1197,Table8[[#This Row],[Season2]],O103:O1197,Table8[[#Headers],[IPL-2008]])</f>
        <v>0</v>
      </c>
      <c r="Y103">
        <f>COUNTIFS($P$5:$P$1099,Table8[[#This Row],[Season2]],$O$5:$O$1099,Table8[[#Headers],[IPL-2009]])</f>
        <v>0</v>
      </c>
      <c r="Z103" s="1">
        <f>COUNTIFS(P103:P1197,Table8[[#This Row],[Season2]],O103:O1197,Table8[[#Headers],[IPL-2010]])</f>
        <v>0</v>
      </c>
      <c r="AA103">
        <f>COUNTIFS(P103:P1197,Table8[[#This Row],[Season2]],O103:O1197,Table8[[#Headers],[IPL-2011]])</f>
        <v>1</v>
      </c>
      <c r="AB103">
        <f>COUNTIFS(P103:P1197,Table8[[#This Row],[Season2]],O103:O1197,Table8[[#Headers],[IPL-2012]])</f>
        <v>0</v>
      </c>
      <c r="AC103">
        <f>COUNTIFS(P103:P1197,Table8[[#This Row],[Season2]],O103:O1197,Table8[[#Headers],[IPL-2013]])</f>
        <v>0</v>
      </c>
      <c r="AD103">
        <f>COUNTIFS(P103:P1197,Table8[[#This Row],[Season2]],O103:O1197,Table8[[#Headers],[IPL-2014]])</f>
        <v>0</v>
      </c>
      <c r="AE103">
        <f>COUNTIFS(P103:P1197,Table8[[#This Row],[Season2]],O103:O1197,Table8[[#Headers],[IPL-2015]])</f>
        <v>0</v>
      </c>
      <c r="AF103">
        <f>COUNTIFS(P103:P1197,Table8[[#This Row],[Season2]],O103:O1197,Table8[[#Headers],[IPL-2016]])</f>
        <v>0</v>
      </c>
      <c r="AG103">
        <f>COUNTIFS(P103:P1197,Table8[[#This Row],[Season2]],O103:O1197,Table8[[#Headers],[IPL-2017]])</f>
        <v>0</v>
      </c>
      <c r="AH103">
        <f>COUNTIFS(P103:P1197,Table8[[#This Row],[Season2]],O103:O1197,Table8[[#Headers],[IPL-2018]])</f>
        <v>0</v>
      </c>
      <c r="AI103">
        <f>COUNTIFS(P103:P1197,Table8[[#This Row],[Season2]],O103:O1197,Table8[[#Headers],[IPL-2019]])</f>
        <v>0</v>
      </c>
      <c r="AJ103">
        <f>COUNTIFS(P103:P1197,Table8[[#This Row],[Season2]],O103:O1197,Table8[[#Headers],[IPL-2020]])</f>
        <v>0</v>
      </c>
      <c r="AK103">
        <f>COUNTIFS(P103:P1197,Table8[[#This Row],[Season2]],O103:O1197,Table8[[#Headers],[IPL-2021]])</f>
        <v>0</v>
      </c>
      <c r="AL103">
        <f>COUNTIFS(P103:P1197,Table8[[#This Row],[Season2]],O103:O1197,Table8[[#Headers],[IPL-2022]])</f>
        <v>0</v>
      </c>
      <c r="AM103">
        <f>COUNTIFS(P103:P1197,Table8[[#This Row],[Season2]],O103:O1197,Table8[[#Headers],[IPL-2023]])</f>
        <v>0</v>
      </c>
      <c r="AN103">
        <f>COUNTIFS(P103:P1197,Table8[[#This Row],[Season2]],O103:O1197,Table8[[#Headers],[IPL-2024]])</f>
        <v>0</v>
      </c>
    </row>
    <row r="104" spans="15:40" x14ac:dyDescent="0.25">
      <c r="O104" s="1" t="s">
        <v>116</v>
      </c>
      <c r="P104" s="1" t="s">
        <v>163</v>
      </c>
      <c r="W104" s="1" t="s">
        <v>224</v>
      </c>
      <c r="X104">
        <f>COUNTIFS(P104:P1198,Table8[[#This Row],[Season2]],O104:O1198,Table8[[#Headers],[IPL-2008]])</f>
        <v>0</v>
      </c>
      <c r="Y104">
        <f>COUNTIFS($P$5:$P$1099,Table8[[#This Row],[Season2]],$O$5:$O$1099,Table8[[#Headers],[IPL-2009]])</f>
        <v>0</v>
      </c>
      <c r="Z104" s="1">
        <f>COUNTIFS(P104:P1198,Table8[[#This Row],[Season2]],O104:O1198,Table8[[#Headers],[IPL-2010]])</f>
        <v>0</v>
      </c>
      <c r="AA104">
        <f>COUNTIFS(P104:P1198,Table8[[#This Row],[Season2]],O104:O1198,Table8[[#Headers],[IPL-2011]])</f>
        <v>2</v>
      </c>
      <c r="AB104">
        <f>COUNTIFS(P104:P1198,Table8[[#This Row],[Season2]],O104:O1198,Table8[[#Headers],[IPL-2012]])</f>
        <v>0</v>
      </c>
      <c r="AC104">
        <f>COUNTIFS(P104:P1198,Table8[[#This Row],[Season2]],O104:O1198,Table8[[#Headers],[IPL-2013]])</f>
        <v>0</v>
      </c>
      <c r="AD104">
        <f>COUNTIFS(P104:P1198,Table8[[#This Row],[Season2]],O104:O1198,Table8[[#Headers],[IPL-2014]])</f>
        <v>0</v>
      </c>
      <c r="AE104">
        <f>COUNTIFS(P104:P1198,Table8[[#This Row],[Season2]],O104:O1198,Table8[[#Headers],[IPL-2015]])</f>
        <v>0</v>
      </c>
      <c r="AF104">
        <f>COUNTIFS(P104:P1198,Table8[[#This Row],[Season2]],O104:O1198,Table8[[#Headers],[IPL-2016]])</f>
        <v>0</v>
      </c>
      <c r="AG104">
        <f>COUNTIFS(P104:P1198,Table8[[#This Row],[Season2]],O104:O1198,Table8[[#Headers],[IPL-2017]])</f>
        <v>0</v>
      </c>
      <c r="AH104">
        <f>COUNTIFS(P104:P1198,Table8[[#This Row],[Season2]],O104:O1198,Table8[[#Headers],[IPL-2018]])</f>
        <v>0</v>
      </c>
      <c r="AI104">
        <f>COUNTIFS(P104:P1198,Table8[[#This Row],[Season2]],O104:O1198,Table8[[#Headers],[IPL-2019]])</f>
        <v>0</v>
      </c>
      <c r="AJ104">
        <f>COUNTIFS(P104:P1198,Table8[[#This Row],[Season2]],O104:O1198,Table8[[#Headers],[IPL-2020]])</f>
        <v>0</v>
      </c>
      <c r="AK104">
        <f>COUNTIFS(P104:P1198,Table8[[#This Row],[Season2]],O104:O1198,Table8[[#Headers],[IPL-2021]])</f>
        <v>0</v>
      </c>
      <c r="AL104">
        <f>COUNTIFS(P104:P1198,Table8[[#This Row],[Season2]],O104:O1198,Table8[[#Headers],[IPL-2022]])</f>
        <v>0</v>
      </c>
      <c r="AM104">
        <f>COUNTIFS(P104:P1198,Table8[[#This Row],[Season2]],O104:O1198,Table8[[#Headers],[IPL-2023]])</f>
        <v>0</v>
      </c>
      <c r="AN104">
        <f>COUNTIFS(P104:P1198,Table8[[#This Row],[Season2]],O104:O1198,Table8[[#Headers],[IPL-2024]])</f>
        <v>0</v>
      </c>
    </row>
    <row r="105" spans="15:40" x14ac:dyDescent="0.25">
      <c r="O105" s="6" t="s">
        <v>116</v>
      </c>
      <c r="P105" s="6" t="s">
        <v>166</v>
      </c>
      <c r="W105" s="6" t="s">
        <v>225</v>
      </c>
      <c r="X105">
        <f>COUNTIFS(P105:P1199,Table8[[#This Row],[Season2]],O105:O1199,Table8[[#Headers],[IPL-2008]])</f>
        <v>0</v>
      </c>
      <c r="Y105">
        <f>COUNTIFS($P$5:$P$1099,Table8[[#This Row],[Season2]],$O$5:$O$1099,Table8[[#Headers],[IPL-2009]])</f>
        <v>0</v>
      </c>
      <c r="Z105" s="1">
        <f>COUNTIFS(P105:P1199,Table8[[#This Row],[Season2]],O105:O1199,Table8[[#Headers],[IPL-2010]])</f>
        <v>0</v>
      </c>
      <c r="AA105">
        <f>COUNTIFS(P105:P1199,Table8[[#This Row],[Season2]],O105:O1199,Table8[[#Headers],[IPL-2011]])</f>
        <v>1</v>
      </c>
      <c r="AB105">
        <f>COUNTIFS(P105:P1199,Table8[[#This Row],[Season2]],O105:O1199,Table8[[#Headers],[IPL-2012]])</f>
        <v>0</v>
      </c>
      <c r="AC105">
        <f>COUNTIFS(P105:P1199,Table8[[#This Row],[Season2]],O105:O1199,Table8[[#Headers],[IPL-2013]])</f>
        <v>0</v>
      </c>
      <c r="AD105">
        <f>COUNTIFS(P105:P1199,Table8[[#This Row],[Season2]],O105:O1199,Table8[[#Headers],[IPL-2014]])</f>
        <v>0</v>
      </c>
      <c r="AE105">
        <f>COUNTIFS(P105:P1199,Table8[[#This Row],[Season2]],O105:O1199,Table8[[#Headers],[IPL-2015]])</f>
        <v>0</v>
      </c>
      <c r="AF105">
        <f>COUNTIFS(P105:P1199,Table8[[#This Row],[Season2]],O105:O1199,Table8[[#Headers],[IPL-2016]])</f>
        <v>0</v>
      </c>
      <c r="AG105">
        <f>COUNTIFS(P105:P1199,Table8[[#This Row],[Season2]],O105:O1199,Table8[[#Headers],[IPL-2017]])</f>
        <v>0</v>
      </c>
      <c r="AH105">
        <f>COUNTIFS(P105:P1199,Table8[[#This Row],[Season2]],O105:O1199,Table8[[#Headers],[IPL-2018]])</f>
        <v>0</v>
      </c>
      <c r="AI105">
        <f>COUNTIFS(P105:P1199,Table8[[#This Row],[Season2]],O105:O1199,Table8[[#Headers],[IPL-2019]])</f>
        <v>0</v>
      </c>
      <c r="AJ105">
        <f>COUNTIFS(P105:P1199,Table8[[#This Row],[Season2]],O105:O1199,Table8[[#Headers],[IPL-2020]])</f>
        <v>0</v>
      </c>
      <c r="AK105">
        <f>COUNTIFS(P105:P1199,Table8[[#This Row],[Season2]],O105:O1199,Table8[[#Headers],[IPL-2021]])</f>
        <v>0</v>
      </c>
      <c r="AL105">
        <f>COUNTIFS(P105:P1199,Table8[[#This Row],[Season2]],O105:O1199,Table8[[#Headers],[IPL-2022]])</f>
        <v>0</v>
      </c>
      <c r="AM105">
        <f>COUNTIFS(P105:P1199,Table8[[#This Row],[Season2]],O105:O1199,Table8[[#Headers],[IPL-2023]])</f>
        <v>0</v>
      </c>
      <c r="AN105">
        <f>COUNTIFS(P105:P1199,Table8[[#This Row],[Season2]],O105:O1199,Table8[[#Headers],[IPL-2024]])</f>
        <v>0</v>
      </c>
    </row>
    <row r="106" spans="15:40" x14ac:dyDescent="0.25">
      <c r="O106" s="1" t="s">
        <v>116</v>
      </c>
      <c r="P106" s="1" t="s">
        <v>168</v>
      </c>
      <c r="W106" s="1" t="s">
        <v>226</v>
      </c>
      <c r="X106">
        <f>COUNTIFS(P106:P1200,Table8[[#This Row],[Season2]],O106:O1200,Table8[[#Headers],[IPL-2008]])</f>
        <v>0</v>
      </c>
      <c r="Y106">
        <f>COUNTIFS($P$5:$P$1099,Table8[[#This Row],[Season2]],$O$5:$O$1099,Table8[[#Headers],[IPL-2009]])</f>
        <v>0</v>
      </c>
      <c r="Z106" s="1">
        <f>COUNTIFS(P106:P1200,Table8[[#This Row],[Season2]],O106:O1200,Table8[[#Headers],[IPL-2010]])</f>
        <v>0</v>
      </c>
      <c r="AA106">
        <f>COUNTIFS(P106:P1200,Table8[[#This Row],[Season2]],O106:O1200,Table8[[#Headers],[IPL-2011]])</f>
        <v>1</v>
      </c>
      <c r="AB106">
        <f>COUNTIFS(P106:P1200,Table8[[#This Row],[Season2]],O106:O1200,Table8[[#Headers],[IPL-2012]])</f>
        <v>3</v>
      </c>
      <c r="AC106">
        <f>COUNTIFS(P106:P1200,Table8[[#This Row],[Season2]],O106:O1200,Table8[[#Headers],[IPL-2013]])</f>
        <v>0</v>
      </c>
      <c r="AD106">
        <f>COUNTIFS(P106:P1200,Table8[[#This Row],[Season2]],O106:O1200,Table8[[#Headers],[IPL-2014]])</f>
        <v>1</v>
      </c>
      <c r="AE106">
        <f>COUNTIFS(P106:P1200,Table8[[#This Row],[Season2]],O106:O1200,Table8[[#Headers],[IPL-2015]])</f>
        <v>0</v>
      </c>
      <c r="AF106">
        <f>COUNTIFS(P106:P1200,Table8[[#This Row],[Season2]],O106:O1200,Table8[[#Headers],[IPL-2016]])</f>
        <v>0</v>
      </c>
      <c r="AG106">
        <f>COUNTIFS(P106:P1200,Table8[[#This Row],[Season2]],O106:O1200,Table8[[#Headers],[IPL-2017]])</f>
        <v>0</v>
      </c>
      <c r="AH106">
        <f>COUNTIFS(P106:P1200,Table8[[#This Row],[Season2]],O106:O1200,Table8[[#Headers],[IPL-2018]])</f>
        <v>0</v>
      </c>
      <c r="AI106">
        <f>COUNTIFS(P106:P1200,Table8[[#This Row],[Season2]],O106:O1200,Table8[[#Headers],[IPL-2019]])</f>
        <v>0</v>
      </c>
      <c r="AJ106">
        <f>COUNTIFS(P106:P1200,Table8[[#This Row],[Season2]],O106:O1200,Table8[[#Headers],[IPL-2020]])</f>
        <v>0</v>
      </c>
      <c r="AK106">
        <f>COUNTIFS(P106:P1200,Table8[[#This Row],[Season2]],O106:O1200,Table8[[#Headers],[IPL-2021]])</f>
        <v>0</v>
      </c>
      <c r="AL106">
        <f>COUNTIFS(P106:P1200,Table8[[#This Row],[Season2]],O106:O1200,Table8[[#Headers],[IPL-2022]])</f>
        <v>0</v>
      </c>
      <c r="AM106">
        <f>COUNTIFS(P106:P1200,Table8[[#This Row],[Season2]],O106:O1200,Table8[[#Headers],[IPL-2023]])</f>
        <v>0</v>
      </c>
      <c r="AN106">
        <f>COUNTIFS(P106:P1200,Table8[[#This Row],[Season2]],O106:O1200,Table8[[#Headers],[IPL-2024]])</f>
        <v>0</v>
      </c>
    </row>
    <row r="107" spans="15:40" x14ac:dyDescent="0.25">
      <c r="O107" s="6" t="s">
        <v>116</v>
      </c>
      <c r="P107" s="6" t="s">
        <v>73</v>
      </c>
      <c r="W107" s="1" t="s">
        <v>227</v>
      </c>
      <c r="X107">
        <f>COUNTIFS(P107:P1201,Table8[[#This Row],[Season2]],O107:O1201,Table8[[#Headers],[IPL-2008]])</f>
        <v>0</v>
      </c>
      <c r="Y107">
        <f>COUNTIFS($P$5:$P$1099,Table8[[#This Row],[Season2]],$O$5:$O$1099,Table8[[#Headers],[IPL-2009]])</f>
        <v>0</v>
      </c>
      <c r="Z107" s="1">
        <f>COUNTIFS(P107:P1201,Table8[[#This Row],[Season2]],O107:O1201,Table8[[#Headers],[IPL-2010]])</f>
        <v>0</v>
      </c>
      <c r="AA107">
        <f>COUNTIFS(P107:P1201,Table8[[#This Row],[Season2]],O107:O1201,Table8[[#Headers],[IPL-2011]])</f>
        <v>1</v>
      </c>
      <c r="AB107">
        <f>COUNTIFS(P107:P1201,Table8[[#This Row],[Season2]],O107:O1201,Table8[[#Headers],[IPL-2012]])</f>
        <v>0</v>
      </c>
      <c r="AC107">
        <f>COUNTIFS(P107:P1201,Table8[[#This Row],[Season2]],O107:O1201,Table8[[#Headers],[IPL-2013]])</f>
        <v>0</v>
      </c>
      <c r="AD107">
        <f>COUNTIFS(P107:P1201,Table8[[#This Row],[Season2]],O107:O1201,Table8[[#Headers],[IPL-2014]])</f>
        <v>0</v>
      </c>
      <c r="AE107">
        <f>COUNTIFS(P107:P1201,Table8[[#This Row],[Season2]],O107:O1201,Table8[[#Headers],[IPL-2015]])</f>
        <v>0</v>
      </c>
      <c r="AF107">
        <f>COUNTIFS(P107:P1201,Table8[[#This Row],[Season2]],O107:O1201,Table8[[#Headers],[IPL-2016]])</f>
        <v>0</v>
      </c>
      <c r="AG107">
        <f>COUNTIFS(P107:P1201,Table8[[#This Row],[Season2]],O107:O1201,Table8[[#Headers],[IPL-2017]])</f>
        <v>0</v>
      </c>
      <c r="AH107">
        <f>COUNTIFS(P107:P1201,Table8[[#This Row],[Season2]],O107:O1201,Table8[[#Headers],[IPL-2018]])</f>
        <v>0</v>
      </c>
      <c r="AI107">
        <f>COUNTIFS(P107:P1201,Table8[[#This Row],[Season2]],O107:O1201,Table8[[#Headers],[IPL-2019]])</f>
        <v>0</v>
      </c>
      <c r="AJ107">
        <f>COUNTIFS(P107:P1201,Table8[[#This Row],[Season2]],O107:O1201,Table8[[#Headers],[IPL-2020]])</f>
        <v>0</v>
      </c>
      <c r="AK107">
        <f>COUNTIFS(P107:P1201,Table8[[#This Row],[Season2]],O107:O1201,Table8[[#Headers],[IPL-2021]])</f>
        <v>0</v>
      </c>
      <c r="AL107">
        <f>COUNTIFS(P107:P1201,Table8[[#This Row],[Season2]],O107:O1201,Table8[[#Headers],[IPL-2022]])</f>
        <v>0</v>
      </c>
      <c r="AM107">
        <f>COUNTIFS(P107:P1201,Table8[[#This Row],[Season2]],O107:O1201,Table8[[#Headers],[IPL-2023]])</f>
        <v>0</v>
      </c>
      <c r="AN107">
        <f>COUNTIFS(P107:P1201,Table8[[#This Row],[Season2]],O107:O1201,Table8[[#Headers],[IPL-2024]])</f>
        <v>0</v>
      </c>
    </row>
    <row r="108" spans="15:40" x14ac:dyDescent="0.25">
      <c r="O108" s="1" t="s">
        <v>116</v>
      </c>
      <c r="P108" s="1" t="s">
        <v>157</v>
      </c>
      <c r="W108" s="6" t="s">
        <v>229</v>
      </c>
      <c r="X108">
        <f>COUNTIFS(P108:P1202,Table8[[#This Row],[Season2]],O108:O1202,Table8[[#Headers],[IPL-2008]])</f>
        <v>0</v>
      </c>
      <c r="Y108">
        <f>COUNTIFS($P$5:$P$1099,Table8[[#This Row],[Season2]],$O$5:$O$1099,Table8[[#Headers],[IPL-2009]])</f>
        <v>0</v>
      </c>
      <c r="Z108" s="1">
        <f>COUNTIFS(P108:P1202,Table8[[#This Row],[Season2]],O108:O1202,Table8[[#Headers],[IPL-2010]])</f>
        <v>0</v>
      </c>
      <c r="AA108">
        <f>COUNTIFS(P108:P1202,Table8[[#This Row],[Season2]],O108:O1202,Table8[[#Headers],[IPL-2011]])</f>
        <v>2</v>
      </c>
      <c r="AB108">
        <f>COUNTIFS(P108:P1202,Table8[[#This Row],[Season2]],O108:O1202,Table8[[#Headers],[IPL-2012]])</f>
        <v>0</v>
      </c>
      <c r="AC108">
        <f>COUNTIFS(P108:P1202,Table8[[#This Row],[Season2]],O108:O1202,Table8[[#Headers],[IPL-2013]])</f>
        <v>0</v>
      </c>
      <c r="AD108">
        <f>COUNTIFS(P108:P1202,Table8[[#This Row],[Season2]],O108:O1202,Table8[[#Headers],[IPL-2014]])</f>
        <v>0</v>
      </c>
      <c r="AE108">
        <f>COUNTIFS(P108:P1202,Table8[[#This Row],[Season2]],O108:O1202,Table8[[#Headers],[IPL-2015]])</f>
        <v>0</v>
      </c>
      <c r="AF108">
        <f>COUNTIFS(P108:P1202,Table8[[#This Row],[Season2]],O108:O1202,Table8[[#Headers],[IPL-2016]])</f>
        <v>0</v>
      </c>
      <c r="AG108">
        <f>COUNTIFS(P108:P1202,Table8[[#This Row],[Season2]],O108:O1202,Table8[[#Headers],[IPL-2017]])</f>
        <v>0</v>
      </c>
      <c r="AH108">
        <f>COUNTIFS(P108:P1202,Table8[[#This Row],[Season2]],O108:O1202,Table8[[#Headers],[IPL-2018]])</f>
        <v>0</v>
      </c>
      <c r="AI108">
        <f>COUNTIFS(P108:P1202,Table8[[#This Row],[Season2]],O108:O1202,Table8[[#Headers],[IPL-2019]])</f>
        <v>0</v>
      </c>
      <c r="AJ108">
        <f>COUNTIFS(P108:P1202,Table8[[#This Row],[Season2]],O108:O1202,Table8[[#Headers],[IPL-2020]])</f>
        <v>0</v>
      </c>
      <c r="AK108">
        <f>COUNTIFS(P108:P1202,Table8[[#This Row],[Season2]],O108:O1202,Table8[[#Headers],[IPL-2021]])</f>
        <v>0</v>
      </c>
      <c r="AL108">
        <f>COUNTIFS(P108:P1202,Table8[[#This Row],[Season2]],O108:O1202,Table8[[#Headers],[IPL-2022]])</f>
        <v>0</v>
      </c>
      <c r="AM108">
        <f>COUNTIFS(P108:P1202,Table8[[#This Row],[Season2]],O108:O1202,Table8[[#Headers],[IPL-2023]])</f>
        <v>0</v>
      </c>
      <c r="AN108">
        <f>COUNTIFS(P108:P1202,Table8[[#This Row],[Season2]],O108:O1202,Table8[[#Headers],[IPL-2024]])</f>
        <v>0</v>
      </c>
    </row>
    <row r="109" spans="15:40" x14ac:dyDescent="0.25">
      <c r="O109" s="6" t="s">
        <v>116</v>
      </c>
      <c r="P109" s="6" t="s">
        <v>149</v>
      </c>
      <c r="W109" s="1" t="s">
        <v>230</v>
      </c>
      <c r="X109">
        <f>COUNTIFS(P109:P1203,Table8[[#This Row],[Season2]],O109:O1203,Table8[[#Headers],[IPL-2008]])</f>
        <v>0</v>
      </c>
      <c r="Y109">
        <f>COUNTIFS($P$5:$P$1099,Table8[[#This Row],[Season2]],$O$5:$O$1099,Table8[[#Headers],[IPL-2009]])</f>
        <v>0</v>
      </c>
      <c r="Z109" s="1">
        <f>COUNTIFS(P109:P1203,Table8[[#This Row],[Season2]],O109:O1203,Table8[[#Headers],[IPL-2010]])</f>
        <v>0</v>
      </c>
      <c r="AA109">
        <f>COUNTIFS(P109:P1203,Table8[[#This Row],[Season2]],O109:O1203,Table8[[#Headers],[IPL-2011]])</f>
        <v>2</v>
      </c>
      <c r="AB109">
        <f>COUNTIFS(P109:P1203,Table8[[#This Row],[Season2]],O109:O1203,Table8[[#Headers],[IPL-2012]])</f>
        <v>0</v>
      </c>
      <c r="AC109">
        <f>COUNTIFS(P109:P1203,Table8[[#This Row],[Season2]],O109:O1203,Table8[[#Headers],[IPL-2013]])</f>
        <v>3</v>
      </c>
      <c r="AD109">
        <f>COUNTIFS(P109:P1203,Table8[[#This Row],[Season2]],O109:O1203,Table8[[#Headers],[IPL-2014]])</f>
        <v>0</v>
      </c>
      <c r="AE109">
        <f>COUNTIFS(P109:P1203,Table8[[#This Row],[Season2]],O109:O1203,Table8[[#Headers],[IPL-2015]])</f>
        <v>1</v>
      </c>
      <c r="AF109">
        <f>COUNTIFS(P109:P1203,Table8[[#This Row],[Season2]],O109:O1203,Table8[[#Headers],[IPL-2016]])</f>
        <v>5</v>
      </c>
      <c r="AG109">
        <f>COUNTIFS(P109:P1203,Table8[[#This Row],[Season2]],O109:O1203,Table8[[#Headers],[IPL-2017]])</f>
        <v>0</v>
      </c>
      <c r="AH109">
        <f>COUNTIFS(P109:P1203,Table8[[#This Row],[Season2]],O109:O1203,Table8[[#Headers],[IPL-2018]])</f>
        <v>0</v>
      </c>
      <c r="AI109">
        <f>COUNTIFS(P109:P1203,Table8[[#This Row],[Season2]],O109:O1203,Table8[[#Headers],[IPL-2019]])</f>
        <v>1</v>
      </c>
      <c r="AJ109">
        <f>COUNTIFS(P109:P1203,Table8[[#This Row],[Season2]],O109:O1203,Table8[[#Headers],[IPL-2020]])</f>
        <v>1</v>
      </c>
      <c r="AK109">
        <f>COUNTIFS(P109:P1203,Table8[[#This Row],[Season2]],O109:O1203,Table8[[#Headers],[IPL-2021]])</f>
        <v>0</v>
      </c>
      <c r="AL109">
        <f>COUNTIFS(P109:P1203,Table8[[#This Row],[Season2]],O109:O1203,Table8[[#Headers],[IPL-2022]])</f>
        <v>1</v>
      </c>
      <c r="AM109">
        <f>COUNTIFS(P109:P1203,Table8[[#This Row],[Season2]],O109:O1203,Table8[[#Headers],[IPL-2023]])</f>
        <v>2</v>
      </c>
      <c r="AN109">
        <f>COUNTIFS(P109:P1203,Table8[[#This Row],[Season2]],O109:O1203,Table8[[#Headers],[IPL-2024]])</f>
        <v>2</v>
      </c>
    </row>
    <row r="110" spans="15:40" x14ac:dyDescent="0.25">
      <c r="O110" s="1" t="s">
        <v>116</v>
      </c>
      <c r="P110" s="1" t="s">
        <v>131</v>
      </c>
      <c r="W110" s="1" t="s">
        <v>231</v>
      </c>
      <c r="X110">
        <f>COUNTIFS(P110:P1204,Table8[[#This Row],[Season2]],O110:O1204,Table8[[#Headers],[IPL-2008]])</f>
        <v>0</v>
      </c>
      <c r="Y110">
        <f>COUNTIFS($P$5:$P$1099,Table8[[#This Row],[Season2]],$O$5:$O$1099,Table8[[#Headers],[IPL-2009]])</f>
        <v>0</v>
      </c>
      <c r="Z110" s="1">
        <f>COUNTIFS(P110:P1204,Table8[[#This Row],[Season2]],O110:O1204,Table8[[#Headers],[IPL-2010]])</f>
        <v>0</v>
      </c>
      <c r="AA110">
        <f>COUNTIFS(P110:P1204,Table8[[#This Row],[Season2]],O110:O1204,Table8[[#Headers],[IPL-2011]])</f>
        <v>1</v>
      </c>
      <c r="AB110">
        <f>COUNTIFS(P110:P1204,Table8[[#This Row],[Season2]],O110:O1204,Table8[[#Headers],[IPL-2012]])</f>
        <v>0</v>
      </c>
      <c r="AC110">
        <f>COUNTIFS(P110:P1204,Table8[[#This Row],[Season2]],O110:O1204,Table8[[#Headers],[IPL-2013]])</f>
        <v>1</v>
      </c>
      <c r="AD110">
        <f>COUNTIFS(P110:P1204,Table8[[#This Row],[Season2]],O110:O1204,Table8[[#Headers],[IPL-2014]])</f>
        <v>0</v>
      </c>
      <c r="AE110">
        <f>COUNTIFS(P110:P1204,Table8[[#This Row],[Season2]],O110:O1204,Table8[[#Headers],[IPL-2015]])</f>
        <v>0</v>
      </c>
      <c r="AF110">
        <f>COUNTIFS(P110:P1204,Table8[[#This Row],[Season2]],O110:O1204,Table8[[#Headers],[IPL-2016]])</f>
        <v>0</v>
      </c>
      <c r="AG110">
        <f>COUNTIFS(P110:P1204,Table8[[#This Row],[Season2]],O110:O1204,Table8[[#Headers],[IPL-2017]])</f>
        <v>0</v>
      </c>
      <c r="AH110">
        <f>COUNTIFS(P110:P1204,Table8[[#This Row],[Season2]],O110:O1204,Table8[[#Headers],[IPL-2018]])</f>
        <v>0</v>
      </c>
      <c r="AI110">
        <f>COUNTIFS(P110:P1204,Table8[[#This Row],[Season2]],O110:O1204,Table8[[#Headers],[IPL-2019]])</f>
        <v>0</v>
      </c>
      <c r="AJ110">
        <f>COUNTIFS(P110:P1204,Table8[[#This Row],[Season2]],O110:O1204,Table8[[#Headers],[IPL-2020]])</f>
        <v>0</v>
      </c>
      <c r="AK110">
        <f>COUNTIFS(P110:P1204,Table8[[#This Row],[Season2]],O110:O1204,Table8[[#Headers],[IPL-2021]])</f>
        <v>0</v>
      </c>
      <c r="AL110">
        <f>COUNTIFS(P110:P1204,Table8[[#This Row],[Season2]],O110:O1204,Table8[[#Headers],[IPL-2022]])</f>
        <v>0</v>
      </c>
      <c r="AM110">
        <f>COUNTIFS(P110:P1204,Table8[[#This Row],[Season2]],O110:O1204,Table8[[#Headers],[IPL-2023]])</f>
        <v>1</v>
      </c>
      <c r="AN110">
        <f>COUNTIFS(P110:P1204,Table8[[#This Row],[Season2]],O110:O1204,Table8[[#Headers],[IPL-2024]])</f>
        <v>1</v>
      </c>
    </row>
    <row r="111" spans="15:40" x14ac:dyDescent="0.25">
      <c r="O111" s="6" t="s">
        <v>116</v>
      </c>
      <c r="P111" s="6" t="s">
        <v>170</v>
      </c>
      <c r="W111" s="1" t="s">
        <v>232</v>
      </c>
      <c r="X111">
        <f>COUNTIFS(P111:P1205,Table8[[#This Row],[Season2]],O111:O1205,Table8[[#Headers],[IPL-2008]])</f>
        <v>0</v>
      </c>
      <c r="Y111">
        <f>COUNTIFS($P$5:$P$1099,Table8[[#This Row],[Season2]],$O$5:$O$1099,Table8[[#Headers],[IPL-2009]])</f>
        <v>0</v>
      </c>
      <c r="Z111" s="1">
        <f>COUNTIFS(P111:P1205,Table8[[#This Row],[Season2]],O111:O1205,Table8[[#Headers],[IPL-2010]])</f>
        <v>0</v>
      </c>
      <c r="AA111">
        <f>COUNTIFS(P111:P1205,Table8[[#This Row],[Season2]],O111:O1205,Table8[[#Headers],[IPL-2011]])</f>
        <v>1</v>
      </c>
      <c r="AB111">
        <f>COUNTIFS(P111:P1205,Table8[[#This Row],[Season2]],O111:O1205,Table8[[#Headers],[IPL-2012]])</f>
        <v>0</v>
      </c>
      <c r="AC111">
        <f>COUNTIFS(P111:P1205,Table8[[#This Row],[Season2]],O111:O1205,Table8[[#Headers],[IPL-2013]])</f>
        <v>0</v>
      </c>
      <c r="AD111">
        <f>COUNTIFS(P111:P1205,Table8[[#This Row],[Season2]],O111:O1205,Table8[[#Headers],[IPL-2014]])</f>
        <v>0</v>
      </c>
      <c r="AE111">
        <f>COUNTIFS(P111:P1205,Table8[[#This Row],[Season2]],O111:O1205,Table8[[#Headers],[IPL-2015]])</f>
        <v>0</v>
      </c>
      <c r="AF111">
        <f>COUNTIFS(P111:P1205,Table8[[#This Row],[Season2]],O111:O1205,Table8[[#Headers],[IPL-2016]])</f>
        <v>0</v>
      </c>
      <c r="AG111">
        <f>COUNTIFS(P111:P1205,Table8[[#This Row],[Season2]],O111:O1205,Table8[[#Headers],[IPL-2017]])</f>
        <v>0</v>
      </c>
      <c r="AH111">
        <f>COUNTIFS(P111:P1205,Table8[[#This Row],[Season2]],O111:O1205,Table8[[#Headers],[IPL-2018]])</f>
        <v>0</v>
      </c>
      <c r="AI111">
        <f>COUNTIFS(P111:P1205,Table8[[#This Row],[Season2]],O111:O1205,Table8[[#Headers],[IPL-2019]])</f>
        <v>0</v>
      </c>
      <c r="AJ111">
        <f>COUNTIFS(P111:P1205,Table8[[#This Row],[Season2]],O111:O1205,Table8[[#Headers],[IPL-2020]])</f>
        <v>0</v>
      </c>
      <c r="AK111">
        <f>COUNTIFS(P111:P1205,Table8[[#This Row],[Season2]],O111:O1205,Table8[[#Headers],[IPL-2021]])</f>
        <v>0</v>
      </c>
      <c r="AL111">
        <f>COUNTIFS(P111:P1205,Table8[[#This Row],[Season2]],O111:O1205,Table8[[#Headers],[IPL-2022]])</f>
        <v>0</v>
      </c>
      <c r="AM111">
        <f>COUNTIFS(P111:P1205,Table8[[#This Row],[Season2]],O111:O1205,Table8[[#Headers],[IPL-2023]])</f>
        <v>0</v>
      </c>
      <c r="AN111">
        <f>COUNTIFS(P111:P1205,Table8[[#This Row],[Season2]],O111:O1205,Table8[[#Headers],[IPL-2024]])</f>
        <v>0</v>
      </c>
    </row>
    <row r="112" spans="15:40" x14ac:dyDescent="0.25">
      <c r="O112" s="1" t="s">
        <v>116</v>
      </c>
      <c r="P112" s="1" t="s">
        <v>154</v>
      </c>
      <c r="W112" s="6" t="s">
        <v>233</v>
      </c>
      <c r="X112">
        <f>COUNTIFS(P112:P1206,Table8[[#This Row],[Season2]],O112:O1206,Table8[[#Headers],[IPL-2008]])</f>
        <v>0</v>
      </c>
      <c r="Y112">
        <f>COUNTIFS($P$5:$P$1099,Table8[[#This Row],[Season2]],$O$5:$O$1099,Table8[[#Headers],[IPL-2009]])</f>
        <v>0</v>
      </c>
      <c r="Z112" s="1">
        <f>COUNTIFS(P112:P1206,Table8[[#This Row],[Season2]],O112:O1206,Table8[[#Headers],[IPL-2010]])</f>
        <v>0</v>
      </c>
      <c r="AA112">
        <f>COUNTIFS(P112:P1206,Table8[[#This Row],[Season2]],O112:O1206,Table8[[#Headers],[IPL-2011]])</f>
        <v>2</v>
      </c>
      <c r="AB112">
        <f>COUNTIFS(P112:P1206,Table8[[#This Row],[Season2]],O112:O1206,Table8[[#Headers],[IPL-2012]])</f>
        <v>0</v>
      </c>
      <c r="AC112">
        <f>COUNTIFS(P112:P1206,Table8[[#This Row],[Season2]],O112:O1206,Table8[[#Headers],[IPL-2013]])</f>
        <v>0</v>
      </c>
      <c r="AD112">
        <f>COUNTIFS(P112:P1206,Table8[[#This Row],[Season2]],O112:O1206,Table8[[#Headers],[IPL-2014]])</f>
        <v>0</v>
      </c>
      <c r="AE112">
        <f>COUNTIFS(P112:P1206,Table8[[#This Row],[Season2]],O112:O1206,Table8[[#Headers],[IPL-2015]])</f>
        <v>0</v>
      </c>
      <c r="AF112">
        <f>COUNTIFS(P112:P1206,Table8[[#This Row],[Season2]],O112:O1206,Table8[[#Headers],[IPL-2016]])</f>
        <v>0</v>
      </c>
      <c r="AG112">
        <f>COUNTIFS(P112:P1206,Table8[[#This Row],[Season2]],O112:O1206,Table8[[#Headers],[IPL-2017]])</f>
        <v>0</v>
      </c>
      <c r="AH112">
        <f>COUNTIFS(P112:P1206,Table8[[#This Row],[Season2]],O112:O1206,Table8[[#Headers],[IPL-2018]])</f>
        <v>0</v>
      </c>
      <c r="AI112">
        <f>COUNTIFS(P112:P1206,Table8[[#This Row],[Season2]],O112:O1206,Table8[[#Headers],[IPL-2019]])</f>
        <v>0</v>
      </c>
      <c r="AJ112">
        <f>COUNTIFS(P112:P1206,Table8[[#This Row],[Season2]],O112:O1206,Table8[[#Headers],[IPL-2020]])</f>
        <v>0</v>
      </c>
      <c r="AK112">
        <f>COUNTIFS(P112:P1206,Table8[[#This Row],[Season2]],O112:O1206,Table8[[#Headers],[IPL-2021]])</f>
        <v>0</v>
      </c>
      <c r="AL112">
        <f>COUNTIFS(P112:P1206,Table8[[#This Row],[Season2]],O112:O1206,Table8[[#Headers],[IPL-2022]])</f>
        <v>0</v>
      </c>
      <c r="AM112">
        <f>COUNTIFS(P112:P1206,Table8[[#This Row],[Season2]],O112:O1206,Table8[[#Headers],[IPL-2023]])</f>
        <v>0</v>
      </c>
      <c r="AN112">
        <f>COUNTIFS(P112:P1206,Table8[[#This Row],[Season2]],O112:O1206,Table8[[#Headers],[IPL-2024]])</f>
        <v>0</v>
      </c>
    </row>
    <row r="113" spans="15:40" x14ac:dyDescent="0.25">
      <c r="O113" s="6" t="s">
        <v>116</v>
      </c>
      <c r="P113" s="6" t="s">
        <v>171</v>
      </c>
      <c r="W113" s="6" t="s">
        <v>234</v>
      </c>
      <c r="X113">
        <f>COUNTIFS(P113:P1207,Table8[[#This Row],[Season2]],O113:O1207,Table8[[#Headers],[IPL-2008]])</f>
        <v>0</v>
      </c>
      <c r="Y113">
        <f>COUNTIFS($P$5:$P$1099,Table8[[#This Row],[Season2]],$O$5:$O$1099,Table8[[#Headers],[IPL-2009]])</f>
        <v>0</v>
      </c>
      <c r="Z113" s="1">
        <f>COUNTIFS(P113:P1207,Table8[[#This Row],[Season2]],O113:O1207,Table8[[#Headers],[IPL-2010]])</f>
        <v>0</v>
      </c>
      <c r="AA113">
        <f>COUNTIFS(P113:P1207,Table8[[#This Row],[Season2]],O113:O1207,Table8[[#Headers],[IPL-2011]])</f>
        <v>1</v>
      </c>
      <c r="AB113">
        <f>COUNTIFS(P113:P1207,Table8[[#This Row],[Season2]],O113:O1207,Table8[[#Headers],[IPL-2012]])</f>
        <v>0</v>
      </c>
      <c r="AC113">
        <f>COUNTIFS(P113:P1207,Table8[[#This Row],[Season2]],O113:O1207,Table8[[#Headers],[IPL-2013]])</f>
        <v>0</v>
      </c>
      <c r="AD113">
        <f>COUNTIFS(P113:P1207,Table8[[#This Row],[Season2]],O113:O1207,Table8[[#Headers],[IPL-2014]])</f>
        <v>0</v>
      </c>
      <c r="AE113">
        <f>COUNTIFS(P113:P1207,Table8[[#This Row],[Season2]],O113:O1207,Table8[[#Headers],[IPL-2015]])</f>
        <v>0</v>
      </c>
      <c r="AF113">
        <f>COUNTIFS(P113:P1207,Table8[[#This Row],[Season2]],O113:O1207,Table8[[#Headers],[IPL-2016]])</f>
        <v>0</v>
      </c>
      <c r="AG113">
        <f>COUNTIFS(P113:P1207,Table8[[#This Row],[Season2]],O113:O1207,Table8[[#Headers],[IPL-2017]])</f>
        <v>0</v>
      </c>
      <c r="AH113">
        <f>COUNTIFS(P113:P1207,Table8[[#This Row],[Season2]],O113:O1207,Table8[[#Headers],[IPL-2018]])</f>
        <v>0</v>
      </c>
      <c r="AI113">
        <f>COUNTIFS(P113:P1207,Table8[[#This Row],[Season2]],O113:O1207,Table8[[#Headers],[IPL-2019]])</f>
        <v>0</v>
      </c>
      <c r="AJ113">
        <f>COUNTIFS(P113:P1207,Table8[[#This Row],[Season2]],O113:O1207,Table8[[#Headers],[IPL-2020]])</f>
        <v>0</v>
      </c>
      <c r="AK113">
        <f>COUNTIFS(P113:P1207,Table8[[#This Row],[Season2]],O113:O1207,Table8[[#Headers],[IPL-2021]])</f>
        <v>0</v>
      </c>
      <c r="AL113">
        <f>COUNTIFS(P113:P1207,Table8[[#This Row],[Season2]],O113:O1207,Table8[[#Headers],[IPL-2022]])</f>
        <v>0</v>
      </c>
      <c r="AM113">
        <f>COUNTIFS(P113:P1207,Table8[[#This Row],[Season2]],O113:O1207,Table8[[#Headers],[IPL-2023]])</f>
        <v>0</v>
      </c>
      <c r="AN113">
        <f>COUNTIFS(P113:P1207,Table8[[#This Row],[Season2]],O113:O1207,Table8[[#Headers],[IPL-2024]])</f>
        <v>0</v>
      </c>
    </row>
    <row r="114" spans="15:40" x14ac:dyDescent="0.25">
      <c r="O114" s="1" t="s">
        <v>116</v>
      </c>
      <c r="P114" s="1" t="s">
        <v>124</v>
      </c>
      <c r="W114" s="1" t="s">
        <v>235</v>
      </c>
      <c r="X114">
        <f>COUNTIFS(P114:P1208,Table8[[#This Row],[Season2]],O114:O1208,Table8[[#Headers],[IPL-2008]])</f>
        <v>0</v>
      </c>
      <c r="Y114">
        <f>COUNTIFS($P$5:$P$1099,Table8[[#This Row],[Season2]],$O$5:$O$1099,Table8[[#Headers],[IPL-2009]])</f>
        <v>0</v>
      </c>
      <c r="Z114" s="1">
        <f>COUNTIFS(P114:P1208,Table8[[#This Row],[Season2]],O114:O1208,Table8[[#Headers],[IPL-2010]])</f>
        <v>0</v>
      </c>
      <c r="AA114">
        <f>COUNTIFS(P114:P1208,Table8[[#This Row],[Season2]],O114:O1208,Table8[[#Headers],[IPL-2011]])</f>
        <v>2</v>
      </c>
      <c r="AB114">
        <f>COUNTIFS(P114:P1208,Table8[[#This Row],[Season2]],O114:O1208,Table8[[#Headers],[IPL-2012]])</f>
        <v>0</v>
      </c>
      <c r="AC114">
        <f>COUNTIFS(P114:P1208,Table8[[#This Row],[Season2]],O114:O1208,Table8[[#Headers],[IPL-2013]])</f>
        <v>0</v>
      </c>
      <c r="AD114">
        <f>COUNTIFS(P114:P1208,Table8[[#This Row],[Season2]],O114:O1208,Table8[[#Headers],[IPL-2014]])</f>
        <v>0</v>
      </c>
      <c r="AE114">
        <f>COUNTIFS(P114:P1208,Table8[[#This Row],[Season2]],O114:O1208,Table8[[#Headers],[IPL-2015]])</f>
        <v>0</v>
      </c>
      <c r="AF114">
        <f>COUNTIFS(P114:P1208,Table8[[#This Row],[Season2]],O114:O1208,Table8[[#Headers],[IPL-2016]])</f>
        <v>0</v>
      </c>
      <c r="AG114">
        <f>COUNTIFS(P114:P1208,Table8[[#This Row],[Season2]],O114:O1208,Table8[[#Headers],[IPL-2017]])</f>
        <v>0</v>
      </c>
      <c r="AH114">
        <f>COUNTIFS(P114:P1208,Table8[[#This Row],[Season2]],O114:O1208,Table8[[#Headers],[IPL-2018]])</f>
        <v>0</v>
      </c>
      <c r="AI114">
        <f>COUNTIFS(P114:P1208,Table8[[#This Row],[Season2]],O114:O1208,Table8[[#Headers],[IPL-2019]])</f>
        <v>0</v>
      </c>
      <c r="AJ114">
        <f>COUNTIFS(P114:P1208,Table8[[#This Row],[Season2]],O114:O1208,Table8[[#Headers],[IPL-2020]])</f>
        <v>0</v>
      </c>
      <c r="AK114">
        <f>COUNTIFS(P114:P1208,Table8[[#This Row],[Season2]],O114:O1208,Table8[[#Headers],[IPL-2021]])</f>
        <v>0</v>
      </c>
      <c r="AL114">
        <f>COUNTIFS(P114:P1208,Table8[[#This Row],[Season2]],O114:O1208,Table8[[#Headers],[IPL-2022]])</f>
        <v>0</v>
      </c>
      <c r="AM114">
        <f>COUNTIFS(P114:P1208,Table8[[#This Row],[Season2]],O114:O1208,Table8[[#Headers],[IPL-2023]])</f>
        <v>0</v>
      </c>
      <c r="AN114">
        <f>COUNTIFS(P114:P1208,Table8[[#This Row],[Season2]],O114:O1208,Table8[[#Headers],[IPL-2024]])</f>
        <v>0</v>
      </c>
    </row>
    <row r="115" spans="15:40" x14ac:dyDescent="0.25">
      <c r="O115" s="6" t="s">
        <v>116</v>
      </c>
      <c r="P115" s="6" t="s">
        <v>68</v>
      </c>
      <c r="W115" s="6" t="s">
        <v>236</v>
      </c>
      <c r="X115">
        <f>COUNTIFS(P115:P1209,Table8[[#This Row],[Season2]],O115:O1209,Table8[[#Headers],[IPL-2008]])</f>
        <v>0</v>
      </c>
      <c r="Y115">
        <f>COUNTIFS($P$5:$P$1099,Table8[[#This Row],[Season2]],$O$5:$O$1099,Table8[[#Headers],[IPL-2009]])</f>
        <v>0</v>
      </c>
      <c r="Z115" s="1">
        <f>COUNTIFS(P115:P1209,Table8[[#This Row],[Season2]],O115:O1209,Table8[[#Headers],[IPL-2010]])</f>
        <v>0</v>
      </c>
      <c r="AA115">
        <f>COUNTIFS(P115:P1209,Table8[[#This Row],[Season2]],O115:O1209,Table8[[#Headers],[IPL-2011]])</f>
        <v>1</v>
      </c>
      <c r="AB115">
        <f>COUNTIFS(P115:P1209,Table8[[#This Row],[Season2]],O115:O1209,Table8[[#Headers],[IPL-2012]])</f>
        <v>0</v>
      </c>
      <c r="AC115">
        <f>COUNTIFS(P115:P1209,Table8[[#This Row],[Season2]],O115:O1209,Table8[[#Headers],[IPL-2013]])</f>
        <v>0</v>
      </c>
      <c r="AD115">
        <f>COUNTIFS(P115:P1209,Table8[[#This Row],[Season2]],O115:O1209,Table8[[#Headers],[IPL-2014]])</f>
        <v>0</v>
      </c>
      <c r="AE115">
        <f>COUNTIFS(P115:P1209,Table8[[#This Row],[Season2]],O115:O1209,Table8[[#Headers],[IPL-2015]])</f>
        <v>0</v>
      </c>
      <c r="AF115">
        <f>COUNTIFS(P115:P1209,Table8[[#This Row],[Season2]],O115:O1209,Table8[[#Headers],[IPL-2016]])</f>
        <v>0</v>
      </c>
      <c r="AG115">
        <f>COUNTIFS(P115:P1209,Table8[[#This Row],[Season2]],O115:O1209,Table8[[#Headers],[IPL-2017]])</f>
        <v>0</v>
      </c>
      <c r="AH115">
        <f>COUNTIFS(P115:P1209,Table8[[#This Row],[Season2]],O115:O1209,Table8[[#Headers],[IPL-2018]])</f>
        <v>0</v>
      </c>
      <c r="AI115">
        <f>COUNTIFS(P115:P1209,Table8[[#This Row],[Season2]],O115:O1209,Table8[[#Headers],[IPL-2019]])</f>
        <v>0</v>
      </c>
      <c r="AJ115">
        <f>COUNTIFS(P115:P1209,Table8[[#This Row],[Season2]],O115:O1209,Table8[[#Headers],[IPL-2020]])</f>
        <v>0</v>
      </c>
      <c r="AK115">
        <f>COUNTIFS(P115:P1209,Table8[[#This Row],[Season2]],O115:O1209,Table8[[#Headers],[IPL-2021]])</f>
        <v>0</v>
      </c>
      <c r="AL115">
        <f>COUNTIFS(P115:P1209,Table8[[#This Row],[Season2]],O115:O1209,Table8[[#Headers],[IPL-2022]])</f>
        <v>1</v>
      </c>
      <c r="AM115">
        <f>COUNTIFS(P115:P1209,Table8[[#This Row],[Season2]],O115:O1209,Table8[[#Headers],[IPL-2023]])</f>
        <v>1</v>
      </c>
      <c r="AN115">
        <f>COUNTIFS(P115:P1209,Table8[[#This Row],[Season2]],O115:O1209,Table8[[#Headers],[IPL-2024]])</f>
        <v>0</v>
      </c>
    </row>
    <row r="116" spans="15:40" x14ac:dyDescent="0.25">
      <c r="O116" s="1" t="s">
        <v>116</v>
      </c>
      <c r="P116" s="1" t="s">
        <v>172</v>
      </c>
      <c r="W116" s="1" t="s">
        <v>237</v>
      </c>
      <c r="X116">
        <f>COUNTIFS(P116:P1210,Table8[[#This Row],[Season2]],O116:O1210,Table8[[#Headers],[IPL-2008]])</f>
        <v>0</v>
      </c>
      <c r="Y116">
        <f>COUNTIFS($P$5:$P$1099,Table8[[#This Row],[Season2]],$O$5:$O$1099,Table8[[#Headers],[IPL-2009]])</f>
        <v>0</v>
      </c>
      <c r="Z116" s="1">
        <f>COUNTIFS(P116:P1210,Table8[[#This Row],[Season2]],O116:O1210,Table8[[#Headers],[IPL-2010]])</f>
        <v>0</v>
      </c>
      <c r="AA116">
        <f>COUNTIFS(P116:P1210,Table8[[#This Row],[Season2]],O116:O1210,Table8[[#Headers],[IPL-2011]])</f>
        <v>1</v>
      </c>
      <c r="AB116">
        <f>COUNTIFS(P116:P1210,Table8[[#This Row],[Season2]],O116:O1210,Table8[[#Headers],[IPL-2012]])</f>
        <v>0</v>
      </c>
      <c r="AC116">
        <f>COUNTIFS(P116:P1210,Table8[[#This Row],[Season2]],O116:O1210,Table8[[#Headers],[IPL-2013]])</f>
        <v>0</v>
      </c>
      <c r="AD116">
        <f>COUNTIFS(P116:P1210,Table8[[#This Row],[Season2]],O116:O1210,Table8[[#Headers],[IPL-2014]])</f>
        <v>0</v>
      </c>
      <c r="AE116">
        <f>COUNTIFS(P116:P1210,Table8[[#This Row],[Season2]],O116:O1210,Table8[[#Headers],[IPL-2015]])</f>
        <v>0</v>
      </c>
      <c r="AF116">
        <f>COUNTIFS(P116:P1210,Table8[[#This Row],[Season2]],O116:O1210,Table8[[#Headers],[IPL-2016]])</f>
        <v>0</v>
      </c>
      <c r="AG116">
        <f>COUNTIFS(P116:P1210,Table8[[#This Row],[Season2]],O116:O1210,Table8[[#Headers],[IPL-2017]])</f>
        <v>0</v>
      </c>
      <c r="AH116">
        <f>COUNTIFS(P116:P1210,Table8[[#This Row],[Season2]],O116:O1210,Table8[[#Headers],[IPL-2018]])</f>
        <v>0</v>
      </c>
      <c r="AI116">
        <f>COUNTIFS(P116:P1210,Table8[[#This Row],[Season2]],O116:O1210,Table8[[#Headers],[IPL-2019]])</f>
        <v>0</v>
      </c>
      <c r="AJ116">
        <f>COUNTIFS(P116:P1210,Table8[[#This Row],[Season2]],O116:O1210,Table8[[#Headers],[IPL-2020]])</f>
        <v>0</v>
      </c>
      <c r="AK116">
        <f>COUNTIFS(P116:P1210,Table8[[#This Row],[Season2]],O116:O1210,Table8[[#Headers],[IPL-2021]])</f>
        <v>0</v>
      </c>
      <c r="AL116">
        <f>COUNTIFS(P116:P1210,Table8[[#This Row],[Season2]],O116:O1210,Table8[[#Headers],[IPL-2022]])</f>
        <v>0</v>
      </c>
      <c r="AM116">
        <f>COUNTIFS(P116:P1210,Table8[[#This Row],[Season2]],O116:O1210,Table8[[#Headers],[IPL-2023]])</f>
        <v>0</v>
      </c>
      <c r="AN116">
        <f>COUNTIFS(P116:P1210,Table8[[#This Row],[Season2]],O116:O1210,Table8[[#Headers],[IPL-2024]])</f>
        <v>0</v>
      </c>
    </row>
    <row r="117" spans="15:40" x14ac:dyDescent="0.25">
      <c r="O117" s="6" t="s">
        <v>116</v>
      </c>
      <c r="P117" s="6" t="s">
        <v>79</v>
      </c>
      <c r="W117" s="6" t="s">
        <v>238</v>
      </c>
      <c r="X117">
        <f>COUNTIFS(P117:P1211,Table8[[#This Row],[Season2]],O117:O1211,Table8[[#Headers],[IPL-2008]])</f>
        <v>0</v>
      </c>
      <c r="Y117">
        <f>COUNTIFS($P$5:$P$1099,Table8[[#This Row],[Season2]],$O$5:$O$1099,Table8[[#Headers],[IPL-2009]])</f>
        <v>0</v>
      </c>
      <c r="Z117" s="1">
        <f>COUNTIFS(P117:P1211,Table8[[#This Row],[Season2]],O117:O1211,Table8[[#Headers],[IPL-2010]])</f>
        <v>0</v>
      </c>
      <c r="AA117">
        <f>COUNTIFS(P117:P1211,Table8[[#This Row],[Season2]],O117:O1211,Table8[[#Headers],[IPL-2011]])</f>
        <v>1</v>
      </c>
      <c r="AB117">
        <f>COUNTIFS(P117:P1211,Table8[[#This Row],[Season2]],O117:O1211,Table8[[#Headers],[IPL-2012]])</f>
        <v>0</v>
      </c>
      <c r="AC117">
        <f>COUNTIFS(P117:P1211,Table8[[#This Row],[Season2]],O117:O1211,Table8[[#Headers],[IPL-2013]])</f>
        <v>0</v>
      </c>
      <c r="AD117">
        <f>COUNTIFS(P117:P1211,Table8[[#This Row],[Season2]],O117:O1211,Table8[[#Headers],[IPL-2014]])</f>
        <v>0</v>
      </c>
      <c r="AE117">
        <f>COUNTIFS(P117:P1211,Table8[[#This Row],[Season2]],O117:O1211,Table8[[#Headers],[IPL-2015]])</f>
        <v>0</v>
      </c>
      <c r="AF117">
        <f>COUNTIFS(P117:P1211,Table8[[#This Row],[Season2]],O117:O1211,Table8[[#Headers],[IPL-2016]])</f>
        <v>0</v>
      </c>
      <c r="AG117">
        <f>COUNTIFS(P117:P1211,Table8[[#This Row],[Season2]],O117:O1211,Table8[[#Headers],[IPL-2017]])</f>
        <v>0</v>
      </c>
      <c r="AH117">
        <f>COUNTIFS(P117:P1211,Table8[[#This Row],[Season2]],O117:O1211,Table8[[#Headers],[IPL-2018]])</f>
        <v>0</v>
      </c>
      <c r="AI117">
        <f>COUNTIFS(P117:P1211,Table8[[#This Row],[Season2]],O117:O1211,Table8[[#Headers],[IPL-2019]])</f>
        <v>0</v>
      </c>
      <c r="AJ117">
        <f>COUNTIFS(P117:P1211,Table8[[#This Row],[Season2]],O117:O1211,Table8[[#Headers],[IPL-2020]])</f>
        <v>0</v>
      </c>
      <c r="AK117">
        <f>COUNTIFS(P117:P1211,Table8[[#This Row],[Season2]],O117:O1211,Table8[[#Headers],[IPL-2021]])</f>
        <v>0</v>
      </c>
      <c r="AL117">
        <f>COUNTIFS(P117:P1211,Table8[[#This Row],[Season2]],O117:O1211,Table8[[#Headers],[IPL-2022]])</f>
        <v>0</v>
      </c>
      <c r="AM117">
        <f>COUNTIFS(P117:P1211,Table8[[#This Row],[Season2]],O117:O1211,Table8[[#Headers],[IPL-2023]])</f>
        <v>0</v>
      </c>
      <c r="AN117">
        <f>COUNTIFS(P117:P1211,Table8[[#This Row],[Season2]],O117:O1211,Table8[[#Headers],[IPL-2024]])</f>
        <v>0</v>
      </c>
    </row>
    <row r="118" spans="15:40" x14ac:dyDescent="0.25">
      <c r="O118" s="1" t="s">
        <v>116</v>
      </c>
      <c r="P118" s="1" t="s">
        <v>172</v>
      </c>
      <c r="W118" s="1" t="s">
        <v>241</v>
      </c>
      <c r="X118">
        <f>COUNTIFS(P118:P1212,Table8[[#This Row],[Season2]],O118:O1212,Table8[[#Headers],[IPL-2008]])</f>
        <v>0</v>
      </c>
      <c r="Y118">
        <f>COUNTIFS($P$5:$P$1099,Table8[[#This Row],[Season2]],$O$5:$O$1099,Table8[[#Headers],[IPL-2009]])</f>
        <v>0</v>
      </c>
      <c r="Z118" s="1">
        <f>COUNTIFS(P118:P1212,Table8[[#This Row],[Season2]],O118:O1212,Table8[[#Headers],[IPL-2010]])</f>
        <v>0</v>
      </c>
      <c r="AA118">
        <f>COUNTIFS(P118:P1212,Table8[[#This Row],[Season2]],O118:O1212,Table8[[#Headers],[IPL-2011]])</f>
        <v>1</v>
      </c>
      <c r="AB118">
        <f>COUNTIFS(P118:P1212,Table8[[#This Row],[Season2]],O118:O1212,Table8[[#Headers],[IPL-2012]])</f>
        <v>0</v>
      </c>
      <c r="AC118">
        <f>COUNTIFS(P118:P1212,Table8[[#This Row],[Season2]],O118:O1212,Table8[[#Headers],[IPL-2013]])</f>
        <v>0</v>
      </c>
      <c r="AD118">
        <f>COUNTIFS(P118:P1212,Table8[[#This Row],[Season2]],O118:O1212,Table8[[#Headers],[IPL-2014]])</f>
        <v>1</v>
      </c>
      <c r="AE118">
        <f>COUNTIFS(P118:P1212,Table8[[#This Row],[Season2]],O118:O1212,Table8[[#Headers],[IPL-2015]])</f>
        <v>0</v>
      </c>
      <c r="AF118">
        <f>COUNTIFS(P118:P1212,Table8[[#This Row],[Season2]],O118:O1212,Table8[[#Headers],[IPL-2016]])</f>
        <v>0</v>
      </c>
      <c r="AG118">
        <f>COUNTIFS(P118:P1212,Table8[[#This Row],[Season2]],O118:O1212,Table8[[#Headers],[IPL-2017]])</f>
        <v>1</v>
      </c>
      <c r="AH118">
        <f>COUNTIFS(P118:P1212,Table8[[#This Row],[Season2]],O118:O1212,Table8[[#Headers],[IPL-2018]])</f>
        <v>0</v>
      </c>
      <c r="AI118">
        <f>COUNTIFS(P118:P1212,Table8[[#This Row],[Season2]],O118:O1212,Table8[[#Headers],[IPL-2019]])</f>
        <v>0</v>
      </c>
      <c r="AJ118">
        <f>COUNTIFS(P118:P1212,Table8[[#This Row],[Season2]],O118:O1212,Table8[[#Headers],[IPL-2020]])</f>
        <v>1</v>
      </c>
      <c r="AK118">
        <f>COUNTIFS(P118:P1212,Table8[[#This Row],[Season2]],O118:O1212,Table8[[#Headers],[IPL-2021]])</f>
        <v>0</v>
      </c>
      <c r="AL118">
        <f>COUNTIFS(P118:P1212,Table8[[#This Row],[Season2]],O118:O1212,Table8[[#Headers],[IPL-2022]])</f>
        <v>1</v>
      </c>
      <c r="AM118">
        <f>COUNTIFS(P118:P1212,Table8[[#This Row],[Season2]],O118:O1212,Table8[[#Headers],[IPL-2023]])</f>
        <v>0</v>
      </c>
      <c r="AN118">
        <f>COUNTIFS(P118:P1212,Table8[[#This Row],[Season2]],O118:O1212,Table8[[#Headers],[IPL-2024]])</f>
        <v>0</v>
      </c>
    </row>
    <row r="119" spans="15:40" x14ac:dyDescent="0.25">
      <c r="O119" s="6" t="s">
        <v>116</v>
      </c>
      <c r="P119" s="6" t="s">
        <v>106</v>
      </c>
      <c r="W119" s="6" t="s">
        <v>242</v>
      </c>
      <c r="X119">
        <f>COUNTIFS(P119:P1213,Table8[[#This Row],[Season2]],O119:O1213,Table8[[#Headers],[IPL-2008]])</f>
        <v>0</v>
      </c>
      <c r="Y119">
        <f>COUNTIFS($P$5:$P$1099,Table8[[#This Row],[Season2]],$O$5:$O$1099,Table8[[#Headers],[IPL-2009]])</f>
        <v>0</v>
      </c>
      <c r="Z119" s="1">
        <f>COUNTIFS(P119:P1213,Table8[[#This Row],[Season2]],O119:O1213,Table8[[#Headers],[IPL-2010]])</f>
        <v>0</v>
      </c>
      <c r="AA119">
        <f>COUNTIFS(P119:P1213,Table8[[#This Row],[Season2]],O119:O1213,Table8[[#Headers],[IPL-2011]])</f>
        <v>1</v>
      </c>
      <c r="AB119">
        <f>COUNTIFS(P119:P1213,Table8[[#This Row],[Season2]],O119:O1213,Table8[[#Headers],[IPL-2012]])</f>
        <v>0</v>
      </c>
      <c r="AC119">
        <f>COUNTIFS(P119:P1213,Table8[[#This Row],[Season2]],O119:O1213,Table8[[#Headers],[IPL-2013]])</f>
        <v>0</v>
      </c>
      <c r="AD119">
        <f>COUNTIFS(P119:P1213,Table8[[#This Row],[Season2]],O119:O1213,Table8[[#Headers],[IPL-2014]])</f>
        <v>0</v>
      </c>
      <c r="AE119">
        <f>COUNTIFS(P119:P1213,Table8[[#This Row],[Season2]],O119:O1213,Table8[[#Headers],[IPL-2015]])</f>
        <v>0</v>
      </c>
      <c r="AF119">
        <f>COUNTIFS(P119:P1213,Table8[[#This Row],[Season2]],O119:O1213,Table8[[#Headers],[IPL-2016]])</f>
        <v>0</v>
      </c>
      <c r="AG119">
        <f>COUNTIFS(P119:P1213,Table8[[#This Row],[Season2]],O119:O1213,Table8[[#Headers],[IPL-2017]])</f>
        <v>1</v>
      </c>
      <c r="AH119">
        <f>COUNTIFS(P119:P1213,Table8[[#This Row],[Season2]],O119:O1213,Table8[[#Headers],[IPL-2018]])</f>
        <v>2</v>
      </c>
      <c r="AI119">
        <f>COUNTIFS(P119:P1213,Table8[[#This Row],[Season2]],O119:O1213,Table8[[#Headers],[IPL-2019]])</f>
        <v>2</v>
      </c>
      <c r="AJ119">
        <f>COUNTIFS(P119:P1213,Table8[[#This Row],[Season2]],O119:O1213,Table8[[#Headers],[IPL-2020]])</f>
        <v>2</v>
      </c>
      <c r="AK119">
        <f>COUNTIFS(P119:P1213,Table8[[#This Row],[Season2]],O119:O1213,Table8[[#Headers],[IPL-2021]])</f>
        <v>2</v>
      </c>
      <c r="AL119">
        <f>COUNTIFS(P119:P1213,Table8[[#This Row],[Season2]],O119:O1213,Table8[[#Headers],[IPL-2022]])</f>
        <v>1</v>
      </c>
      <c r="AM119">
        <f>COUNTIFS(P119:P1213,Table8[[#This Row],[Season2]],O119:O1213,Table8[[#Headers],[IPL-2023]])</f>
        <v>1</v>
      </c>
      <c r="AN119">
        <f>COUNTIFS(P119:P1213,Table8[[#This Row],[Season2]],O119:O1213,Table8[[#Headers],[IPL-2024]])</f>
        <v>0</v>
      </c>
    </row>
    <row r="120" spans="15:40" x14ac:dyDescent="0.25">
      <c r="O120" s="1" t="s">
        <v>174</v>
      </c>
      <c r="P120" s="1" t="s">
        <v>175</v>
      </c>
      <c r="W120" s="1" t="s">
        <v>32</v>
      </c>
      <c r="X120">
        <f>COUNTIFS(P120:P1214,Table8[[#This Row],[Season2]],O120:O1214,Table8[[#Headers],[IPL-2008]])</f>
        <v>0</v>
      </c>
      <c r="Y120">
        <f>COUNTIFS($P$5:$P$1099,Table8[[#This Row],[Season2]],$O$5:$O$1099,Table8[[#Headers],[IPL-2009]])</f>
        <v>0</v>
      </c>
      <c r="Z120" s="1">
        <f>COUNTIFS(P120:P1214,Table8[[#This Row],[Season2]],O120:O1214,Table8[[#Headers],[IPL-2010]])</f>
        <v>0</v>
      </c>
      <c r="AA120">
        <f>COUNTIFS(P120:P1214,Table8[[#This Row],[Season2]],O120:O1214,Table8[[#Headers],[IPL-2011]])</f>
        <v>1</v>
      </c>
      <c r="AB120">
        <f>COUNTIFS(P120:P1214,Table8[[#This Row],[Season2]],O120:O1214,Table8[[#Headers],[IPL-2012]])</f>
        <v>0</v>
      </c>
      <c r="AC120">
        <f>COUNTIFS(P120:P1214,Table8[[#This Row],[Season2]],O120:O1214,Table8[[#Headers],[IPL-2013]])</f>
        <v>0</v>
      </c>
      <c r="AD120">
        <f>COUNTIFS(P120:P1214,Table8[[#This Row],[Season2]],O120:O1214,Table8[[#Headers],[IPL-2014]])</f>
        <v>0</v>
      </c>
      <c r="AE120">
        <f>COUNTIFS(P120:P1214,Table8[[#This Row],[Season2]],O120:O1214,Table8[[#Headers],[IPL-2015]])</f>
        <v>2</v>
      </c>
      <c r="AF120">
        <f>COUNTIFS(P120:P1214,Table8[[#This Row],[Season2]],O120:O1214,Table8[[#Headers],[IPL-2016]])</f>
        <v>0</v>
      </c>
      <c r="AG120">
        <f>COUNTIFS(P120:P1214,Table8[[#This Row],[Season2]],O120:O1214,Table8[[#Headers],[IPL-2017]])</f>
        <v>0</v>
      </c>
      <c r="AH120">
        <f>COUNTIFS(P120:P1214,Table8[[#This Row],[Season2]],O120:O1214,Table8[[#Headers],[IPL-2018]])</f>
        <v>0</v>
      </c>
      <c r="AI120">
        <f>COUNTIFS(P120:P1214,Table8[[#This Row],[Season2]],O120:O1214,Table8[[#Headers],[IPL-2019]])</f>
        <v>1</v>
      </c>
      <c r="AJ120">
        <f>COUNTIFS(P120:P1214,Table8[[#This Row],[Season2]],O120:O1214,Table8[[#Headers],[IPL-2020]])</f>
        <v>0</v>
      </c>
      <c r="AK120">
        <f>COUNTIFS(P120:P1214,Table8[[#This Row],[Season2]],O120:O1214,Table8[[#Headers],[IPL-2021]])</f>
        <v>0</v>
      </c>
      <c r="AL120">
        <f>COUNTIFS(P120:P1214,Table8[[#This Row],[Season2]],O120:O1214,Table8[[#Headers],[IPL-2022]])</f>
        <v>0</v>
      </c>
      <c r="AM120">
        <f>COUNTIFS(P120:P1214,Table8[[#This Row],[Season2]],O120:O1214,Table8[[#Headers],[IPL-2023]])</f>
        <v>1</v>
      </c>
      <c r="AN120">
        <f>COUNTIFS(P120:P1214,Table8[[#This Row],[Season2]],O120:O1214,Table8[[#Headers],[IPL-2024]])</f>
        <v>0</v>
      </c>
    </row>
    <row r="121" spans="15:40" x14ac:dyDescent="0.25">
      <c r="O121" s="6" t="s">
        <v>174</v>
      </c>
      <c r="P121" s="6" t="s">
        <v>75</v>
      </c>
      <c r="W121" s="1" t="s">
        <v>244</v>
      </c>
      <c r="X121">
        <f>COUNTIFS(P121:P1215,Table8[[#This Row],[Season2]],O121:O1215,Table8[[#Headers],[IPL-2008]])</f>
        <v>0</v>
      </c>
      <c r="Y121">
        <f>COUNTIFS($P$5:$P$1099,Table8[[#This Row],[Season2]],$O$5:$O$1099,Table8[[#Headers],[IPL-2009]])</f>
        <v>0</v>
      </c>
      <c r="Z121" s="1">
        <f>COUNTIFS(P121:P1215,Table8[[#This Row],[Season2]],O121:O1215,Table8[[#Headers],[IPL-2010]])</f>
        <v>0</v>
      </c>
      <c r="AA121">
        <f>COUNTIFS(P121:P1215,Table8[[#This Row],[Season2]],O121:O1215,Table8[[#Headers],[IPL-2011]])</f>
        <v>1</v>
      </c>
      <c r="AB121">
        <f>COUNTIFS(P121:P1215,Table8[[#This Row],[Season2]],O121:O1215,Table8[[#Headers],[IPL-2012]])</f>
        <v>0</v>
      </c>
      <c r="AC121">
        <f>COUNTIFS(P121:P1215,Table8[[#This Row],[Season2]],O121:O1215,Table8[[#Headers],[IPL-2013]])</f>
        <v>0</v>
      </c>
      <c r="AD121">
        <f>COUNTIFS(P121:P1215,Table8[[#This Row],[Season2]],O121:O1215,Table8[[#Headers],[IPL-2014]])</f>
        <v>0</v>
      </c>
      <c r="AE121">
        <f>COUNTIFS(P121:P1215,Table8[[#This Row],[Season2]],O121:O1215,Table8[[#Headers],[IPL-2015]])</f>
        <v>0</v>
      </c>
      <c r="AF121">
        <f>COUNTIFS(P121:P1215,Table8[[#This Row],[Season2]],O121:O1215,Table8[[#Headers],[IPL-2016]])</f>
        <v>0</v>
      </c>
      <c r="AG121">
        <f>COUNTIFS(P121:P1215,Table8[[#This Row],[Season2]],O121:O1215,Table8[[#Headers],[IPL-2017]])</f>
        <v>0</v>
      </c>
      <c r="AH121">
        <f>COUNTIFS(P121:P1215,Table8[[#This Row],[Season2]],O121:O1215,Table8[[#Headers],[IPL-2018]])</f>
        <v>0</v>
      </c>
      <c r="AI121">
        <f>COUNTIFS(P121:P1215,Table8[[#This Row],[Season2]],O121:O1215,Table8[[#Headers],[IPL-2019]])</f>
        <v>0</v>
      </c>
      <c r="AJ121">
        <f>COUNTIFS(P121:P1215,Table8[[#This Row],[Season2]],O121:O1215,Table8[[#Headers],[IPL-2020]])</f>
        <v>0</v>
      </c>
      <c r="AK121">
        <f>COUNTIFS(P121:P1215,Table8[[#This Row],[Season2]],O121:O1215,Table8[[#Headers],[IPL-2021]])</f>
        <v>0</v>
      </c>
      <c r="AL121">
        <f>COUNTIFS(P121:P1215,Table8[[#This Row],[Season2]],O121:O1215,Table8[[#Headers],[IPL-2022]])</f>
        <v>0</v>
      </c>
      <c r="AM121">
        <f>COUNTIFS(P121:P1215,Table8[[#This Row],[Season2]],O121:O1215,Table8[[#Headers],[IPL-2023]])</f>
        <v>0</v>
      </c>
      <c r="AN121">
        <f>COUNTIFS(P121:P1215,Table8[[#This Row],[Season2]],O121:O1215,Table8[[#Headers],[IPL-2024]])</f>
        <v>0</v>
      </c>
    </row>
    <row r="122" spans="15:40" x14ac:dyDescent="0.25">
      <c r="O122" s="1" t="s">
        <v>174</v>
      </c>
      <c r="P122" s="1" t="s">
        <v>156</v>
      </c>
      <c r="W122" s="6" t="s">
        <v>249</v>
      </c>
      <c r="X122">
        <f>COUNTIFS(P122:P1216,Table8[[#This Row],[Season2]],O122:O1216,Table8[[#Headers],[IPL-2008]])</f>
        <v>0</v>
      </c>
      <c r="Y122">
        <f>COUNTIFS($P$5:$P$1099,Table8[[#This Row],[Season2]],$O$5:$O$1099,Table8[[#Headers],[IPL-2009]])</f>
        <v>0</v>
      </c>
      <c r="Z122" s="1">
        <f>COUNTIFS(P122:P1216,Table8[[#This Row],[Season2]],O122:O1216,Table8[[#Headers],[IPL-2010]])</f>
        <v>0</v>
      </c>
      <c r="AA122">
        <f>COUNTIFS(P122:P1216,Table8[[#This Row],[Season2]],O122:O1216,Table8[[#Headers],[IPL-2011]])</f>
        <v>0</v>
      </c>
      <c r="AB122">
        <f>COUNTIFS(P122:P1216,Table8[[#This Row],[Season2]],O122:O1216,Table8[[#Headers],[IPL-2012]])</f>
        <v>1</v>
      </c>
      <c r="AC122">
        <f>COUNTIFS(P122:P1216,Table8[[#This Row],[Season2]],O122:O1216,Table8[[#Headers],[IPL-2013]])</f>
        <v>0</v>
      </c>
      <c r="AD122">
        <f>COUNTIFS(P122:P1216,Table8[[#This Row],[Season2]],O122:O1216,Table8[[#Headers],[IPL-2014]])</f>
        <v>0</v>
      </c>
      <c r="AE122">
        <f>COUNTIFS(P122:P1216,Table8[[#This Row],[Season2]],O122:O1216,Table8[[#Headers],[IPL-2015]])</f>
        <v>0</v>
      </c>
      <c r="AF122">
        <f>COUNTIFS(P122:P1216,Table8[[#This Row],[Season2]],O122:O1216,Table8[[#Headers],[IPL-2016]])</f>
        <v>0</v>
      </c>
      <c r="AG122">
        <f>COUNTIFS(P122:P1216,Table8[[#This Row],[Season2]],O122:O1216,Table8[[#Headers],[IPL-2017]])</f>
        <v>0</v>
      </c>
      <c r="AH122">
        <f>COUNTIFS(P122:P1216,Table8[[#This Row],[Season2]],O122:O1216,Table8[[#Headers],[IPL-2018]])</f>
        <v>0</v>
      </c>
      <c r="AI122">
        <f>COUNTIFS(P122:P1216,Table8[[#This Row],[Season2]],O122:O1216,Table8[[#Headers],[IPL-2019]])</f>
        <v>0</v>
      </c>
      <c r="AJ122">
        <f>COUNTIFS(P122:P1216,Table8[[#This Row],[Season2]],O122:O1216,Table8[[#Headers],[IPL-2020]])</f>
        <v>0</v>
      </c>
      <c r="AK122">
        <f>COUNTIFS(P122:P1216,Table8[[#This Row],[Season2]],O122:O1216,Table8[[#Headers],[IPL-2021]])</f>
        <v>0</v>
      </c>
      <c r="AL122">
        <f>COUNTIFS(P122:P1216,Table8[[#This Row],[Season2]],O122:O1216,Table8[[#Headers],[IPL-2022]])</f>
        <v>0</v>
      </c>
      <c r="AM122">
        <f>COUNTIFS(P122:P1216,Table8[[#This Row],[Season2]],O122:O1216,Table8[[#Headers],[IPL-2023]])</f>
        <v>0</v>
      </c>
      <c r="AN122">
        <f>COUNTIFS(P122:P1216,Table8[[#This Row],[Season2]],O122:O1216,Table8[[#Headers],[IPL-2024]])</f>
        <v>0</v>
      </c>
    </row>
    <row r="123" spans="15:40" x14ac:dyDescent="0.25">
      <c r="O123" s="6" t="s">
        <v>174</v>
      </c>
      <c r="P123" s="6" t="s">
        <v>177</v>
      </c>
      <c r="W123" s="6" t="s">
        <v>251</v>
      </c>
      <c r="X123">
        <f>COUNTIFS(P123:P1217,Table8[[#This Row],[Season2]],O123:O1217,Table8[[#Headers],[IPL-2008]])</f>
        <v>0</v>
      </c>
      <c r="Y123">
        <f>COUNTIFS($P$5:$P$1099,Table8[[#This Row],[Season2]],$O$5:$O$1099,Table8[[#Headers],[IPL-2009]])</f>
        <v>0</v>
      </c>
      <c r="Z123" s="1">
        <f>COUNTIFS(P123:P1217,Table8[[#This Row],[Season2]],O123:O1217,Table8[[#Headers],[IPL-2010]])</f>
        <v>0</v>
      </c>
      <c r="AA123">
        <f>COUNTIFS(P123:P1217,Table8[[#This Row],[Season2]],O123:O1217,Table8[[#Headers],[IPL-2011]])</f>
        <v>0</v>
      </c>
      <c r="AB123">
        <f>COUNTIFS(P123:P1217,Table8[[#This Row],[Season2]],O123:O1217,Table8[[#Headers],[IPL-2012]])</f>
        <v>1</v>
      </c>
      <c r="AC123">
        <f>COUNTIFS(P123:P1217,Table8[[#This Row],[Season2]],O123:O1217,Table8[[#Headers],[IPL-2013]])</f>
        <v>1</v>
      </c>
      <c r="AD123">
        <f>COUNTIFS(P123:P1217,Table8[[#This Row],[Season2]],O123:O1217,Table8[[#Headers],[IPL-2014]])</f>
        <v>0</v>
      </c>
      <c r="AE123">
        <f>COUNTIFS(P123:P1217,Table8[[#This Row],[Season2]],O123:O1217,Table8[[#Headers],[IPL-2015]])</f>
        <v>1</v>
      </c>
      <c r="AF123">
        <f>COUNTIFS(P123:P1217,Table8[[#This Row],[Season2]],O123:O1217,Table8[[#Headers],[IPL-2016]])</f>
        <v>0</v>
      </c>
      <c r="AG123">
        <f>COUNTIFS(P123:P1217,Table8[[#This Row],[Season2]],O123:O1217,Table8[[#Headers],[IPL-2017]])</f>
        <v>1</v>
      </c>
      <c r="AH123">
        <f>COUNTIFS(P123:P1217,Table8[[#This Row],[Season2]],O123:O1217,Table8[[#Headers],[IPL-2018]])</f>
        <v>0</v>
      </c>
      <c r="AI123">
        <f>COUNTIFS(P123:P1217,Table8[[#This Row],[Season2]],O123:O1217,Table8[[#Headers],[IPL-2019]])</f>
        <v>1</v>
      </c>
      <c r="AJ123">
        <f>COUNTIFS(P123:P1217,Table8[[#This Row],[Season2]],O123:O1217,Table8[[#Headers],[IPL-2020]])</f>
        <v>0</v>
      </c>
      <c r="AK123">
        <f>COUNTIFS(P123:P1217,Table8[[#This Row],[Season2]],O123:O1217,Table8[[#Headers],[IPL-2021]])</f>
        <v>0</v>
      </c>
      <c r="AL123">
        <f>COUNTIFS(P123:P1217,Table8[[#This Row],[Season2]],O123:O1217,Table8[[#Headers],[IPL-2022]])</f>
        <v>0</v>
      </c>
      <c r="AM123">
        <f>COUNTIFS(P123:P1217,Table8[[#This Row],[Season2]],O123:O1217,Table8[[#Headers],[IPL-2023]])</f>
        <v>0</v>
      </c>
      <c r="AN123">
        <f>COUNTIFS(P123:P1217,Table8[[#This Row],[Season2]],O123:O1217,Table8[[#Headers],[IPL-2024]])</f>
        <v>0</v>
      </c>
    </row>
    <row r="124" spans="15:40" x14ac:dyDescent="0.25">
      <c r="O124" s="1" t="s">
        <v>174</v>
      </c>
      <c r="P124" s="1" t="s">
        <v>178</v>
      </c>
      <c r="W124" s="1" t="s">
        <v>253</v>
      </c>
      <c r="X124">
        <f>COUNTIFS(P124:P1218,Table8[[#This Row],[Season2]],O124:O1218,Table8[[#Headers],[IPL-2008]])</f>
        <v>0</v>
      </c>
      <c r="Y124">
        <f>COUNTIFS($P$5:$P$1099,Table8[[#This Row],[Season2]],$O$5:$O$1099,Table8[[#Headers],[IPL-2009]])</f>
        <v>0</v>
      </c>
      <c r="Z124" s="1">
        <f>COUNTIFS(P124:P1218,Table8[[#This Row],[Season2]],O124:O1218,Table8[[#Headers],[IPL-2010]])</f>
        <v>0</v>
      </c>
      <c r="AA124">
        <f>COUNTIFS(P124:P1218,Table8[[#This Row],[Season2]],O124:O1218,Table8[[#Headers],[IPL-2011]])</f>
        <v>0</v>
      </c>
      <c r="AB124">
        <f>COUNTIFS(P124:P1218,Table8[[#This Row],[Season2]],O124:O1218,Table8[[#Headers],[IPL-2012]])</f>
        <v>2</v>
      </c>
      <c r="AC124">
        <f>COUNTIFS(P124:P1218,Table8[[#This Row],[Season2]],O124:O1218,Table8[[#Headers],[IPL-2013]])</f>
        <v>3</v>
      </c>
      <c r="AD124">
        <f>COUNTIFS(P124:P1218,Table8[[#This Row],[Season2]],O124:O1218,Table8[[#Headers],[IPL-2014]])</f>
        <v>2</v>
      </c>
      <c r="AE124">
        <f>COUNTIFS(P124:P1218,Table8[[#This Row],[Season2]],O124:O1218,Table8[[#Headers],[IPL-2015]])</f>
        <v>3</v>
      </c>
      <c r="AF124">
        <f>COUNTIFS(P124:P1218,Table8[[#This Row],[Season2]],O124:O1218,Table8[[#Headers],[IPL-2016]])</f>
        <v>2</v>
      </c>
      <c r="AG124">
        <f>COUNTIFS(P124:P1218,Table8[[#This Row],[Season2]],O124:O1218,Table8[[#Headers],[IPL-2017]])</f>
        <v>0</v>
      </c>
      <c r="AH124">
        <f>COUNTIFS(P124:P1218,Table8[[#This Row],[Season2]],O124:O1218,Table8[[#Headers],[IPL-2018]])</f>
        <v>0</v>
      </c>
      <c r="AI124">
        <f>COUNTIFS(P124:P1218,Table8[[#This Row],[Season2]],O124:O1218,Table8[[#Headers],[IPL-2019]])</f>
        <v>0</v>
      </c>
      <c r="AJ124">
        <f>COUNTIFS(P124:P1218,Table8[[#This Row],[Season2]],O124:O1218,Table8[[#Headers],[IPL-2020]])</f>
        <v>0</v>
      </c>
      <c r="AK124">
        <f>COUNTIFS(P124:P1218,Table8[[#This Row],[Season2]],O124:O1218,Table8[[#Headers],[IPL-2021]])</f>
        <v>0</v>
      </c>
      <c r="AL124">
        <f>COUNTIFS(P124:P1218,Table8[[#This Row],[Season2]],O124:O1218,Table8[[#Headers],[IPL-2022]])</f>
        <v>0</v>
      </c>
      <c r="AM124">
        <f>COUNTIFS(P124:P1218,Table8[[#This Row],[Season2]],O124:O1218,Table8[[#Headers],[IPL-2023]])</f>
        <v>1</v>
      </c>
      <c r="AN124">
        <f>COUNTIFS(P124:P1218,Table8[[#This Row],[Season2]],O124:O1218,Table8[[#Headers],[IPL-2024]])</f>
        <v>0</v>
      </c>
    </row>
    <row r="125" spans="15:40" x14ac:dyDescent="0.25">
      <c r="O125" s="6" t="s">
        <v>174</v>
      </c>
      <c r="P125" s="6" t="s">
        <v>68</v>
      </c>
      <c r="W125" s="1" t="s">
        <v>255</v>
      </c>
      <c r="X125">
        <f>COUNTIFS(P125:P1219,Table8[[#This Row],[Season2]],O125:O1219,Table8[[#Headers],[IPL-2008]])</f>
        <v>0</v>
      </c>
      <c r="Y125">
        <f>COUNTIFS($P$5:$P$1099,Table8[[#This Row],[Season2]],$O$5:$O$1099,Table8[[#Headers],[IPL-2009]])</f>
        <v>0</v>
      </c>
      <c r="Z125" s="1">
        <f>COUNTIFS(P125:P1219,Table8[[#This Row],[Season2]],O125:O1219,Table8[[#Headers],[IPL-2010]])</f>
        <v>0</v>
      </c>
      <c r="AA125">
        <f>COUNTIFS(P125:P1219,Table8[[#This Row],[Season2]],O125:O1219,Table8[[#Headers],[IPL-2011]])</f>
        <v>0</v>
      </c>
      <c r="AB125">
        <f>COUNTIFS(P125:P1219,Table8[[#This Row],[Season2]],O125:O1219,Table8[[#Headers],[IPL-2012]])</f>
        <v>1</v>
      </c>
      <c r="AC125">
        <f>COUNTIFS(P125:P1219,Table8[[#This Row],[Season2]],O125:O1219,Table8[[#Headers],[IPL-2013]])</f>
        <v>2</v>
      </c>
      <c r="AD125">
        <f>COUNTIFS(P125:P1219,Table8[[#This Row],[Season2]],O125:O1219,Table8[[#Headers],[IPL-2014]])</f>
        <v>3</v>
      </c>
      <c r="AE125">
        <f>COUNTIFS(P125:P1219,Table8[[#This Row],[Season2]],O125:O1219,Table8[[#Headers],[IPL-2015]])</f>
        <v>1</v>
      </c>
      <c r="AF125">
        <f>COUNTIFS(P125:P1219,Table8[[#This Row],[Season2]],O125:O1219,Table8[[#Headers],[IPL-2016]])</f>
        <v>0</v>
      </c>
      <c r="AG125">
        <f>COUNTIFS(P125:P1219,Table8[[#This Row],[Season2]],O125:O1219,Table8[[#Headers],[IPL-2017]])</f>
        <v>0</v>
      </c>
      <c r="AH125">
        <f>COUNTIFS(P125:P1219,Table8[[#This Row],[Season2]],O125:O1219,Table8[[#Headers],[IPL-2018]])</f>
        <v>1</v>
      </c>
      <c r="AI125">
        <f>COUNTIFS(P125:P1219,Table8[[#This Row],[Season2]],O125:O1219,Table8[[#Headers],[IPL-2019]])</f>
        <v>0</v>
      </c>
      <c r="AJ125">
        <f>COUNTIFS(P125:P1219,Table8[[#This Row],[Season2]],O125:O1219,Table8[[#Headers],[IPL-2020]])</f>
        <v>1</v>
      </c>
      <c r="AK125">
        <f>COUNTIFS(P125:P1219,Table8[[#This Row],[Season2]],O125:O1219,Table8[[#Headers],[IPL-2021]])</f>
        <v>2</v>
      </c>
      <c r="AL125">
        <f>COUNTIFS(P125:P1219,Table8[[#This Row],[Season2]],O125:O1219,Table8[[#Headers],[IPL-2022]])</f>
        <v>0</v>
      </c>
      <c r="AM125">
        <f>COUNTIFS(P125:P1219,Table8[[#This Row],[Season2]],O125:O1219,Table8[[#Headers],[IPL-2023]])</f>
        <v>3</v>
      </c>
      <c r="AN125">
        <f>COUNTIFS(P125:P1219,Table8[[#This Row],[Season2]],O125:O1219,Table8[[#Headers],[IPL-2024]])</f>
        <v>2</v>
      </c>
    </row>
    <row r="126" spans="15:40" x14ac:dyDescent="0.25">
      <c r="O126" s="1" t="s">
        <v>174</v>
      </c>
      <c r="P126" s="1" t="s">
        <v>154</v>
      </c>
      <c r="W126" s="1" t="s">
        <v>259</v>
      </c>
      <c r="X126">
        <f>COUNTIFS(P126:P1220,Table8[[#This Row],[Season2]],O126:O1220,Table8[[#Headers],[IPL-2008]])</f>
        <v>0</v>
      </c>
      <c r="Y126">
        <f>COUNTIFS($P$5:$P$1099,Table8[[#This Row],[Season2]],$O$5:$O$1099,Table8[[#Headers],[IPL-2009]])</f>
        <v>0</v>
      </c>
      <c r="Z126" s="1">
        <f>COUNTIFS(P126:P1220,Table8[[#This Row],[Season2]],O126:O1220,Table8[[#Headers],[IPL-2010]])</f>
        <v>0</v>
      </c>
      <c r="AA126">
        <f>COUNTIFS(P126:P1220,Table8[[#This Row],[Season2]],O126:O1220,Table8[[#Headers],[IPL-2011]])</f>
        <v>0</v>
      </c>
      <c r="AB126">
        <f>COUNTIFS(P126:P1220,Table8[[#This Row],[Season2]],O126:O1220,Table8[[#Headers],[IPL-2012]])</f>
        <v>1</v>
      </c>
      <c r="AC126">
        <f>COUNTIFS(P126:P1220,Table8[[#This Row],[Season2]],O126:O1220,Table8[[#Headers],[IPL-2013]])</f>
        <v>0</v>
      </c>
      <c r="AD126">
        <f>COUNTIFS(P126:P1220,Table8[[#This Row],[Season2]],O126:O1220,Table8[[#Headers],[IPL-2014]])</f>
        <v>0</v>
      </c>
      <c r="AE126">
        <f>COUNTIFS(P126:P1220,Table8[[#This Row],[Season2]],O126:O1220,Table8[[#Headers],[IPL-2015]])</f>
        <v>0</v>
      </c>
      <c r="AF126">
        <f>COUNTIFS(P126:P1220,Table8[[#This Row],[Season2]],O126:O1220,Table8[[#Headers],[IPL-2016]])</f>
        <v>0</v>
      </c>
      <c r="AG126">
        <f>COUNTIFS(P126:P1220,Table8[[#This Row],[Season2]],O126:O1220,Table8[[#Headers],[IPL-2017]])</f>
        <v>0</v>
      </c>
      <c r="AH126">
        <f>COUNTIFS(P126:P1220,Table8[[#This Row],[Season2]],O126:O1220,Table8[[#Headers],[IPL-2018]])</f>
        <v>0</v>
      </c>
      <c r="AI126">
        <f>COUNTIFS(P126:P1220,Table8[[#This Row],[Season2]],O126:O1220,Table8[[#Headers],[IPL-2019]])</f>
        <v>0</v>
      </c>
      <c r="AJ126">
        <f>COUNTIFS(P126:P1220,Table8[[#This Row],[Season2]],O126:O1220,Table8[[#Headers],[IPL-2020]])</f>
        <v>0</v>
      </c>
      <c r="AK126">
        <f>COUNTIFS(P126:P1220,Table8[[#This Row],[Season2]],O126:O1220,Table8[[#Headers],[IPL-2021]])</f>
        <v>0</v>
      </c>
      <c r="AL126">
        <f>COUNTIFS(P126:P1220,Table8[[#This Row],[Season2]],O126:O1220,Table8[[#Headers],[IPL-2022]])</f>
        <v>0</v>
      </c>
      <c r="AM126">
        <f>COUNTIFS(P126:P1220,Table8[[#This Row],[Season2]],O126:O1220,Table8[[#Headers],[IPL-2023]])</f>
        <v>0</v>
      </c>
      <c r="AN126">
        <f>COUNTIFS(P126:P1220,Table8[[#This Row],[Season2]],O126:O1220,Table8[[#Headers],[IPL-2024]])</f>
        <v>0</v>
      </c>
    </row>
    <row r="127" spans="15:40" x14ac:dyDescent="0.25">
      <c r="O127" s="6" t="s">
        <v>174</v>
      </c>
      <c r="P127" s="6" t="s">
        <v>83</v>
      </c>
      <c r="W127" s="6" t="s">
        <v>261</v>
      </c>
      <c r="X127">
        <f>COUNTIFS(P127:P1221,Table8[[#This Row],[Season2]],O127:O1221,Table8[[#Headers],[IPL-2008]])</f>
        <v>0</v>
      </c>
      <c r="Y127">
        <f>COUNTIFS($P$5:$P$1099,Table8[[#This Row],[Season2]],$O$5:$O$1099,Table8[[#Headers],[IPL-2009]])</f>
        <v>0</v>
      </c>
      <c r="Z127" s="1">
        <f>COUNTIFS(P127:P1221,Table8[[#This Row],[Season2]],O127:O1221,Table8[[#Headers],[IPL-2010]])</f>
        <v>0</v>
      </c>
      <c r="AA127">
        <f>COUNTIFS(P127:P1221,Table8[[#This Row],[Season2]],O127:O1221,Table8[[#Headers],[IPL-2011]])</f>
        <v>0</v>
      </c>
      <c r="AB127">
        <f>COUNTIFS(P127:P1221,Table8[[#This Row],[Season2]],O127:O1221,Table8[[#Headers],[IPL-2012]])</f>
        <v>1</v>
      </c>
      <c r="AC127">
        <f>COUNTIFS(P127:P1221,Table8[[#This Row],[Season2]],O127:O1221,Table8[[#Headers],[IPL-2013]])</f>
        <v>0</v>
      </c>
      <c r="AD127">
        <f>COUNTIFS(P127:P1221,Table8[[#This Row],[Season2]],O127:O1221,Table8[[#Headers],[IPL-2014]])</f>
        <v>0</v>
      </c>
      <c r="AE127">
        <f>COUNTIFS(P127:P1221,Table8[[#This Row],[Season2]],O127:O1221,Table8[[#Headers],[IPL-2015]])</f>
        <v>1</v>
      </c>
      <c r="AF127">
        <f>COUNTIFS(P127:P1221,Table8[[#This Row],[Season2]],O127:O1221,Table8[[#Headers],[IPL-2016]])</f>
        <v>0</v>
      </c>
      <c r="AG127">
        <f>COUNTIFS(P127:P1221,Table8[[#This Row],[Season2]],O127:O1221,Table8[[#Headers],[IPL-2017]])</f>
        <v>0</v>
      </c>
      <c r="AH127">
        <f>COUNTIFS(P127:P1221,Table8[[#This Row],[Season2]],O127:O1221,Table8[[#Headers],[IPL-2018]])</f>
        <v>0</v>
      </c>
      <c r="AI127">
        <f>COUNTIFS(P127:P1221,Table8[[#This Row],[Season2]],O127:O1221,Table8[[#Headers],[IPL-2019]])</f>
        <v>0</v>
      </c>
      <c r="AJ127">
        <f>COUNTIFS(P127:P1221,Table8[[#This Row],[Season2]],O127:O1221,Table8[[#Headers],[IPL-2020]])</f>
        <v>0</v>
      </c>
      <c r="AK127">
        <f>COUNTIFS(P127:P1221,Table8[[#This Row],[Season2]],O127:O1221,Table8[[#Headers],[IPL-2021]])</f>
        <v>0</v>
      </c>
      <c r="AL127">
        <f>COUNTIFS(P127:P1221,Table8[[#This Row],[Season2]],O127:O1221,Table8[[#Headers],[IPL-2022]])</f>
        <v>0</v>
      </c>
      <c r="AM127">
        <f>COUNTIFS(P127:P1221,Table8[[#This Row],[Season2]],O127:O1221,Table8[[#Headers],[IPL-2023]])</f>
        <v>0</v>
      </c>
      <c r="AN127">
        <f>COUNTIFS(P127:P1221,Table8[[#This Row],[Season2]],O127:O1221,Table8[[#Headers],[IPL-2024]])</f>
        <v>0</v>
      </c>
    </row>
    <row r="128" spans="15:40" x14ac:dyDescent="0.25">
      <c r="O128" s="1" t="s">
        <v>174</v>
      </c>
      <c r="P128" s="1" t="s">
        <v>117</v>
      </c>
      <c r="W128" s="6" t="s">
        <v>263</v>
      </c>
      <c r="X128">
        <f>COUNTIFS(P128:P1222,Table8[[#This Row],[Season2]],O128:O1222,Table8[[#Headers],[IPL-2008]])</f>
        <v>0</v>
      </c>
      <c r="Y128">
        <f>COUNTIFS($P$5:$P$1099,Table8[[#This Row],[Season2]],$O$5:$O$1099,Table8[[#Headers],[IPL-2009]])</f>
        <v>0</v>
      </c>
      <c r="Z128" s="1">
        <f>COUNTIFS(P128:P1222,Table8[[#This Row],[Season2]],O128:O1222,Table8[[#Headers],[IPL-2010]])</f>
        <v>0</v>
      </c>
      <c r="AA128">
        <f>COUNTIFS(P128:P1222,Table8[[#This Row],[Season2]],O128:O1222,Table8[[#Headers],[IPL-2011]])</f>
        <v>0</v>
      </c>
      <c r="AB128">
        <f>COUNTIFS(P128:P1222,Table8[[#This Row],[Season2]],O128:O1222,Table8[[#Headers],[IPL-2012]])</f>
        <v>2</v>
      </c>
      <c r="AC128">
        <f>COUNTIFS(P128:P1222,Table8[[#This Row],[Season2]],O128:O1222,Table8[[#Headers],[IPL-2013]])</f>
        <v>0</v>
      </c>
      <c r="AD128">
        <f>COUNTIFS(P128:P1222,Table8[[#This Row],[Season2]],O128:O1222,Table8[[#Headers],[IPL-2014]])</f>
        <v>0</v>
      </c>
      <c r="AE128">
        <f>COUNTIFS(P128:P1222,Table8[[#This Row],[Season2]],O128:O1222,Table8[[#Headers],[IPL-2015]])</f>
        <v>0</v>
      </c>
      <c r="AF128">
        <f>COUNTIFS(P128:P1222,Table8[[#This Row],[Season2]],O128:O1222,Table8[[#Headers],[IPL-2016]])</f>
        <v>0</v>
      </c>
      <c r="AG128">
        <f>COUNTIFS(P128:P1222,Table8[[#This Row],[Season2]],O128:O1222,Table8[[#Headers],[IPL-2017]])</f>
        <v>0</v>
      </c>
      <c r="AH128">
        <f>COUNTIFS(P128:P1222,Table8[[#This Row],[Season2]],O128:O1222,Table8[[#Headers],[IPL-2018]])</f>
        <v>1</v>
      </c>
      <c r="AI128">
        <f>COUNTIFS(P128:P1222,Table8[[#This Row],[Season2]],O128:O1222,Table8[[#Headers],[IPL-2019]])</f>
        <v>1</v>
      </c>
      <c r="AJ128">
        <f>COUNTIFS(P128:P1222,Table8[[#This Row],[Season2]],O128:O1222,Table8[[#Headers],[IPL-2020]])</f>
        <v>0</v>
      </c>
      <c r="AK128">
        <f>COUNTIFS(P128:P1222,Table8[[#This Row],[Season2]],O128:O1222,Table8[[#Headers],[IPL-2021]])</f>
        <v>2</v>
      </c>
      <c r="AL128">
        <f>COUNTIFS(P128:P1222,Table8[[#This Row],[Season2]],O128:O1222,Table8[[#Headers],[IPL-2022]])</f>
        <v>1</v>
      </c>
      <c r="AM128">
        <f>COUNTIFS(P128:P1222,Table8[[#This Row],[Season2]],O128:O1222,Table8[[#Headers],[IPL-2023]])</f>
        <v>2</v>
      </c>
      <c r="AN128">
        <f>COUNTIFS(P128:P1222,Table8[[#This Row],[Season2]],O128:O1222,Table8[[#Headers],[IPL-2024]])</f>
        <v>1</v>
      </c>
    </row>
    <row r="129" spans="15:40" x14ac:dyDescent="0.25">
      <c r="O129" s="6" t="s">
        <v>174</v>
      </c>
      <c r="P129" s="6" t="s">
        <v>154</v>
      </c>
      <c r="W129" s="1" t="s">
        <v>264</v>
      </c>
      <c r="X129">
        <f>COUNTIFS(P129:P1223,Table8[[#This Row],[Season2]],O129:O1223,Table8[[#Headers],[IPL-2008]])</f>
        <v>0</v>
      </c>
      <c r="Y129">
        <f>COUNTIFS($P$5:$P$1099,Table8[[#This Row],[Season2]],$O$5:$O$1099,Table8[[#Headers],[IPL-2009]])</f>
        <v>0</v>
      </c>
      <c r="Z129" s="1">
        <f>COUNTIFS(P129:P1223,Table8[[#This Row],[Season2]],O129:O1223,Table8[[#Headers],[IPL-2010]])</f>
        <v>0</v>
      </c>
      <c r="AA129">
        <f>COUNTIFS(P129:P1223,Table8[[#This Row],[Season2]],O129:O1223,Table8[[#Headers],[IPL-2011]])</f>
        <v>0</v>
      </c>
      <c r="AB129">
        <f>COUNTIFS(P129:P1223,Table8[[#This Row],[Season2]],O129:O1223,Table8[[#Headers],[IPL-2012]])</f>
        <v>1</v>
      </c>
      <c r="AC129">
        <f>COUNTIFS(P129:P1223,Table8[[#This Row],[Season2]],O129:O1223,Table8[[#Headers],[IPL-2013]])</f>
        <v>0</v>
      </c>
      <c r="AD129">
        <f>COUNTIFS(P129:P1223,Table8[[#This Row],[Season2]],O129:O1223,Table8[[#Headers],[IPL-2014]])</f>
        <v>0</v>
      </c>
      <c r="AE129">
        <f>COUNTIFS(P129:P1223,Table8[[#This Row],[Season2]],O129:O1223,Table8[[#Headers],[IPL-2015]])</f>
        <v>0</v>
      </c>
      <c r="AF129">
        <f>COUNTIFS(P129:P1223,Table8[[#This Row],[Season2]],O129:O1223,Table8[[#Headers],[IPL-2016]])</f>
        <v>0</v>
      </c>
      <c r="AG129">
        <f>COUNTIFS(P129:P1223,Table8[[#This Row],[Season2]],O129:O1223,Table8[[#Headers],[IPL-2017]])</f>
        <v>0</v>
      </c>
      <c r="AH129">
        <f>COUNTIFS(P129:P1223,Table8[[#This Row],[Season2]],O129:O1223,Table8[[#Headers],[IPL-2018]])</f>
        <v>0</v>
      </c>
      <c r="AI129">
        <f>COUNTIFS(P129:P1223,Table8[[#This Row],[Season2]],O129:O1223,Table8[[#Headers],[IPL-2019]])</f>
        <v>0</v>
      </c>
      <c r="AJ129">
        <f>COUNTIFS(P129:P1223,Table8[[#This Row],[Season2]],O129:O1223,Table8[[#Headers],[IPL-2020]])</f>
        <v>0</v>
      </c>
      <c r="AK129">
        <f>COUNTIFS(P129:P1223,Table8[[#This Row],[Season2]],O129:O1223,Table8[[#Headers],[IPL-2021]])</f>
        <v>0</v>
      </c>
      <c r="AL129">
        <f>COUNTIFS(P129:P1223,Table8[[#This Row],[Season2]],O129:O1223,Table8[[#Headers],[IPL-2022]])</f>
        <v>0</v>
      </c>
      <c r="AM129">
        <f>COUNTIFS(P129:P1223,Table8[[#This Row],[Season2]],O129:O1223,Table8[[#Headers],[IPL-2023]])</f>
        <v>0</v>
      </c>
      <c r="AN129">
        <f>COUNTIFS(P129:P1223,Table8[[#This Row],[Season2]],O129:O1223,Table8[[#Headers],[IPL-2024]])</f>
        <v>0</v>
      </c>
    </row>
    <row r="130" spans="15:40" x14ac:dyDescent="0.25">
      <c r="O130" s="1" t="s">
        <v>174</v>
      </c>
      <c r="P130" s="1" t="s">
        <v>73</v>
      </c>
      <c r="W130" s="6" t="s">
        <v>265</v>
      </c>
      <c r="X130">
        <f>COUNTIFS(P130:P1224,Table8[[#This Row],[Season2]],O130:O1224,Table8[[#Headers],[IPL-2008]])</f>
        <v>0</v>
      </c>
      <c r="Y130">
        <f>COUNTIFS($P$5:$P$1099,Table8[[#This Row],[Season2]],$O$5:$O$1099,Table8[[#Headers],[IPL-2009]])</f>
        <v>0</v>
      </c>
      <c r="Z130" s="1">
        <f>COUNTIFS(P130:P1224,Table8[[#This Row],[Season2]],O130:O1224,Table8[[#Headers],[IPL-2010]])</f>
        <v>0</v>
      </c>
      <c r="AA130">
        <f>COUNTIFS(P130:P1224,Table8[[#This Row],[Season2]],O130:O1224,Table8[[#Headers],[IPL-2011]])</f>
        <v>0</v>
      </c>
      <c r="AB130">
        <f>COUNTIFS(P130:P1224,Table8[[#This Row],[Season2]],O130:O1224,Table8[[#Headers],[IPL-2012]])</f>
        <v>2</v>
      </c>
      <c r="AC130">
        <f>COUNTIFS(P130:P1224,Table8[[#This Row],[Season2]],O130:O1224,Table8[[#Headers],[IPL-2013]])</f>
        <v>0</v>
      </c>
      <c r="AD130">
        <f>COUNTIFS(P130:P1224,Table8[[#This Row],[Season2]],O130:O1224,Table8[[#Headers],[IPL-2014]])</f>
        <v>0</v>
      </c>
      <c r="AE130">
        <f>COUNTIFS(P130:P1224,Table8[[#This Row],[Season2]],O130:O1224,Table8[[#Headers],[IPL-2015]])</f>
        <v>0</v>
      </c>
      <c r="AF130">
        <f>COUNTIFS(P130:P1224,Table8[[#This Row],[Season2]],O130:O1224,Table8[[#Headers],[IPL-2016]])</f>
        <v>0</v>
      </c>
      <c r="AG130">
        <f>COUNTIFS(P130:P1224,Table8[[#This Row],[Season2]],O130:O1224,Table8[[#Headers],[IPL-2017]])</f>
        <v>0</v>
      </c>
      <c r="AH130">
        <f>COUNTIFS(P130:P1224,Table8[[#This Row],[Season2]],O130:O1224,Table8[[#Headers],[IPL-2018]])</f>
        <v>0</v>
      </c>
      <c r="AI130">
        <f>COUNTIFS(P130:P1224,Table8[[#This Row],[Season2]],O130:O1224,Table8[[#Headers],[IPL-2019]])</f>
        <v>0</v>
      </c>
      <c r="AJ130">
        <f>COUNTIFS(P130:P1224,Table8[[#This Row],[Season2]],O130:O1224,Table8[[#Headers],[IPL-2020]])</f>
        <v>0</v>
      </c>
      <c r="AK130">
        <f>COUNTIFS(P130:P1224,Table8[[#This Row],[Season2]],O130:O1224,Table8[[#Headers],[IPL-2021]])</f>
        <v>0</v>
      </c>
      <c r="AL130">
        <f>COUNTIFS(P130:P1224,Table8[[#This Row],[Season2]],O130:O1224,Table8[[#Headers],[IPL-2022]])</f>
        <v>0</v>
      </c>
      <c r="AM130">
        <f>COUNTIFS(P130:P1224,Table8[[#This Row],[Season2]],O130:O1224,Table8[[#Headers],[IPL-2023]])</f>
        <v>0</v>
      </c>
      <c r="AN130">
        <f>COUNTIFS(P130:P1224,Table8[[#This Row],[Season2]],O130:O1224,Table8[[#Headers],[IPL-2024]])</f>
        <v>0</v>
      </c>
    </row>
    <row r="131" spans="15:40" x14ac:dyDescent="0.25">
      <c r="O131" s="6" t="s">
        <v>174</v>
      </c>
      <c r="P131" s="6" t="s">
        <v>183</v>
      </c>
      <c r="W131" s="1" t="s">
        <v>266</v>
      </c>
      <c r="X131">
        <f>COUNTIFS(P131:P1225,Table8[[#This Row],[Season2]],O131:O1225,Table8[[#Headers],[IPL-2008]])</f>
        <v>0</v>
      </c>
      <c r="Y131">
        <f>COUNTIFS($P$5:$P$1099,Table8[[#This Row],[Season2]],$O$5:$O$1099,Table8[[#Headers],[IPL-2009]])</f>
        <v>0</v>
      </c>
      <c r="Z131" s="1">
        <f>COUNTIFS(P131:P1225,Table8[[#This Row],[Season2]],O131:O1225,Table8[[#Headers],[IPL-2010]])</f>
        <v>0</v>
      </c>
      <c r="AA131">
        <f>COUNTIFS(P131:P1225,Table8[[#This Row],[Season2]],O131:O1225,Table8[[#Headers],[IPL-2011]])</f>
        <v>0</v>
      </c>
      <c r="AB131">
        <f>COUNTIFS(P131:P1225,Table8[[#This Row],[Season2]],O131:O1225,Table8[[#Headers],[IPL-2012]])</f>
        <v>1</v>
      </c>
      <c r="AC131">
        <f>COUNTIFS(P131:P1225,Table8[[#This Row],[Season2]],O131:O1225,Table8[[#Headers],[IPL-2013]])</f>
        <v>0</v>
      </c>
      <c r="AD131">
        <f>COUNTIFS(P131:P1225,Table8[[#This Row],[Season2]],O131:O1225,Table8[[#Headers],[IPL-2014]])</f>
        <v>0</v>
      </c>
      <c r="AE131">
        <f>COUNTIFS(P131:P1225,Table8[[#This Row],[Season2]],O131:O1225,Table8[[#Headers],[IPL-2015]])</f>
        <v>0</v>
      </c>
      <c r="AF131">
        <f>COUNTIFS(P131:P1225,Table8[[#This Row],[Season2]],O131:O1225,Table8[[#Headers],[IPL-2016]])</f>
        <v>0</v>
      </c>
      <c r="AG131">
        <f>COUNTIFS(P131:P1225,Table8[[#This Row],[Season2]],O131:O1225,Table8[[#Headers],[IPL-2017]])</f>
        <v>0</v>
      </c>
      <c r="AH131">
        <f>COUNTIFS(P131:P1225,Table8[[#This Row],[Season2]],O131:O1225,Table8[[#Headers],[IPL-2018]])</f>
        <v>0</v>
      </c>
      <c r="AI131">
        <f>COUNTIFS(P131:P1225,Table8[[#This Row],[Season2]],O131:O1225,Table8[[#Headers],[IPL-2019]])</f>
        <v>0</v>
      </c>
      <c r="AJ131">
        <f>COUNTIFS(P131:P1225,Table8[[#This Row],[Season2]],O131:O1225,Table8[[#Headers],[IPL-2020]])</f>
        <v>0</v>
      </c>
      <c r="AK131">
        <f>COUNTIFS(P131:P1225,Table8[[#This Row],[Season2]],O131:O1225,Table8[[#Headers],[IPL-2021]])</f>
        <v>0</v>
      </c>
      <c r="AL131">
        <f>COUNTIFS(P131:P1225,Table8[[#This Row],[Season2]],O131:O1225,Table8[[#Headers],[IPL-2022]])</f>
        <v>0</v>
      </c>
      <c r="AM131">
        <f>COUNTIFS(P131:P1225,Table8[[#This Row],[Season2]],O131:O1225,Table8[[#Headers],[IPL-2023]])</f>
        <v>0</v>
      </c>
      <c r="AN131">
        <f>COUNTIFS(P131:P1225,Table8[[#This Row],[Season2]],O131:O1225,Table8[[#Headers],[IPL-2024]])</f>
        <v>0</v>
      </c>
    </row>
    <row r="132" spans="15:40" x14ac:dyDescent="0.25">
      <c r="O132" s="1" t="s">
        <v>174</v>
      </c>
      <c r="P132" s="1" t="s">
        <v>185</v>
      </c>
      <c r="W132" s="6" t="s">
        <v>267</v>
      </c>
      <c r="X132">
        <f>COUNTIFS(P132:P1226,Table8[[#This Row],[Season2]],O132:O1226,Table8[[#Headers],[IPL-2008]])</f>
        <v>0</v>
      </c>
      <c r="Y132">
        <f>COUNTIFS($P$5:$P$1099,Table8[[#This Row],[Season2]],$O$5:$O$1099,Table8[[#Headers],[IPL-2009]])</f>
        <v>0</v>
      </c>
      <c r="Z132" s="1">
        <f>COUNTIFS(P132:P1226,Table8[[#This Row],[Season2]],O132:O1226,Table8[[#Headers],[IPL-2010]])</f>
        <v>0</v>
      </c>
      <c r="AA132">
        <f>COUNTIFS(P132:P1226,Table8[[#This Row],[Season2]],O132:O1226,Table8[[#Headers],[IPL-2011]])</f>
        <v>0</v>
      </c>
      <c r="AB132">
        <f>COUNTIFS(P132:P1226,Table8[[#This Row],[Season2]],O132:O1226,Table8[[#Headers],[IPL-2012]])</f>
        <v>3</v>
      </c>
      <c r="AC132">
        <f>COUNTIFS(P132:P1226,Table8[[#This Row],[Season2]],O132:O1226,Table8[[#Headers],[IPL-2013]])</f>
        <v>1</v>
      </c>
      <c r="AD132">
        <f>COUNTIFS(P132:P1226,Table8[[#This Row],[Season2]],O132:O1226,Table8[[#Headers],[IPL-2014]])</f>
        <v>0</v>
      </c>
      <c r="AE132">
        <f>COUNTIFS(P132:P1226,Table8[[#This Row],[Season2]],O132:O1226,Table8[[#Headers],[IPL-2015]])</f>
        <v>0</v>
      </c>
      <c r="AF132">
        <f>COUNTIFS(P132:P1226,Table8[[#This Row],[Season2]],O132:O1226,Table8[[#Headers],[IPL-2016]])</f>
        <v>0</v>
      </c>
      <c r="AG132">
        <f>COUNTIFS(P132:P1226,Table8[[#This Row],[Season2]],O132:O1226,Table8[[#Headers],[IPL-2017]])</f>
        <v>2</v>
      </c>
      <c r="AH132">
        <f>COUNTIFS(P132:P1226,Table8[[#This Row],[Season2]],O132:O1226,Table8[[#Headers],[IPL-2018]])</f>
        <v>3</v>
      </c>
      <c r="AI132">
        <f>COUNTIFS(P132:P1226,Table8[[#This Row],[Season2]],O132:O1226,Table8[[#Headers],[IPL-2019]])</f>
        <v>0</v>
      </c>
      <c r="AJ132">
        <f>COUNTIFS(P132:P1226,Table8[[#This Row],[Season2]],O132:O1226,Table8[[#Headers],[IPL-2020]])</f>
        <v>0</v>
      </c>
      <c r="AK132">
        <f>COUNTIFS(P132:P1226,Table8[[#This Row],[Season2]],O132:O1226,Table8[[#Headers],[IPL-2021]])</f>
        <v>3</v>
      </c>
      <c r="AL132">
        <f>COUNTIFS(P132:P1226,Table8[[#This Row],[Season2]],O132:O1226,Table8[[#Headers],[IPL-2022]])</f>
        <v>0</v>
      </c>
      <c r="AM132">
        <f>COUNTIFS(P132:P1226,Table8[[#This Row],[Season2]],O132:O1226,Table8[[#Headers],[IPL-2023]])</f>
        <v>0</v>
      </c>
      <c r="AN132">
        <f>COUNTIFS(P132:P1226,Table8[[#This Row],[Season2]],O132:O1226,Table8[[#Headers],[IPL-2024]])</f>
        <v>3</v>
      </c>
    </row>
    <row r="133" spans="15:40" x14ac:dyDescent="0.25">
      <c r="O133" s="6" t="s">
        <v>174</v>
      </c>
      <c r="P133" s="6" t="s">
        <v>154</v>
      </c>
      <c r="W133" s="6" t="s">
        <v>268</v>
      </c>
      <c r="X133">
        <f>COUNTIFS(P133:P1227,Table8[[#This Row],[Season2]],O133:O1227,Table8[[#Headers],[IPL-2008]])</f>
        <v>0</v>
      </c>
      <c r="Y133">
        <f>COUNTIFS($P$5:$P$1099,Table8[[#This Row],[Season2]],$O$5:$O$1099,Table8[[#Headers],[IPL-2009]])</f>
        <v>0</v>
      </c>
      <c r="Z133" s="1">
        <f>COUNTIFS(P133:P1227,Table8[[#This Row],[Season2]],O133:O1227,Table8[[#Headers],[IPL-2010]])</f>
        <v>0</v>
      </c>
      <c r="AA133">
        <f>COUNTIFS(P133:P1227,Table8[[#This Row],[Season2]],O133:O1227,Table8[[#Headers],[IPL-2011]])</f>
        <v>0</v>
      </c>
      <c r="AB133">
        <f>COUNTIFS(P133:P1227,Table8[[#This Row],[Season2]],O133:O1227,Table8[[#Headers],[IPL-2012]])</f>
        <v>1</v>
      </c>
      <c r="AC133">
        <f>COUNTIFS(P133:P1227,Table8[[#This Row],[Season2]],O133:O1227,Table8[[#Headers],[IPL-2013]])</f>
        <v>0</v>
      </c>
      <c r="AD133">
        <f>COUNTIFS(P133:P1227,Table8[[#This Row],[Season2]],O133:O1227,Table8[[#Headers],[IPL-2014]])</f>
        <v>0</v>
      </c>
      <c r="AE133">
        <f>COUNTIFS(P133:P1227,Table8[[#This Row],[Season2]],O133:O1227,Table8[[#Headers],[IPL-2015]])</f>
        <v>0</v>
      </c>
      <c r="AF133">
        <f>COUNTIFS(P133:P1227,Table8[[#This Row],[Season2]],O133:O1227,Table8[[#Headers],[IPL-2016]])</f>
        <v>0</v>
      </c>
      <c r="AG133">
        <f>COUNTIFS(P133:P1227,Table8[[#This Row],[Season2]],O133:O1227,Table8[[#Headers],[IPL-2017]])</f>
        <v>0</v>
      </c>
      <c r="AH133">
        <f>COUNTIFS(P133:P1227,Table8[[#This Row],[Season2]],O133:O1227,Table8[[#Headers],[IPL-2018]])</f>
        <v>0</v>
      </c>
      <c r="AI133">
        <f>COUNTIFS(P133:P1227,Table8[[#This Row],[Season2]],O133:O1227,Table8[[#Headers],[IPL-2019]])</f>
        <v>0</v>
      </c>
      <c r="AJ133">
        <f>COUNTIFS(P133:P1227,Table8[[#This Row],[Season2]],O133:O1227,Table8[[#Headers],[IPL-2020]])</f>
        <v>1</v>
      </c>
      <c r="AK133">
        <f>COUNTIFS(P133:P1227,Table8[[#This Row],[Season2]],O133:O1227,Table8[[#Headers],[IPL-2021]])</f>
        <v>0</v>
      </c>
      <c r="AL133">
        <f>COUNTIFS(P133:P1227,Table8[[#This Row],[Season2]],O133:O1227,Table8[[#Headers],[IPL-2022]])</f>
        <v>0</v>
      </c>
      <c r="AM133">
        <f>COUNTIFS(P133:P1227,Table8[[#This Row],[Season2]],O133:O1227,Table8[[#Headers],[IPL-2023]])</f>
        <v>0</v>
      </c>
      <c r="AN133">
        <f>COUNTIFS(P133:P1227,Table8[[#This Row],[Season2]],O133:O1227,Table8[[#Headers],[IPL-2024]])</f>
        <v>0</v>
      </c>
    </row>
    <row r="134" spans="15:40" x14ac:dyDescent="0.25">
      <c r="O134" s="1" t="s">
        <v>174</v>
      </c>
      <c r="P134" s="1" t="s">
        <v>183</v>
      </c>
      <c r="W134" s="1" t="s">
        <v>269</v>
      </c>
      <c r="X134">
        <f>COUNTIFS(P134:P1228,Table8[[#This Row],[Season2]],O134:O1228,Table8[[#Headers],[IPL-2008]])</f>
        <v>0</v>
      </c>
      <c r="Y134">
        <f>COUNTIFS($P$5:$P$1099,Table8[[#This Row],[Season2]],$O$5:$O$1099,Table8[[#Headers],[IPL-2009]])</f>
        <v>0</v>
      </c>
      <c r="Z134" s="1">
        <f>COUNTIFS(P134:P1228,Table8[[#This Row],[Season2]],O134:O1228,Table8[[#Headers],[IPL-2010]])</f>
        <v>0</v>
      </c>
      <c r="AA134">
        <f>COUNTIFS(P134:P1228,Table8[[#This Row],[Season2]],O134:O1228,Table8[[#Headers],[IPL-2011]])</f>
        <v>0</v>
      </c>
      <c r="AB134">
        <f>COUNTIFS(P134:P1228,Table8[[#This Row],[Season2]],O134:O1228,Table8[[#Headers],[IPL-2012]])</f>
        <v>1</v>
      </c>
      <c r="AC134">
        <f>COUNTIFS(P134:P1228,Table8[[#This Row],[Season2]],O134:O1228,Table8[[#Headers],[IPL-2013]])</f>
        <v>0</v>
      </c>
      <c r="AD134">
        <f>COUNTIFS(P134:P1228,Table8[[#This Row],[Season2]],O134:O1228,Table8[[#Headers],[IPL-2014]])</f>
        <v>0</v>
      </c>
      <c r="AE134">
        <f>COUNTIFS(P134:P1228,Table8[[#This Row],[Season2]],O134:O1228,Table8[[#Headers],[IPL-2015]])</f>
        <v>0</v>
      </c>
      <c r="AF134">
        <f>COUNTIFS(P134:P1228,Table8[[#This Row],[Season2]],O134:O1228,Table8[[#Headers],[IPL-2016]])</f>
        <v>0</v>
      </c>
      <c r="AG134">
        <f>COUNTIFS(P134:P1228,Table8[[#This Row],[Season2]],O134:O1228,Table8[[#Headers],[IPL-2017]])</f>
        <v>0</v>
      </c>
      <c r="AH134">
        <f>COUNTIFS(P134:P1228,Table8[[#This Row],[Season2]],O134:O1228,Table8[[#Headers],[IPL-2018]])</f>
        <v>0</v>
      </c>
      <c r="AI134">
        <f>COUNTIFS(P134:P1228,Table8[[#This Row],[Season2]],O134:O1228,Table8[[#Headers],[IPL-2019]])</f>
        <v>0</v>
      </c>
      <c r="AJ134">
        <f>COUNTIFS(P134:P1228,Table8[[#This Row],[Season2]],O134:O1228,Table8[[#Headers],[IPL-2020]])</f>
        <v>0</v>
      </c>
      <c r="AK134">
        <f>COUNTIFS(P134:P1228,Table8[[#This Row],[Season2]],O134:O1228,Table8[[#Headers],[IPL-2021]])</f>
        <v>0</v>
      </c>
      <c r="AL134">
        <f>COUNTIFS(P134:P1228,Table8[[#This Row],[Season2]],O134:O1228,Table8[[#Headers],[IPL-2022]])</f>
        <v>0</v>
      </c>
      <c r="AM134">
        <f>COUNTIFS(P134:P1228,Table8[[#This Row],[Season2]],O134:O1228,Table8[[#Headers],[IPL-2023]])</f>
        <v>0</v>
      </c>
      <c r="AN134">
        <f>COUNTIFS(P134:P1228,Table8[[#This Row],[Season2]],O134:O1228,Table8[[#Headers],[IPL-2024]])</f>
        <v>0</v>
      </c>
    </row>
    <row r="135" spans="15:40" x14ac:dyDescent="0.25">
      <c r="O135" s="6" t="s">
        <v>174</v>
      </c>
      <c r="P135" s="6" t="s">
        <v>186</v>
      </c>
      <c r="W135" s="6" t="s">
        <v>270</v>
      </c>
      <c r="X135">
        <f>COUNTIFS(P135:P1229,Table8[[#This Row],[Season2]],O135:O1229,Table8[[#Headers],[IPL-2008]])</f>
        <v>0</v>
      </c>
      <c r="Y135">
        <f>COUNTIFS($P$5:$P$1099,Table8[[#This Row],[Season2]],$O$5:$O$1099,Table8[[#Headers],[IPL-2009]])</f>
        <v>0</v>
      </c>
      <c r="Z135" s="1">
        <f>COUNTIFS(P135:P1229,Table8[[#This Row],[Season2]],O135:O1229,Table8[[#Headers],[IPL-2010]])</f>
        <v>0</v>
      </c>
      <c r="AA135">
        <f>COUNTIFS(P135:P1229,Table8[[#This Row],[Season2]],O135:O1229,Table8[[#Headers],[IPL-2011]])</f>
        <v>0</v>
      </c>
      <c r="AB135">
        <f>COUNTIFS(P135:P1229,Table8[[#This Row],[Season2]],O135:O1229,Table8[[#Headers],[IPL-2012]])</f>
        <v>1</v>
      </c>
      <c r="AC135">
        <f>COUNTIFS(P135:P1229,Table8[[#This Row],[Season2]],O135:O1229,Table8[[#Headers],[IPL-2013]])</f>
        <v>0</v>
      </c>
      <c r="AD135">
        <f>COUNTIFS(P135:P1229,Table8[[#This Row],[Season2]],O135:O1229,Table8[[#Headers],[IPL-2014]])</f>
        <v>0</v>
      </c>
      <c r="AE135">
        <f>COUNTIFS(P135:P1229,Table8[[#This Row],[Season2]],O135:O1229,Table8[[#Headers],[IPL-2015]])</f>
        <v>0</v>
      </c>
      <c r="AF135">
        <f>COUNTIFS(P135:P1229,Table8[[#This Row],[Season2]],O135:O1229,Table8[[#Headers],[IPL-2016]])</f>
        <v>0</v>
      </c>
      <c r="AG135">
        <f>COUNTIFS(P135:P1229,Table8[[#This Row],[Season2]],O135:O1229,Table8[[#Headers],[IPL-2017]])</f>
        <v>0</v>
      </c>
      <c r="AH135">
        <f>COUNTIFS(P135:P1229,Table8[[#This Row],[Season2]],O135:O1229,Table8[[#Headers],[IPL-2018]])</f>
        <v>0</v>
      </c>
      <c r="AI135">
        <f>COUNTIFS(P135:P1229,Table8[[#This Row],[Season2]],O135:O1229,Table8[[#Headers],[IPL-2019]])</f>
        <v>0</v>
      </c>
      <c r="AJ135">
        <f>COUNTIFS(P135:P1229,Table8[[#This Row],[Season2]],O135:O1229,Table8[[#Headers],[IPL-2020]])</f>
        <v>0</v>
      </c>
      <c r="AK135">
        <f>COUNTIFS(P135:P1229,Table8[[#This Row],[Season2]],O135:O1229,Table8[[#Headers],[IPL-2021]])</f>
        <v>0</v>
      </c>
      <c r="AL135">
        <f>COUNTIFS(P135:P1229,Table8[[#This Row],[Season2]],O135:O1229,Table8[[#Headers],[IPL-2022]])</f>
        <v>0</v>
      </c>
      <c r="AM135">
        <f>COUNTIFS(P135:P1229,Table8[[#This Row],[Season2]],O135:O1229,Table8[[#Headers],[IPL-2023]])</f>
        <v>0</v>
      </c>
      <c r="AN135">
        <f>COUNTIFS(P135:P1229,Table8[[#This Row],[Season2]],O135:O1229,Table8[[#Headers],[IPL-2024]])</f>
        <v>0</v>
      </c>
    </row>
    <row r="136" spans="15:40" x14ac:dyDescent="0.25">
      <c r="O136" s="1" t="s">
        <v>174</v>
      </c>
      <c r="P136" s="1" t="s">
        <v>117</v>
      </c>
      <c r="W136" s="6" t="s">
        <v>271</v>
      </c>
      <c r="X136">
        <f>COUNTIFS(P136:P1230,Table8[[#This Row],[Season2]],O136:O1230,Table8[[#Headers],[IPL-2008]])</f>
        <v>0</v>
      </c>
      <c r="Y136">
        <f>COUNTIFS($P$5:$P$1099,Table8[[#This Row],[Season2]],$O$5:$O$1099,Table8[[#Headers],[IPL-2009]])</f>
        <v>0</v>
      </c>
      <c r="Z136" s="1">
        <f>COUNTIFS(P136:P1230,Table8[[#This Row],[Season2]],O136:O1230,Table8[[#Headers],[IPL-2010]])</f>
        <v>0</v>
      </c>
      <c r="AA136">
        <f>COUNTIFS(P136:P1230,Table8[[#This Row],[Season2]],O136:O1230,Table8[[#Headers],[IPL-2011]])</f>
        <v>0</v>
      </c>
      <c r="AB136">
        <f>COUNTIFS(P136:P1230,Table8[[#This Row],[Season2]],O136:O1230,Table8[[#Headers],[IPL-2012]])</f>
        <v>2</v>
      </c>
      <c r="AC136">
        <f>COUNTIFS(P136:P1230,Table8[[#This Row],[Season2]],O136:O1230,Table8[[#Headers],[IPL-2013]])</f>
        <v>0</v>
      </c>
      <c r="AD136">
        <f>COUNTIFS(P136:P1230,Table8[[#This Row],[Season2]],O136:O1230,Table8[[#Headers],[IPL-2014]])</f>
        <v>0</v>
      </c>
      <c r="AE136">
        <f>COUNTIFS(P136:P1230,Table8[[#This Row],[Season2]],O136:O1230,Table8[[#Headers],[IPL-2015]])</f>
        <v>1</v>
      </c>
      <c r="AF136">
        <f>COUNTIFS(P136:P1230,Table8[[#This Row],[Season2]],O136:O1230,Table8[[#Headers],[IPL-2016]])</f>
        <v>0</v>
      </c>
      <c r="AG136">
        <f>COUNTIFS(P136:P1230,Table8[[#This Row],[Season2]],O136:O1230,Table8[[#Headers],[IPL-2017]])</f>
        <v>0</v>
      </c>
      <c r="AH136">
        <f>COUNTIFS(P136:P1230,Table8[[#This Row],[Season2]],O136:O1230,Table8[[#Headers],[IPL-2018]])</f>
        <v>0</v>
      </c>
      <c r="AI136">
        <f>COUNTIFS(P136:P1230,Table8[[#This Row],[Season2]],O136:O1230,Table8[[#Headers],[IPL-2019]])</f>
        <v>0</v>
      </c>
      <c r="AJ136">
        <f>COUNTIFS(P136:P1230,Table8[[#This Row],[Season2]],O136:O1230,Table8[[#Headers],[IPL-2020]])</f>
        <v>0</v>
      </c>
      <c r="AK136">
        <f>COUNTIFS(P136:P1230,Table8[[#This Row],[Season2]],O136:O1230,Table8[[#Headers],[IPL-2021]])</f>
        <v>0</v>
      </c>
      <c r="AL136">
        <f>COUNTIFS(P136:P1230,Table8[[#This Row],[Season2]],O136:O1230,Table8[[#Headers],[IPL-2022]])</f>
        <v>0</v>
      </c>
      <c r="AM136">
        <f>COUNTIFS(P136:P1230,Table8[[#This Row],[Season2]],O136:O1230,Table8[[#Headers],[IPL-2023]])</f>
        <v>0</v>
      </c>
      <c r="AN136">
        <f>COUNTIFS(P136:P1230,Table8[[#This Row],[Season2]],O136:O1230,Table8[[#Headers],[IPL-2024]])</f>
        <v>0</v>
      </c>
    </row>
    <row r="137" spans="15:40" x14ac:dyDescent="0.25">
      <c r="O137" s="6" t="s">
        <v>174</v>
      </c>
      <c r="P137" s="6" t="s">
        <v>187</v>
      </c>
      <c r="W137" s="6" t="s">
        <v>273</v>
      </c>
      <c r="X137">
        <f>COUNTIFS(P137:P1231,Table8[[#This Row],[Season2]],O137:O1231,Table8[[#Headers],[IPL-2008]])</f>
        <v>0</v>
      </c>
      <c r="Y137">
        <f>COUNTIFS($P$5:$P$1099,Table8[[#This Row],[Season2]],$O$5:$O$1099,Table8[[#Headers],[IPL-2009]])</f>
        <v>0</v>
      </c>
      <c r="Z137" s="1">
        <f>COUNTIFS(P137:P1231,Table8[[#This Row],[Season2]],O137:O1231,Table8[[#Headers],[IPL-2010]])</f>
        <v>0</v>
      </c>
      <c r="AA137">
        <f>COUNTIFS(P137:P1231,Table8[[#This Row],[Season2]],O137:O1231,Table8[[#Headers],[IPL-2011]])</f>
        <v>0</v>
      </c>
      <c r="AB137">
        <f>COUNTIFS(P137:P1231,Table8[[#This Row],[Season2]],O137:O1231,Table8[[#Headers],[IPL-2012]])</f>
        <v>1</v>
      </c>
      <c r="AC137">
        <f>COUNTIFS(P137:P1231,Table8[[#This Row],[Season2]],O137:O1231,Table8[[#Headers],[IPL-2013]])</f>
        <v>0</v>
      </c>
      <c r="AD137">
        <f>COUNTIFS(P137:P1231,Table8[[#This Row],[Season2]],O137:O1231,Table8[[#Headers],[IPL-2014]])</f>
        <v>0</v>
      </c>
      <c r="AE137">
        <f>COUNTIFS(P137:P1231,Table8[[#This Row],[Season2]],O137:O1231,Table8[[#Headers],[IPL-2015]])</f>
        <v>1</v>
      </c>
      <c r="AF137">
        <f>COUNTIFS(P137:P1231,Table8[[#This Row],[Season2]],O137:O1231,Table8[[#Headers],[IPL-2016]])</f>
        <v>0</v>
      </c>
      <c r="AG137">
        <f>COUNTIFS(P137:P1231,Table8[[#This Row],[Season2]],O137:O1231,Table8[[#Headers],[IPL-2017]])</f>
        <v>0</v>
      </c>
      <c r="AH137">
        <f>COUNTIFS(P137:P1231,Table8[[#This Row],[Season2]],O137:O1231,Table8[[#Headers],[IPL-2018]])</f>
        <v>0</v>
      </c>
      <c r="AI137">
        <f>COUNTIFS(P137:P1231,Table8[[#This Row],[Season2]],O137:O1231,Table8[[#Headers],[IPL-2019]])</f>
        <v>0</v>
      </c>
      <c r="AJ137">
        <f>COUNTIFS(P137:P1231,Table8[[#This Row],[Season2]],O137:O1231,Table8[[#Headers],[IPL-2020]])</f>
        <v>0</v>
      </c>
      <c r="AK137">
        <f>COUNTIFS(P137:P1231,Table8[[#This Row],[Season2]],O137:O1231,Table8[[#Headers],[IPL-2021]])</f>
        <v>0</v>
      </c>
      <c r="AL137">
        <f>COUNTIFS(P137:P1231,Table8[[#This Row],[Season2]],O137:O1231,Table8[[#Headers],[IPL-2022]])</f>
        <v>0</v>
      </c>
      <c r="AM137">
        <f>COUNTIFS(P137:P1231,Table8[[#This Row],[Season2]],O137:O1231,Table8[[#Headers],[IPL-2023]])</f>
        <v>0</v>
      </c>
      <c r="AN137">
        <f>COUNTIFS(P137:P1231,Table8[[#This Row],[Season2]],O137:O1231,Table8[[#Headers],[IPL-2024]])</f>
        <v>0</v>
      </c>
    </row>
    <row r="138" spans="15:40" x14ac:dyDescent="0.25">
      <c r="O138" s="1" t="s">
        <v>174</v>
      </c>
      <c r="P138" s="1" t="s">
        <v>188</v>
      </c>
      <c r="W138" s="1" t="s">
        <v>274</v>
      </c>
      <c r="X138">
        <f>COUNTIFS(P138:P1232,Table8[[#This Row],[Season2]],O138:O1232,Table8[[#Headers],[IPL-2008]])</f>
        <v>0</v>
      </c>
      <c r="Y138">
        <f>COUNTIFS($P$5:$P$1099,Table8[[#This Row],[Season2]],$O$5:$O$1099,Table8[[#Headers],[IPL-2009]])</f>
        <v>0</v>
      </c>
      <c r="Z138" s="1">
        <f>COUNTIFS(P138:P1232,Table8[[#This Row],[Season2]],O138:O1232,Table8[[#Headers],[IPL-2010]])</f>
        <v>0</v>
      </c>
      <c r="AA138">
        <f>COUNTIFS(P138:P1232,Table8[[#This Row],[Season2]],O138:O1232,Table8[[#Headers],[IPL-2011]])</f>
        <v>0</v>
      </c>
      <c r="AB138">
        <f>COUNTIFS(P138:P1232,Table8[[#This Row],[Season2]],O138:O1232,Table8[[#Headers],[IPL-2012]])</f>
        <v>1</v>
      </c>
      <c r="AC138">
        <f>COUNTIFS(P138:P1232,Table8[[#This Row],[Season2]],O138:O1232,Table8[[#Headers],[IPL-2013]])</f>
        <v>1</v>
      </c>
      <c r="AD138">
        <f>COUNTIFS(P138:P1232,Table8[[#This Row],[Season2]],O138:O1232,Table8[[#Headers],[IPL-2014]])</f>
        <v>0</v>
      </c>
      <c r="AE138">
        <f>COUNTIFS(P138:P1232,Table8[[#This Row],[Season2]],O138:O1232,Table8[[#Headers],[IPL-2015]])</f>
        <v>0</v>
      </c>
      <c r="AF138">
        <f>COUNTIFS(P138:P1232,Table8[[#This Row],[Season2]],O138:O1232,Table8[[#Headers],[IPL-2016]])</f>
        <v>0</v>
      </c>
      <c r="AG138">
        <f>COUNTIFS(P138:P1232,Table8[[#This Row],[Season2]],O138:O1232,Table8[[#Headers],[IPL-2017]])</f>
        <v>0</v>
      </c>
      <c r="AH138">
        <f>COUNTIFS(P138:P1232,Table8[[#This Row],[Season2]],O138:O1232,Table8[[#Headers],[IPL-2018]])</f>
        <v>0</v>
      </c>
      <c r="AI138">
        <f>COUNTIFS(P138:P1232,Table8[[#This Row],[Season2]],O138:O1232,Table8[[#Headers],[IPL-2019]])</f>
        <v>0</v>
      </c>
      <c r="AJ138">
        <f>COUNTIFS(P138:P1232,Table8[[#This Row],[Season2]],O138:O1232,Table8[[#Headers],[IPL-2020]])</f>
        <v>0</v>
      </c>
      <c r="AK138">
        <f>COUNTIFS(P138:P1232,Table8[[#This Row],[Season2]],O138:O1232,Table8[[#Headers],[IPL-2021]])</f>
        <v>0</v>
      </c>
      <c r="AL138">
        <f>COUNTIFS(P138:P1232,Table8[[#This Row],[Season2]],O138:O1232,Table8[[#Headers],[IPL-2022]])</f>
        <v>0</v>
      </c>
      <c r="AM138">
        <f>COUNTIFS(P138:P1232,Table8[[#This Row],[Season2]],O138:O1232,Table8[[#Headers],[IPL-2023]])</f>
        <v>0</v>
      </c>
      <c r="AN138">
        <f>COUNTIFS(P138:P1232,Table8[[#This Row],[Season2]],O138:O1232,Table8[[#Headers],[IPL-2024]])</f>
        <v>0</v>
      </c>
    </row>
    <row r="139" spans="15:40" x14ac:dyDescent="0.25">
      <c r="O139" s="6" t="s">
        <v>174</v>
      </c>
      <c r="P139" s="6" t="s">
        <v>117</v>
      </c>
      <c r="W139" s="1" t="s">
        <v>275</v>
      </c>
      <c r="X139">
        <f>COUNTIFS(P139:P1233,Table8[[#This Row],[Season2]],O139:O1233,Table8[[#Headers],[IPL-2008]])</f>
        <v>0</v>
      </c>
      <c r="Y139">
        <f>COUNTIFS($P$5:$P$1099,Table8[[#This Row],[Season2]],$O$5:$O$1099,Table8[[#Headers],[IPL-2009]])</f>
        <v>0</v>
      </c>
      <c r="Z139" s="1">
        <f>COUNTIFS(P139:P1233,Table8[[#This Row],[Season2]],O139:O1233,Table8[[#Headers],[IPL-2010]])</f>
        <v>0</v>
      </c>
      <c r="AA139">
        <f>COUNTIFS(P139:P1233,Table8[[#This Row],[Season2]],O139:O1233,Table8[[#Headers],[IPL-2011]])</f>
        <v>0</v>
      </c>
      <c r="AB139">
        <f>COUNTIFS(P139:P1233,Table8[[#This Row],[Season2]],O139:O1233,Table8[[#Headers],[IPL-2012]])</f>
        <v>2</v>
      </c>
      <c r="AC139">
        <f>COUNTIFS(P139:P1233,Table8[[#This Row],[Season2]],O139:O1233,Table8[[#Headers],[IPL-2013]])</f>
        <v>0</v>
      </c>
      <c r="AD139">
        <f>COUNTIFS(P139:P1233,Table8[[#This Row],[Season2]],O139:O1233,Table8[[#Headers],[IPL-2014]])</f>
        <v>0</v>
      </c>
      <c r="AE139">
        <f>COUNTIFS(P139:P1233,Table8[[#This Row],[Season2]],O139:O1233,Table8[[#Headers],[IPL-2015]])</f>
        <v>0</v>
      </c>
      <c r="AF139">
        <f>COUNTIFS(P139:P1233,Table8[[#This Row],[Season2]],O139:O1233,Table8[[#Headers],[IPL-2016]])</f>
        <v>0</v>
      </c>
      <c r="AG139">
        <f>COUNTIFS(P139:P1233,Table8[[#This Row],[Season2]],O139:O1233,Table8[[#Headers],[IPL-2017]])</f>
        <v>0</v>
      </c>
      <c r="AH139">
        <f>COUNTIFS(P139:P1233,Table8[[#This Row],[Season2]],O139:O1233,Table8[[#Headers],[IPL-2018]])</f>
        <v>0</v>
      </c>
      <c r="AI139">
        <f>COUNTIFS(P139:P1233,Table8[[#This Row],[Season2]],O139:O1233,Table8[[#Headers],[IPL-2019]])</f>
        <v>0</v>
      </c>
      <c r="AJ139">
        <f>COUNTIFS(P139:P1233,Table8[[#This Row],[Season2]],O139:O1233,Table8[[#Headers],[IPL-2020]])</f>
        <v>0</v>
      </c>
      <c r="AK139">
        <f>COUNTIFS(P139:P1233,Table8[[#This Row],[Season2]],O139:O1233,Table8[[#Headers],[IPL-2021]])</f>
        <v>0</v>
      </c>
      <c r="AL139">
        <f>COUNTIFS(P139:P1233,Table8[[#This Row],[Season2]],O139:O1233,Table8[[#Headers],[IPL-2022]])</f>
        <v>0</v>
      </c>
      <c r="AM139">
        <f>COUNTIFS(P139:P1233,Table8[[#This Row],[Season2]],O139:O1233,Table8[[#Headers],[IPL-2023]])</f>
        <v>0</v>
      </c>
      <c r="AN139">
        <f>COUNTIFS(P139:P1233,Table8[[#This Row],[Season2]],O139:O1233,Table8[[#Headers],[IPL-2024]])</f>
        <v>0</v>
      </c>
    </row>
    <row r="140" spans="15:40" x14ac:dyDescent="0.25">
      <c r="O140" s="1" t="s">
        <v>174</v>
      </c>
      <c r="P140" s="1" t="s">
        <v>190</v>
      </c>
      <c r="W140" s="1" t="s">
        <v>276</v>
      </c>
      <c r="X140">
        <f>COUNTIFS(P140:P1234,Table8[[#This Row],[Season2]],O140:O1234,Table8[[#Headers],[IPL-2008]])</f>
        <v>0</v>
      </c>
      <c r="Y140">
        <f>COUNTIFS($P$5:$P$1099,Table8[[#This Row],[Season2]],$O$5:$O$1099,Table8[[#Headers],[IPL-2009]])</f>
        <v>0</v>
      </c>
      <c r="Z140" s="1">
        <f>COUNTIFS(P140:P1234,Table8[[#This Row],[Season2]],O140:O1234,Table8[[#Headers],[IPL-2010]])</f>
        <v>0</v>
      </c>
      <c r="AA140">
        <f>COUNTIFS(P140:P1234,Table8[[#This Row],[Season2]],O140:O1234,Table8[[#Headers],[IPL-2011]])</f>
        <v>0</v>
      </c>
      <c r="AB140">
        <f>COUNTIFS(P140:P1234,Table8[[#This Row],[Season2]],O140:O1234,Table8[[#Headers],[IPL-2012]])</f>
        <v>1</v>
      </c>
      <c r="AC140">
        <f>COUNTIFS(P140:P1234,Table8[[#This Row],[Season2]],O140:O1234,Table8[[#Headers],[IPL-2013]])</f>
        <v>0</v>
      </c>
      <c r="AD140">
        <f>COUNTIFS(P140:P1234,Table8[[#This Row],[Season2]],O140:O1234,Table8[[#Headers],[IPL-2014]])</f>
        <v>0</v>
      </c>
      <c r="AE140">
        <f>COUNTIFS(P140:P1234,Table8[[#This Row],[Season2]],O140:O1234,Table8[[#Headers],[IPL-2015]])</f>
        <v>0</v>
      </c>
      <c r="AF140">
        <f>COUNTIFS(P140:P1234,Table8[[#This Row],[Season2]],O140:O1234,Table8[[#Headers],[IPL-2016]])</f>
        <v>0</v>
      </c>
      <c r="AG140">
        <f>COUNTIFS(P140:P1234,Table8[[#This Row],[Season2]],O140:O1234,Table8[[#Headers],[IPL-2017]])</f>
        <v>0</v>
      </c>
      <c r="AH140">
        <f>COUNTIFS(P140:P1234,Table8[[#This Row],[Season2]],O140:O1234,Table8[[#Headers],[IPL-2018]])</f>
        <v>0</v>
      </c>
      <c r="AI140">
        <f>COUNTIFS(P140:P1234,Table8[[#This Row],[Season2]],O140:O1234,Table8[[#Headers],[IPL-2019]])</f>
        <v>0</v>
      </c>
      <c r="AJ140">
        <f>COUNTIFS(P140:P1234,Table8[[#This Row],[Season2]],O140:O1234,Table8[[#Headers],[IPL-2020]])</f>
        <v>0</v>
      </c>
      <c r="AK140">
        <f>COUNTIFS(P140:P1234,Table8[[#This Row],[Season2]],O140:O1234,Table8[[#Headers],[IPL-2021]])</f>
        <v>0</v>
      </c>
      <c r="AL140">
        <f>COUNTIFS(P140:P1234,Table8[[#This Row],[Season2]],O140:O1234,Table8[[#Headers],[IPL-2022]])</f>
        <v>0</v>
      </c>
      <c r="AM140">
        <f>COUNTIFS(P140:P1234,Table8[[#This Row],[Season2]],O140:O1234,Table8[[#Headers],[IPL-2023]])</f>
        <v>0</v>
      </c>
      <c r="AN140">
        <f>COUNTIFS(P140:P1234,Table8[[#This Row],[Season2]],O140:O1234,Table8[[#Headers],[IPL-2024]])</f>
        <v>0</v>
      </c>
    </row>
    <row r="141" spans="15:40" x14ac:dyDescent="0.25">
      <c r="O141" s="6" t="s">
        <v>174</v>
      </c>
      <c r="P141" s="6" t="s">
        <v>75</v>
      </c>
      <c r="W141" s="1" t="s">
        <v>277</v>
      </c>
      <c r="X141">
        <f>COUNTIFS(P141:P1235,Table8[[#This Row],[Season2]],O141:O1235,Table8[[#Headers],[IPL-2008]])</f>
        <v>0</v>
      </c>
      <c r="Y141">
        <f>COUNTIFS($P$5:$P$1099,Table8[[#This Row],[Season2]],$O$5:$O$1099,Table8[[#Headers],[IPL-2009]])</f>
        <v>0</v>
      </c>
      <c r="Z141" s="1">
        <f>COUNTIFS(P141:P1235,Table8[[#This Row],[Season2]],O141:O1235,Table8[[#Headers],[IPL-2010]])</f>
        <v>0</v>
      </c>
      <c r="AA141">
        <f>COUNTIFS(P141:P1235,Table8[[#This Row],[Season2]],O141:O1235,Table8[[#Headers],[IPL-2011]])</f>
        <v>0</v>
      </c>
      <c r="AB141">
        <f>COUNTIFS(P141:P1235,Table8[[#This Row],[Season2]],O141:O1235,Table8[[#Headers],[IPL-2012]])</f>
        <v>2</v>
      </c>
      <c r="AC141">
        <f>COUNTIFS(P141:P1235,Table8[[#This Row],[Season2]],O141:O1235,Table8[[#Headers],[IPL-2013]])</f>
        <v>0</v>
      </c>
      <c r="AD141">
        <f>COUNTIFS(P141:P1235,Table8[[#This Row],[Season2]],O141:O1235,Table8[[#Headers],[IPL-2014]])</f>
        <v>2</v>
      </c>
      <c r="AE141">
        <f>COUNTIFS(P141:P1235,Table8[[#This Row],[Season2]],O141:O1235,Table8[[#Headers],[IPL-2015]])</f>
        <v>2</v>
      </c>
      <c r="AF141">
        <f>COUNTIFS(P141:P1235,Table8[[#This Row],[Season2]],O141:O1235,Table8[[#Headers],[IPL-2016]])</f>
        <v>0</v>
      </c>
      <c r="AG141">
        <f>COUNTIFS(P141:P1235,Table8[[#This Row],[Season2]],O141:O1235,Table8[[#Headers],[IPL-2017]])</f>
        <v>0</v>
      </c>
      <c r="AH141">
        <f>COUNTIFS(P141:P1235,Table8[[#This Row],[Season2]],O141:O1235,Table8[[#Headers],[IPL-2018]])</f>
        <v>2</v>
      </c>
      <c r="AI141">
        <f>COUNTIFS(P141:P1235,Table8[[#This Row],[Season2]],O141:O1235,Table8[[#Headers],[IPL-2019]])</f>
        <v>0</v>
      </c>
      <c r="AJ141">
        <f>COUNTIFS(P141:P1235,Table8[[#This Row],[Season2]],O141:O1235,Table8[[#Headers],[IPL-2020]])</f>
        <v>0</v>
      </c>
      <c r="AK141">
        <f>COUNTIFS(P141:P1235,Table8[[#This Row],[Season2]],O141:O1235,Table8[[#Headers],[IPL-2021]])</f>
        <v>0</v>
      </c>
      <c r="AL141">
        <f>COUNTIFS(P141:P1235,Table8[[#This Row],[Season2]],O141:O1235,Table8[[#Headers],[IPL-2022]])</f>
        <v>2</v>
      </c>
      <c r="AM141">
        <f>COUNTIFS(P141:P1235,Table8[[#This Row],[Season2]],O141:O1235,Table8[[#Headers],[IPL-2023]])</f>
        <v>0</v>
      </c>
      <c r="AN141">
        <f>COUNTIFS(P141:P1235,Table8[[#This Row],[Season2]],O141:O1235,Table8[[#Headers],[IPL-2024]])</f>
        <v>0</v>
      </c>
    </row>
    <row r="142" spans="15:40" x14ac:dyDescent="0.25">
      <c r="O142" s="1" t="s">
        <v>174</v>
      </c>
      <c r="P142" s="1" t="s">
        <v>177</v>
      </c>
      <c r="W142" s="1" t="s">
        <v>278</v>
      </c>
      <c r="X142">
        <f>COUNTIFS(P142:P1236,Table8[[#This Row],[Season2]],O142:O1236,Table8[[#Headers],[IPL-2008]])</f>
        <v>0</v>
      </c>
      <c r="Y142">
        <f>COUNTIFS($P$5:$P$1099,Table8[[#This Row],[Season2]],$O$5:$O$1099,Table8[[#Headers],[IPL-2009]])</f>
        <v>0</v>
      </c>
      <c r="Z142" s="1">
        <f>COUNTIFS(P142:P1236,Table8[[#This Row],[Season2]],O142:O1236,Table8[[#Headers],[IPL-2010]])</f>
        <v>0</v>
      </c>
      <c r="AA142">
        <f>COUNTIFS(P142:P1236,Table8[[#This Row],[Season2]],O142:O1236,Table8[[#Headers],[IPL-2011]])</f>
        <v>0</v>
      </c>
      <c r="AB142">
        <f>COUNTIFS(P142:P1236,Table8[[#This Row],[Season2]],O142:O1236,Table8[[#Headers],[IPL-2012]])</f>
        <v>1</v>
      </c>
      <c r="AC142">
        <f>COUNTIFS(P142:P1236,Table8[[#This Row],[Season2]],O142:O1236,Table8[[#Headers],[IPL-2013]])</f>
        <v>0</v>
      </c>
      <c r="AD142">
        <f>COUNTIFS(P142:P1236,Table8[[#This Row],[Season2]],O142:O1236,Table8[[#Headers],[IPL-2014]])</f>
        <v>0</v>
      </c>
      <c r="AE142">
        <f>COUNTIFS(P142:P1236,Table8[[#This Row],[Season2]],O142:O1236,Table8[[#Headers],[IPL-2015]])</f>
        <v>0</v>
      </c>
      <c r="AF142">
        <f>COUNTIFS(P142:P1236,Table8[[#This Row],[Season2]],O142:O1236,Table8[[#Headers],[IPL-2016]])</f>
        <v>0</v>
      </c>
      <c r="AG142">
        <f>COUNTIFS(P142:P1236,Table8[[#This Row],[Season2]],O142:O1236,Table8[[#Headers],[IPL-2017]])</f>
        <v>0</v>
      </c>
      <c r="AH142">
        <f>COUNTIFS(P142:P1236,Table8[[#This Row],[Season2]],O142:O1236,Table8[[#Headers],[IPL-2018]])</f>
        <v>0</v>
      </c>
      <c r="AI142">
        <f>COUNTIFS(P142:P1236,Table8[[#This Row],[Season2]],O142:O1236,Table8[[#Headers],[IPL-2019]])</f>
        <v>0</v>
      </c>
      <c r="AJ142">
        <f>COUNTIFS(P142:P1236,Table8[[#This Row],[Season2]],O142:O1236,Table8[[#Headers],[IPL-2020]])</f>
        <v>0</v>
      </c>
      <c r="AK142">
        <f>COUNTIFS(P142:P1236,Table8[[#This Row],[Season2]],O142:O1236,Table8[[#Headers],[IPL-2021]])</f>
        <v>0</v>
      </c>
      <c r="AL142">
        <f>COUNTIFS(P142:P1236,Table8[[#This Row],[Season2]],O142:O1236,Table8[[#Headers],[IPL-2022]])</f>
        <v>0</v>
      </c>
      <c r="AM142">
        <f>COUNTIFS(P142:P1236,Table8[[#This Row],[Season2]],O142:O1236,Table8[[#Headers],[IPL-2023]])</f>
        <v>0</v>
      </c>
      <c r="AN142">
        <f>COUNTIFS(P142:P1236,Table8[[#This Row],[Season2]],O142:O1236,Table8[[#Headers],[IPL-2024]])</f>
        <v>0</v>
      </c>
    </row>
    <row r="143" spans="15:40" x14ac:dyDescent="0.25">
      <c r="O143" s="6" t="s">
        <v>174</v>
      </c>
      <c r="P143" s="6" t="s">
        <v>191</v>
      </c>
      <c r="W143" s="1" t="s">
        <v>281</v>
      </c>
      <c r="X143">
        <f>COUNTIFS(P143:P1237,Table8[[#This Row],[Season2]],O143:O1237,Table8[[#Headers],[IPL-2008]])</f>
        <v>0</v>
      </c>
      <c r="Y143">
        <f>COUNTIFS($P$5:$P$1099,Table8[[#This Row],[Season2]],$O$5:$O$1099,Table8[[#Headers],[IPL-2009]])</f>
        <v>0</v>
      </c>
      <c r="Z143" s="1">
        <f>COUNTIFS(P143:P1237,Table8[[#This Row],[Season2]],O143:O1237,Table8[[#Headers],[IPL-2010]])</f>
        <v>0</v>
      </c>
      <c r="AA143">
        <f>COUNTIFS(P143:P1237,Table8[[#This Row],[Season2]],O143:O1237,Table8[[#Headers],[IPL-2011]])</f>
        <v>0</v>
      </c>
      <c r="AB143">
        <f>COUNTIFS(P143:P1237,Table8[[#This Row],[Season2]],O143:O1237,Table8[[#Headers],[IPL-2012]])</f>
        <v>0</v>
      </c>
      <c r="AC143">
        <f>COUNTIFS(P143:P1237,Table8[[#This Row],[Season2]],O143:O1237,Table8[[#Headers],[IPL-2013]])</f>
        <v>1</v>
      </c>
      <c r="AD143">
        <f>COUNTIFS(P143:P1237,Table8[[#This Row],[Season2]],O143:O1237,Table8[[#Headers],[IPL-2014]])</f>
        <v>1</v>
      </c>
      <c r="AE143">
        <f>COUNTIFS(P143:P1237,Table8[[#This Row],[Season2]],O143:O1237,Table8[[#Headers],[IPL-2015]])</f>
        <v>0</v>
      </c>
      <c r="AF143">
        <f>COUNTIFS(P143:P1237,Table8[[#This Row],[Season2]],O143:O1237,Table8[[#Headers],[IPL-2016]])</f>
        <v>1</v>
      </c>
      <c r="AG143">
        <f>COUNTIFS(P143:P1237,Table8[[#This Row],[Season2]],O143:O1237,Table8[[#Headers],[IPL-2017]])</f>
        <v>0</v>
      </c>
      <c r="AH143">
        <f>COUNTIFS(P143:P1237,Table8[[#This Row],[Season2]],O143:O1237,Table8[[#Headers],[IPL-2018]])</f>
        <v>0</v>
      </c>
      <c r="AI143">
        <f>COUNTIFS(P143:P1237,Table8[[#This Row],[Season2]],O143:O1237,Table8[[#Headers],[IPL-2019]])</f>
        <v>0</v>
      </c>
      <c r="AJ143">
        <f>COUNTIFS(P143:P1237,Table8[[#This Row],[Season2]],O143:O1237,Table8[[#Headers],[IPL-2020]])</f>
        <v>0</v>
      </c>
      <c r="AK143">
        <f>COUNTIFS(P143:P1237,Table8[[#This Row],[Season2]],O143:O1237,Table8[[#Headers],[IPL-2021]])</f>
        <v>0</v>
      </c>
      <c r="AL143">
        <f>COUNTIFS(P143:P1237,Table8[[#This Row],[Season2]],O143:O1237,Table8[[#Headers],[IPL-2022]])</f>
        <v>0</v>
      </c>
      <c r="AM143">
        <f>COUNTIFS(P143:P1237,Table8[[#This Row],[Season2]],O143:O1237,Table8[[#Headers],[IPL-2023]])</f>
        <v>0</v>
      </c>
      <c r="AN143">
        <f>COUNTIFS(P143:P1237,Table8[[#This Row],[Season2]],O143:O1237,Table8[[#Headers],[IPL-2024]])</f>
        <v>0</v>
      </c>
    </row>
    <row r="144" spans="15:40" x14ac:dyDescent="0.25">
      <c r="O144" s="1" t="s">
        <v>174</v>
      </c>
      <c r="P144" s="1" t="s">
        <v>164</v>
      </c>
      <c r="W144" s="6" t="s">
        <v>282</v>
      </c>
      <c r="X144">
        <f>COUNTIFS(P144:P1238,Table8[[#This Row],[Season2]],O144:O1238,Table8[[#Headers],[IPL-2008]])</f>
        <v>0</v>
      </c>
      <c r="Y144">
        <f>COUNTIFS($P$5:$P$1099,Table8[[#This Row],[Season2]],$O$5:$O$1099,Table8[[#Headers],[IPL-2009]])</f>
        <v>0</v>
      </c>
      <c r="Z144" s="1">
        <f>COUNTIFS(P144:P1238,Table8[[#This Row],[Season2]],O144:O1238,Table8[[#Headers],[IPL-2010]])</f>
        <v>0</v>
      </c>
      <c r="AA144">
        <f>COUNTIFS(P144:P1238,Table8[[#This Row],[Season2]],O144:O1238,Table8[[#Headers],[IPL-2011]])</f>
        <v>0</v>
      </c>
      <c r="AB144">
        <f>COUNTIFS(P144:P1238,Table8[[#This Row],[Season2]],O144:O1238,Table8[[#Headers],[IPL-2012]])</f>
        <v>0</v>
      </c>
      <c r="AC144">
        <f>COUNTIFS(P144:P1238,Table8[[#This Row],[Season2]],O144:O1238,Table8[[#Headers],[IPL-2013]])</f>
        <v>2</v>
      </c>
      <c r="AD144">
        <f>COUNTIFS(P144:P1238,Table8[[#This Row],[Season2]],O144:O1238,Table8[[#Headers],[IPL-2014]])</f>
        <v>0</v>
      </c>
      <c r="AE144">
        <f>COUNTIFS(P144:P1238,Table8[[#This Row],[Season2]],O144:O1238,Table8[[#Headers],[IPL-2015]])</f>
        <v>0</v>
      </c>
      <c r="AF144">
        <f>COUNTIFS(P144:P1238,Table8[[#This Row],[Season2]],O144:O1238,Table8[[#Headers],[IPL-2016]])</f>
        <v>0</v>
      </c>
      <c r="AG144">
        <f>COUNTIFS(P144:P1238,Table8[[#This Row],[Season2]],O144:O1238,Table8[[#Headers],[IPL-2017]])</f>
        <v>0</v>
      </c>
      <c r="AH144">
        <f>COUNTIFS(P144:P1238,Table8[[#This Row],[Season2]],O144:O1238,Table8[[#Headers],[IPL-2018]])</f>
        <v>0</v>
      </c>
      <c r="AI144">
        <f>COUNTIFS(P144:P1238,Table8[[#This Row],[Season2]],O144:O1238,Table8[[#Headers],[IPL-2019]])</f>
        <v>0</v>
      </c>
      <c r="AJ144">
        <f>COUNTIFS(P144:P1238,Table8[[#This Row],[Season2]],O144:O1238,Table8[[#Headers],[IPL-2020]])</f>
        <v>0</v>
      </c>
      <c r="AK144">
        <f>COUNTIFS(P144:P1238,Table8[[#This Row],[Season2]],O144:O1238,Table8[[#Headers],[IPL-2021]])</f>
        <v>0</v>
      </c>
      <c r="AL144">
        <f>COUNTIFS(P144:P1238,Table8[[#This Row],[Season2]],O144:O1238,Table8[[#Headers],[IPL-2022]])</f>
        <v>0</v>
      </c>
      <c r="AM144">
        <f>COUNTIFS(P144:P1238,Table8[[#This Row],[Season2]],O144:O1238,Table8[[#Headers],[IPL-2023]])</f>
        <v>0</v>
      </c>
      <c r="AN144">
        <f>COUNTIFS(P144:P1238,Table8[[#This Row],[Season2]],O144:O1238,Table8[[#Headers],[IPL-2024]])</f>
        <v>0</v>
      </c>
    </row>
    <row r="145" spans="15:40" x14ac:dyDescent="0.25">
      <c r="O145" s="6" t="s">
        <v>174</v>
      </c>
      <c r="P145" s="6" t="s">
        <v>192</v>
      </c>
      <c r="W145" s="6" t="s">
        <v>283</v>
      </c>
      <c r="X145">
        <f>COUNTIFS(P145:P1239,Table8[[#This Row],[Season2]],O145:O1239,Table8[[#Headers],[IPL-2008]])</f>
        <v>0</v>
      </c>
      <c r="Y145">
        <f>COUNTIFS($P$5:$P$1099,Table8[[#This Row],[Season2]],$O$5:$O$1099,Table8[[#Headers],[IPL-2009]])</f>
        <v>0</v>
      </c>
      <c r="Z145" s="1">
        <f>COUNTIFS(P145:P1239,Table8[[#This Row],[Season2]],O145:O1239,Table8[[#Headers],[IPL-2010]])</f>
        <v>0</v>
      </c>
      <c r="AA145">
        <f>COUNTIFS(P145:P1239,Table8[[#This Row],[Season2]],O145:O1239,Table8[[#Headers],[IPL-2011]])</f>
        <v>0</v>
      </c>
      <c r="AB145">
        <f>COUNTIFS(P145:P1239,Table8[[#This Row],[Season2]],O145:O1239,Table8[[#Headers],[IPL-2012]])</f>
        <v>0</v>
      </c>
      <c r="AC145">
        <f>COUNTIFS(P145:P1239,Table8[[#This Row],[Season2]],O145:O1239,Table8[[#Headers],[IPL-2013]])</f>
        <v>1</v>
      </c>
      <c r="AD145">
        <f>COUNTIFS(P145:P1239,Table8[[#This Row],[Season2]],O145:O1239,Table8[[#Headers],[IPL-2014]])</f>
        <v>1</v>
      </c>
      <c r="AE145">
        <f>COUNTIFS(P145:P1239,Table8[[#This Row],[Season2]],O145:O1239,Table8[[#Headers],[IPL-2015]])</f>
        <v>0</v>
      </c>
      <c r="AF145">
        <f>COUNTIFS(P145:P1239,Table8[[#This Row],[Season2]],O145:O1239,Table8[[#Headers],[IPL-2016]])</f>
        <v>3</v>
      </c>
      <c r="AG145">
        <f>COUNTIFS(P145:P1239,Table8[[#This Row],[Season2]],O145:O1239,Table8[[#Headers],[IPL-2017]])</f>
        <v>0</v>
      </c>
      <c r="AH145">
        <f>COUNTIFS(P145:P1239,Table8[[#This Row],[Season2]],O145:O1239,Table8[[#Headers],[IPL-2018]])</f>
        <v>0</v>
      </c>
      <c r="AI145">
        <f>COUNTIFS(P145:P1239,Table8[[#This Row],[Season2]],O145:O1239,Table8[[#Headers],[IPL-2019]])</f>
        <v>0</v>
      </c>
      <c r="AJ145">
        <f>COUNTIFS(P145:P1239,Table8[[#This Row],[Season2]],O145:O1239,Table8[[#Headers],[IPL-2020]])</f>
        <v>0</v>
      </c>
      <c r="AK145">
        <f>COUNTIFS(P145:P1239,Table8[[#This Row],[Season2]],O145:O1239,Table8[[#Headers],[IPL-2021]])</f>
        <v>0</v>
      </c>
      <c r="AL145">
        <f>COUNTIFS(P145:P1239,Table8[[#This Row],[Season2]],O145:O1239,Table8[[#Headers],[IPL-2022]])</f>
        <v>0</v>
      </c>
      <c r="AM145">
        <f>COUNTIFS(P145:P1239,Table8[[#This Row],[Season2]],O145:O1239,Table8[[#Headers],[IPL-2023]])</f>
        <v>0</v>
      </c>
      <c r="AN145">
        <f>COUNTIFS(P145:P1239,Table8[[#This Row],[Season2]],O145:O1239,Table8[[#Headers],[IPL-2024]])</f>
        <v>0</v>
      </c>
    </row>
    <row r="146" spans="15:40" x14ac:dyDescent="0.25">
      <c r="O146" s="1" t="s">
        <v>174</v>
      </c>
      <c r="P146" s="1" t="s">
        <v>193</v>
      </c>
      <c r="W146" s="1" t="s">
        <v>286</v>
      </c>
      <c r="X146">
        <f>COUNTIFS(P146:P1240,Table8[[#This Row],[Season2]],O146:O1240,Table8[[#Headers],[IPL-2008]])</f>
        <v>0</v>
      </c>
      <c r="Y146">
        <f>COUNTIFS($P$5:$P$1099,Table8[[#This Row],[Season2]],$O$5:$O$1099,Table8[[#Headers],[IPL-2009]])</f>
        <v>0</v>
      </c>
      <c r="Z146" s="1">
        <f>COUNTIFS(P146:P1240,Table8[[#This Row],[Season2]],O146:O1240,Table8[[#Headers],[IPL-2010]])</f>
        <v>0</v>
      </c>
      <c r="AA146">
        <f>COUNTIFS(P146:P1240,Table8[[#This Row],[Season2]],O146:O1240,Table8[[#Headers],[IPL-2011]])</f>
        <v>0</v>
      </c>
      <c r="AB146">
        <f>COUNTIFS(P146:P1240,Table8[[#This Row],[Season2]],O146:O1240,Table8[[#Headers],[IPL-2012]])</f>
        <v>0</v>
      </c>
      <c r="AC146">
        <f>COUNTIFS(P146:P1240,Table8[[#This Row],[Season2]],O146:O1240,Table8[[#Headers],[IPL-2013]])</f>
        <v>2</v>
      </c>
      <c r="AD146">
        <f>COUNTIFS(P146:P1240,Table8[[#This Row],[Season2]],O146:O1240,Table8[[#Headers],[IPL-2014]])</f>
        <v>2</v>
      </c>
      <c r="AE146">
        <f>COUNTIFS(P146:P1240,Table8[[#This Row],[Season2]],O146:O1240,Table8[[#Headers],[IPL-2015]])</f>
        <v>1</v>
      </c>
      <c r="AF146">
        <f>COUNTIFS(P146:P1240,Table8[[#This Row],[Season2]],O146:O1240,Table8[[#Headers],[IPL-2016]])</f>
        <v>0</v>
      </c>
      <c r="AG146">
        <f>COUNTIFS(P146:P1240,Table8[[#This Row],[Season2]],O146:O1240,Table8[[#Headers],[IPL-2017]])</f>
        <v>0</v>
      </c>
      <c r="AH146">
        <f>COUNTIFS(P146:P1240,Table8[[#This Row],[Season2]],O146:O1240,Table8[[#Headers],[IPL-2018]])</f>
        <v>0</v>
      </c>
      <c r="AI146">
        <f>COUNTIFS(P146:P1240,Table8[[#This Row],[Season2]],O146:O1240,Table8[[#Headers],[IPL-2019]])</f>
        <v>0</v>
      </c>
      <c r="AJ146">
        <f>COUNTIFS(P146:P1240,Table8[[#This Row],[Season2]],O146:O1240,Table8[[#Headers],[IPL-2020]])</f>
        <v>0</v>
      </c>
      <c r="AK146">
        <f>COUNTIFS(P146:P1240,Table8[[#This Row],[Season2]],O146:O1240,Table8[[#Headers],[IPL-2021]])</f>
        <v>0</v>
      </c>
      <c r="AL146">
        <f>COUNTIFS(P146:P1240,Table8[[#This Row],[Season2]],O146:O1240,Table8[[#Headers],[IPL-2022]])</f>
        <v>0</v>
      </c>
      <c r="AM146">
        <f>COUNTIFS(P146:P1240,Table8[[#This Row],[Season2]],O146:O1240,Table8[[#Headers],[IPL-2023]])</f>
        <v>0</v>
      </c>
      <c r="AN146">
        <f>COUNTIFS(P146:P1240,Table8[[#This Row],[Season2]],O146:O1240,Table8[[#Headers],[IPL-2024]])</f>
        <v>0</v>
      </c>
    </row>
    <row r="147" spans="15:40" x14ac:dyDescent="0.25">
      <c r="O147" s="6" t="s">
        <v>174</v>
      </c>
      <c r="P147" s="6" t="s">
        <v>194</v>
      </c>
      <c r="W147" s="1" t="s">
        <v>287</v>
      </c>
      <c r="X147">
        <f>COUNTIFS(P147:P1241,Table8[[#This Row],[Season2]],O147:O1241,Table8[[#Headers],[IPL-2008]])</f>
        <v>0</v>
      </c>
      <c r="Y147">
        <f>COUNTIFS($P$5:$P$1099,Table8[[#This Row],[Season2]],$O$5:$O$1099,Table8[[#Headers],[IPL-2009]])</f>
        <v>0</v>
      </c>
      <c r="Z147" s="1">
        <f>COUNTIFS(P147:P1241,Table8[[#This Row],[Season2]],O147:O1241,Table8[[#Headers],[IPL-2010]])</f>
        <v>0</v>
      </c>
      <c r="AA147">
        <f>COUNTIFS(P147:P1241,Table8[[#This Row],[Season2]],O147:O1241,Table8[[#Headers],[IPL-2011]])</f>
        <v>0</v>
      </c>
      <c r="AB147">
        <f>COUNTIFS(P147:P1241,Table8[[#This Row],[Season2]],O147:O1241,Table8[[#Headers],[IPL-2012]])</f>
        <v>0</v>
      </c>
      <c r="AC147">
        <f>COUNTIFS(P147:P1241,Table8[[#This Row],[Season2]],O147:O1241,Table8[[#Headers],[IPL-2013]])</f>
        <v>1</v>
      </c>
      <c r="AD147">
        <f>COUNTIFS(P147:P1241,Table8[[#This Row],[Season2]],O147:O1241,Table8[[#Headers],[IPL-2014]])</f>
        <v>0</v>
      </c>
      <c r="AE147">
        <f>COUNTIFS(P147:P1241,Table8[[#This Row],[Season2]],O147:O1241,Table8[[#Headers],[IPL-2015]])</f>
        <v>0</v>
      </c>
      <c r="AF147">
        <f>COUNTIFS(P147:P1241,Table8[[#This Row],[Season2]],O147:O1241,Table8[[#Headers],[IPL-2016]])</f>
        <v>0</v>
      </c>
      <c r="AG147">
        <f>COUNTIFS(P147:P1241,Table8[[#This Row],[Season2]],O147:O1241,Table8[[#Headers],[IPL-2017]])</f>
        <v>0</v>
      </c>
      <c r="AH147">
        <f>COUNTIFS(P147:P1241,Table8[[#This Row],[Season2]],O147:O1241,Table8[[#Headers],[IPL-2018]])</f>
        <v>0</v>
      </c>
      <c r="AI147">
        <f>COUNTIFS(P147:P1241,Table8[[#This Row],[Season2]],O147:O1241,Table8[[#Headers],[IPL-2019]])</f>
        <v>0</v>
      </c>
      <c r="AJ147">
        <f>COUNTIFS(P147:P1241,Table8[[#This Row],[Season2]],O147:O1241,Table8[[#Headers],[IPL-2020]])</f>
        <v>0</v>
      </c>
      <c r="AK147">
        <f>COUNTIFS(P147:P1241,Table8[[#This Row],[Season2]],O147:O1241,Table8[[#Headers],[IPL-2021]])</f>
        <v>0</v>
      </c>
      <c r="AL147">
        <f>COUNTIFS(P147:P1241,Table8[[#This Row],[Season2]],O147:O1241,Table8[[#Headers],[IPL-2022]])</f>
        <v>0</v>
      </c>
      <c r="AM147">
        <f>COUNTIFS(P147:P1241,Table8[[#This Row],[Season2]],O147:O1241,Table8[[#Headers],[IPL-2023]])</f>
        <v>0</v>
      </c>
      <c r="AN147">
        <f>COUNTIFS(P147:P1241,Table8[[#This Row],[Season2]],O147:O1241,Table8[[#Headers],[IPL-2024]])</f>
        <v>0</v>
      </c>
    </row>
    <row r="148" spans="15:40" x14ac:dyDescent="0.25">
      <c r="O148" s="1" t="s">
        <v>174</v>
      </c>
      <c r="P148" s="1" t="s">
        <v>107</v>
      </c>
      <c r="W148" s="6" t="s">
        <v>290</v>
      </c>
      <c r="X148">
        <f>COUNTIFS(P148:P1242,Table8[[#This Row],[Season2]],O148:O1242,Table8[[#Headers],[IPL-2008]])</f>
        <v>0</v>
      </c>
      <c r="Y148">
        <f>COUNTIFS($P$5:$P$1099,Table8[[#This Row],[Season2]],$O$5:$O$1099,Table8[[#Headers],[IPL-2009]])</f>
        <v>0</v>
      </c>
      <c r="Z148" s="1">
        <f>COUNTIFS(P148:P1242,Table8[[#This Row],[Season2]],O148:O1242,Table8[[#Headers],[IPL-2010]])</f>
        <v>0</v>
      </c>
      <c r="AA148">
        <f>COUNTIFS(P148:P1242,Table8[[#This Row],[Season2]],O148:O1242,Table8[[#Headers],[IPL-2011]])</f>
        <v>0</v>
      </c>
      <c r="AB148">
        <f>COUNTIFS(P148:P1242,Table8[[#This Row],[Season2]],O148:O1242,Table8[[#Headers],[IPL-2012]])</f>
        <v>0</v>
      </c>
      <c r="AC148">
        <f>COUNTIFS(P148:P1242,Table8[[#This Row],[Season2]],O148:O1242,Table8[[#Headers],[IPL-2013]])</f>
        <v>3</v>
      </c>
      <c r="AD148">
        <f>COUNTIFS(P148:P1242,Table8[[#This Row],[Season2]],O148:O1242,Table8[[#Headers],[IPL-2014]])</f>
        <v>0</v>
      </c>
      <c r="AE148">
        <f>COUNTIFS(P148:P1242,Table8[[#This Row],[Season2]],O148:O1242,Table8[[#Headers],[IPL-2015]])</f>
        <v>0</v>
      </c>
      <c r="AF148">
        <f>COUNTIFS(P148:P1242,Table8[[#This Row],[Season2]],O148:O1242,Table8[[#Headers],[IPL-2016]])</f>
        <v>0</v>
      </c>
      <c r="AG148">
        <f>COUNTIFS(P148:P1242,Table8[[#This Row],[Season2]],O148:O1242,Table8[[#Headers],[IPL-2017]])</f>
        <v>0</v>
      </c>
      <c r="AH148">
        <f>COUNTIFS(P148:P1242,Table8[[#This Row],[Season2]],O148:O1242,Table8[[#Headers],[IPL-2018]])</f>
        <v>0</v>
      </c>
      <c r="AI148">
        <f>COUNTIFS(P148:P1242,Table8[[#This Row],[Season2]],O148:O1242,Table8[[#Headers],[IPL-2019]])</f>
        <v>0</v>
      </c>
      <c r="AJ148">
        <f>COUNTIFS(P148:P1242,Table8[[#This Row],[Season2]],O148:O1242,Table8[[#Headers],[IPL-2020]])</f>
        <v>0</v>
      </c>
      <c r="AK148">
        <f>COUNTIFS(P148:P1242,Table8[[#This Row],[Season2]],O148:O1242,Table8[[#Headers],[IPL-2021]])</f>
        <v>0</v>
      </c>
      <c r="AL148">
        <f>COUNTIFS(P148:P1242,Table8[[#This Row],[Season2]],O148:O1242,Table8[[#Headers],[IPL-2022]])</f>
        <v>2</v>
      </c>
      <c r="AM148">
        <f>COUNTIFS(P148:P1242,Table8[[#This Row],[Season2]],O148:O1242,Table8[[#Headers],[IPL-2023]])</f>
        <v>0</v>
      </c>
      <c r="AN148">
        <f>COUNTIFS(P148:P1242,Table8[[#This Row],[Season2]],O148:O1242,Table8[[#Headers],[IPL-2024]])</f>
        <v>0</v>
      </c>
    </row>
    <row r="149" spans="15:40" x14ac:dyDescent="0.25">
      <c r="O149" s="6" t="s">
        <v>174</v>
      </c>
      <c r="P149" s="6" t="s">
        <v>95</v>
      </c>
      <c r="W149" s="1" t="s">
        <v>293</v>
      </c>
      <c r="X149">
        <f>COUNTIFS(P149:P1243,Table8[[#This Row],[Season2]],O149:O1243,Table8[[#Headers],[IPL-2008]])</f>
        <v>0</v>
      </c>
      <c r="Y149">
        <f>COUNTIFS($P$5:$P$1099,Table8[[#This Row],[Season2]],$O$5:$O$1099,Table8[[#Headers],[IPL-2009]])</f>
        <v>0</v>
      </c>
      <c r="Z149" s="1">
        <f>COUNTIFS(P149:P1243,Table8[[#This Row],[Season2]],O149:O1243,Table8[[#Headers],[IPL-2010]])</f>
        <v>0</v>
      </c>
      <c r="AA149">
        <f>COUNTIFS(P149:P1243,Table8[[#This Row],[Season2]],O149:O1243,Table8[[#Headers],[IPL-2011]])</f>
        <v>0</v>
      </c>
      <c r="AB149">
        <f>COUNTIFS(P149:P1243,Table8[[#This Row],[Season2]],O149:O1243,Table8[[#Headers],[IPL-2012]])</f>
        <v>0</v>
      </c>
      <c r="AC149">
        <f>COUNTIFS(P149:P1243,Table8[[#This Row],[Season2]],O149:O1243,Table8[[#Headers],[IPL-2013]])</f>
        <v>1</v>
      </c>
      <c r="AD149">
        <f>COUNTIFS(P149:P1243,Table8[[#This Row],[Season2]],O149:O1243,Table8[[#Headers],[IPL-2014]])</f>
        <v>0</v>
      </c>
      <c r="AE149">
        <f>COUNTIFS(P149:P1243,Table8[[#This Row],[Season2]],O149:O1243,Table8[[#Headers],[IPL-2015]])</f>
        <v>0</v>
      </c>
      <c r="AF149">
        <f>COUNTIFS(P149:P1243,Table8[[#This Row],[Season2]],O149:O1243,Table8[[#Headers],[IPL-2016]])</f>
        <v>1</v>
      </c>
      <c r="AG149">
        <f>COUNTIFS(P149:P1243,Table8[[#This Row],[Season2]],O149:O1243,Table8[[#Headers],[IPL-2017]])</f>
        <v>1</v>
      </c>
      <c r="AH149">
        <f>COUNTIFS(P149:P1243,Table8[[#This Row],[Season2]],O149:O1243,Table8[[#Headers],[IPL-2018]])</f>
        <v>2</v>
      </c>
      <c r="AI149">
        <f>COUNTIFS(P149:P1243,Table8[[#This Row],[Season2]],O149:O1243,Table8[[#Headers],[IPL-2019]])</f>
        <v>0</v>
      </c>
      <c r="AJ149">
        <f>COUNTIFS(P149:P1243,Table8[[#This Row],[Season2]],O149:O1243,Table8[[#Headers],[IPL-2020]])</f>
        <v>2</v>
      </c>
      <c r="AK149">
        <f>COUNTIFS(P149:P1243,Table8[[#This Row],[Season2]],O149:O1243,Table8[[#Headers],[IPL-2021]])</f>
        <v>1</v>
      </c>
      <c r="AL149">
        <f>COUNTIFS(P149:P1243,Table8[[#This Row],[Season2]],O149:O1243,Table8[[#Headers],[IPL-2022]])</f>
        <v>1</v>
      </c>
      <c r="AM149">
        <f>COUNTIFS(P149:P1243,Table8[[#This Row],[Season2]],O149:O1243,Table8[[#Headers],[IPL-2023]])</f>
        <v>0</v>
      </c>
      <c r="AN149">
        <f>COUNTIFS(P149:P1243,Table8[[#This Row],[Season2]],O149:O1243,Table8[[#Headers],[IPL-2024]])</f>
        <v>2</v>
      </c>
    </row>
    <row r="150" spans="15:40" x14ac:dyDescent="0.25">
      <c r="O150" s="1" t="s">
        <v>174</v>
      </c>
      <c r="P150" s="1" t="s">
        <v>195</v>
      </c>
      <c r="W150" s="1" t="s">
        <v>294</v>
      </c>
      <c r="X150">
        <f>COUNTIFS(P150:P1244,Table8[[#This Row],[Season2]],O150:O1244,Table8[[#Headers],[IPL-2008]])</f>
        <v>0</v>
      </c>
      <c r="Y150">
        <f>COUNTIFS($P$5:$P$1099,Table8[[#This Row],[Season2]],$O$5:$O$1099,Table8[[#Headers],[IPL-2009]])</f>
        <v>0</v>
      </c>
      <c r="Z150" s="1">
        <f>COUNTIFS(P150:P1244,Table8[[#This Row],[Season2]],O150:O1244,Table8[[#Headers],[IPL-2010]])</f>
        <v>0</v>
      </c>
      <c r="AA150">
        <f>COUNTIFS(P150:P1244,Table8[[#This Row],[Season2]],O150:O1244,Table8[[#Headers],[IPL-2011]])</f>
        <v>0</v>
      </c>
      <c r="AB150">
        <f>COUNTIFS(P150:P1244,Table8[[#This Row],[Season2]],O150:O1244,Table8[[#Headers],[IPL-2012]])</f>
        <v>0</v>
      </c>
      <c r="AC150">
        <f>COUNTIFS(P150:P1244,Table8[[#This Row],[Season2]],O150:O1244,Table8[[#Headers],[IPL-2013]])</f>
        <v>1</v>
      </c>
      <c r="AD150">
        <f>COUNTIFS(P150:P1244,Table8[[#This Row],[Season2]],O150:O1244,Table8[[#Headers],[IPL-2014]])</f>
        <v>0</v>
      </c>
      <c r="AE150">
        <f>COUNTIFS(P150:P1244,Table8[[#This Row],[Season2]],O150:O1244,Table8[[#Headers],[IPL-2015]])</f>
        <v>0</v>
      </c>
      <c r="AF150">
        <f>COUNTIFS(P150:P1244,Table8[[#This Row],[Season2]],O150:O1244,Table8[[#Headers],[IPL-2016]])</f>
        <v>0</v>
      </c>
      <c r="AG150">
        <f>COUNTIFS(P150:P1244,Table8[[#This Row],[Season2]],O150:O1244,Table8[[#Headers],[IPL-2017]])</f>
        <v>0</v>
      </c>
      <c r="AH150">
        <f>COUNTIFS(P150:P1244,Table8[[#This Row],[Season2]],O150:O1244,Table8[[#Headers],[IPL-2018]])</f>
        <v>0</v>
      </c>
      <c r="AI150">
        <f>COUNTIFS(P150:P1244,Table8[[#This Row],[Season2]],O150:O1244,Table8[[#Headers],[IPL-2019]])</f>
        <v>0</v>
      </c>
      <c r="AJ150">
        <f>COUNTIFS(P150:P1244,Table8[[#This Row],[Season2]],O150:O1244,Table8[[#Headers],[IPL-2020]])</f>
        <v>0</v>
      </c>
      <c r="AK150">
        <f>COUNTIFS(P150:P1244,Table8[[#This Row],[Season2]],O150:O1244,Table8[[#Headers],[IPL-2021]])</f>
        <v>0</v>
      </c>
      <c r="AL150">
        <f>COUNTIFS(P150:P1244,Table8[[#This Row],[Season2]],O150:O1244,Table8[[#Headers],[IPL-2022]])</f>
        <v>0</v>
      </c>
      <c r="AM150">
        <f>COUNTIFS(P150:P1244,Table8[[#This Row],[Season2]],O150:O1244,Table8[[#Headers],[IPL-2023]])</f>
        <v>0</v>
      </c>
      <c r="AN150">
        <f>COUNTIFS(P150:P1244,Table8[[#This Row],[Season2]],O150:O1244,Table8[[#Headers],[IPL-2024]])</f>
        <v>0</v>
      </c>
    </row>
    <row r="151" spans="15:40" x14ac:dyDescent="0.25">
      <c r="O151" s="6" t="s">
        <v>174</v>
      </c>
      <c r="P151" s="6" t="s">
        <v>194</v>
      </c>
      <c r="W151" s="6" t="s">
        <v>295</v>
      </c>
      <c r="X151">
        <f>COUNTIFS(P151:P1245,Table8[[#This Row],[Season2]],O151:O1245,Table8[[#Headers],[IPL-2008]])</f>
        <v>0</v>
      </c>
      <c r="Y151">
        <f>COUNTIFS($P$5:$P$1099,Table8[[#This Row],[Season2]],$O$5:$O$1099,Table8[[#Headers],[IPL-2009]])</f>
        <v>0</v>
      </c>
      <c r="Z151" s="1">
        <f>COUNTIFS(P151:P1245,Table8[[#This Row],[Season2]],O151:O1245,Table8[[#Headers],[IPL-2010]])</f>
        <v>0</v>
      </c>
      <c r="AA151">
        <f>COUNTIFS(P151:P1245,Table8[[#This Row],[Season2]],O151:O1245,Table8[[#Headers],[IPL-2011]])</f>
        <v>0</v>
      </c>
      <c r="AB151">
        <f>COUNTIFS(P151:P1245,Table8[[#This Row],[Season2]],O151:O1245,Table8[[#Headers],[IPL-2012]])</f>
        <v>0</v>
      </c>
      <c r="AC151">
        <f>COUNTIFS(P151:P1245,Table8[[#This Row],[Season2]],O151:O1245,Table8[[#Headers],[IPL-2013]])</f>
        <v>2</v>
      </c>
      <c r="AD151">
        <f>COUNTIFS(P151:P1245,Table8[[#This Row],[Season2]],O151:O1245,Table8[[#Headers],[IPL-2014]])</f>
        <v>0</v>
      </c>
      <c r="AE151">
        <f>COUNTIFS(P151:P1245,Table8[[#This Row],[Season2]],O151:O1245,Table8[[#Headers],[IPL-2015]])</f>
        <v>0</v>
      </c>
      <c r="AF151">
        <f>COUNTIFS(P151:P1245,Table8[[#This Row],[Season2]],O151:O1245,Table8[[#Headers],[IPL-2016]])</f>
        <v>0</v>
      </c>
      <c r="AG151">
        <f>COUNTIFS(P151:P1245,Table8[[#This Row],[Season2]],O151:O1245,Table8[[#Headers],[IPL-2017]])</f>
        <v>0</v>
      </c>
      <c r="AH151">
        <f>COUNTIFS(P151:P1245,Table8[[#This Row],[Season2]],O151:O1245,Table8[[#Headers],[IPL-2018]])</f>
        <v>0</v>
      </c>
      <c r="AI151">
        <f>COUNTIFS(P151:P1245,Table8[[#This Row],[Season2]],O151:O1245,Table8[[#Headers],[IPL-2019]])</f>
        <v>0</v>
      </c>
      <c r="AJ151">
        <f>COUNTIFS(P151:P1245,Table8[[#This Row],[Season2]],O151:O1245,Table8[[#Headers],[IPL-2020]])</f>
        <v>0</v>
      </c>
      <c r="AK151">
        <f>COUNTIFS(P151:P1245,Table8[[#This Row],[Season2]],O151:O1245,Table8[[#Headers],[IPL-2021]])</f>
        <v>0</v>
      </c>
      <c r="AL151">
        <f>COUNTIFS(P151:P1245,Table8[[#This Row],[Season2]],O151:O1245,Table8[[#Headers],[IPL-2022]])</f>
        <v>0</v>
      </c>
      <c r="AM151">
        <f>COUNTIFS(P151:P1245,Table8[[#This Row],[Season2]],O151:O1245,Table8[[#Headers],[IPL-2023]])</f>
        <v>0</v>
      </c>
      <c r="AN151">
        <f>COUNTIFS(P151:P1245,Table8[[#This Row],[Season2]],O151:O1245,Table8[[#Headers],[IPL-2024]])</f>
        <v>0</v>
      </c>
    </row>
    <row r="152" spans="15:40" x14ac:dyDescent="0.25">
      <c r="O152" s="1" t="s">
        <v>174</v>
      </c>
      <c r="P152" s="1" t="s">
        <v>196</v>
      </c>
      <c r="W152" s="6" t="s">
        <v>297</v>
      </c>
      <c r="X152">
        <f>COUNTIFS(P152:P1246,Table8[[#This Row],[Season2]],O152:O1246,Table8[[#Headers],[IPL-2008]])</f>
        <v>0</v>
      </c>
      <c r="Y152">
        <f>COUNTIFS($P$5:$P$1099,Table8[[#This Row],[Season2]],$O$5:$O$1099,Table8[[#Headers],[IPL-2009]])</f>
        <v>0</v>
      </c>
      <c r="Z152" s="1">
        <f>COUNTIFS(P152:P1246,Table8[[#This Row],[Season2]],O152:O1246,Table8[[#Headers],[IPL-2010]])</f>
        <v>0</v>
      </c>
      <c r="AA152">
        <f>COUNTIFS(P152:P1246,Table8[[#This Row],[Season2]],O152:O1246,Table8[[#Headers],[IPL-2011]])</f>
        <v>0</v>
      </c>
      <c r="AB152">
        <f>COUNTIFS(P152:P1246,Table8[[#This Row],[Season2]],O152:O1246,Table8[[#Headers],[IPL-2012]])</f>
        <v>0</v>
      </c>
      <c r="AC152">
        <f>COUNTIFS(P152:P1246,Table8[[#This Row],[Season2]],O152:O1246,Table8[[#Headers],[IPL-2013]])</f>
        <v>1</v>
      </c>
      <c r="AD152">
        <f>COUNTIFS(P152:P1246,Table8[[#This Row],[Season2]],O152:O1246,Table8[[#Headers],[IPL-2014]])</f>
        <v>0</v>
      </c>
      <c r="AE152">
        <f>COUNTIFS(P152:P1246,Table8[[#This Row],[Season2]],O152:O1246,Table8[[#Headers],[IPL-2015]])</f>
        <v>0</v>
      </c>
      <c r="AF152">
        <f>COUNTIFS(P152:P1246,Table8[[#This Row],[Season2]],O152:O1246,Table8[[#Headers],[IPL-2016]])</f>
        <v>0</v>
      </c>
      <c r="AG152">
        <f>COUNTIFS(P152:P1246,Table8[[#This Row],[Season2]],O152:O1246,Table8[[#Headers],[IPL-2017]])</f>
        <v>0</v>
      </c>
      <c r="AH152">
        <f>COUNTIFS(P152:P1246,Table8[[#This Row],[Season2]],O152:O1246,Table8[[#Headers],[IPL-2018]])</f>
        <v>0</v>
      </c>
      <c r="AI152">
        <f>COUNTIFS(P152:P1246,Table8[[#This Row],[Season2]],O152:O1246,Table8[[#Headers],[IPL-2019]])</f>
        <v>0</v>
      </c>
      <c r="AJ152">
        <f>COUNTIFS(P152:P1246,Table8[[#This Row],[Season2]],O152:O1246,Table8[[#Headers],[IPL-2020]])</f>
        <v>0</v>
      </c>
      <c r="AK152">
        <f>COUNTIFS(P152:P1246,Table8[[#This Row],[Season2]],O152:O1246,Table8[[#Headers],[IPL-2021]])</f>
        <v>0</v>
      </c>
      <c r="AL152">
        <f>COUNTIFS(P152:P1246,Table8[[#This Row],[Season2]],O152:O1246,Table8[[#Headers],[IPL-2022]])</f>
        <v>0</v>
      </c>
      <c r="AM152">
        <f>COUNTIFS(P152:P1246,Table8[[#This Row],[Season2]],O152:O1246,Table8[[#Headers],[IPL-2023]])</f>
        <v>0</v>
      </c>
      <c r="AN152">
        <f>COUNTIFS(P152:P1246,Table8[[#This Row],[Season2]],O152:O1246,Table8[[#Headers],[IPL-2024]])</f>
        <v>0</v>
      </c>
    </row>
    <row r="153" spans="15:40" x14ac:dyDescent="0.25">
      <c r="O153" s="6" t="s">
        <v>174</v>
      </c>
      <c r="P153" s="6" t="s">
        <v>100</v>
      </c>
      <c r="W153" s="6" t="s">
        <v>298</v>
      </c>
      <c r="X153">
        <f>COUNTIFS(P153:P1247,Table8[[#This Row],[Season2]],O153:O1247,Table8[[#Headers],[IPL-2008]])</f>
        <v>0</v>
      </c>
      <c r="Y153">
        <f>COUNTIFS($P$5:$P$1099,Table8[[#This Row],[Season2]],$O$5:$O$1099,Table8[[#Headers],[IPL-2009]])</f>
        <v>0</v>
      </c>
      <c r="Z153" s="1">
        <f>COUNTIFS(P153:P1247,Table8[[#This Row],[Season2]],O153:O1247,Table8[[#Headers],[IPL-2010]])</f>
        <v>0</v>
      </c>
      <c r="AA153">
        <f>COUNTIFS(P153:P1247,Table8[[#This Row],[Season2]],O153:O1247,Table8[[#Headers],[IPL-2011]])</f>
        <v>0</v>
      </c>
      <c r="AB153">
        <f>COUNTIFS(P153:P1247,Table8[[#This Row],[Season2]],O153:O1247,Table8[[#Headers],[IPL-2012]])</f>
        <v>0</v>
      </c>
      <c r="AC153">
        <f>COUNTIFS(P153:P1247,Table8[[#This Row],[Season2]],O153:O1247,Table8[[#Headers],[IPL-2013]])</f>
        <v>2</v>
      </c>
      <c r="AD153">
        <f>COUNTIFS(P153:P1247,Table8[[#This Row],[Season2]],O153:O1247,Table8[[#Headers],[IPL-2014]])</f>
        <v>1</v>
      </c>
      <c r="AE153">
        <f>COUNTIFS(P153:P1247,Table8[[#This Row],[Season2]],O153:O1247,Table8[[#Headers],[IPL-2015]])</f>
        <v>0</v>
      </c>
      <c r="AF153">
        <f>COUNTIFS(P153:P1247,Table8[[#This Row],[Season2]],O153:O1247,Table8[[#Headers],[IPL-2016]])</f>
        <v>1</v>
      </c>
      <c r="AG153">
        <f>COUNTIFS(P153:P1247,Table8[[#This Row],[Season2]],O153:O1247,Table8[[#Headers],[IPL-2017]])</f>
        <v>0</v>
      </c>
      <c r="AH153">
        <f>COUNTIFS(P153:P1247,Table8[[#This Row],[Season2]],O153:O1247,Table8[[#Headers],[IPL-2018]])</f>
        <v>0</v>
      </c>
      <c r="AI153">
        <f>COUNTIFS(P153:P1247,Table8[[#This Row],[Season2]],O153:O1247,Table8[[#Headers],[IPL-2019]])</f>
        <v>1</v>
      </c>
      <c r="AJ153">
        <f>COUNTIFS(P153:P1247,Table8[[#This Row],[Season2]],O153:O1247,Table8[[#Headers],[IPL-2020]])</f>
        <v>0</v>
      </c>
      <c r="AK153">
        <f>COUNTIFS(P153:P1247,Table8[[#This Row],[Season2]],O153:O1247,Table8[[#Headers],[IPL-2021]])</f>
        <v>0</v>
      </c>
      <c r="AL153">
        <f>COUNTIFS(P153:P1247,Table8[[#This Row],[Season2]],O153:O1247,Table8[[#Headers],[IPL-2022]])</f>
        <v>0</v>
      </c>
      <c r="AM153">
        <f>COUNTIFS(P153:P1247,Table8[[#This Row],[Season2]],O153:O1247,Table8[[#Headers],[IPL-2023]])</f>
        <v>0</v>
      </c>
      <c r="AN153">
        <f>COUNTIFS(P153:P1247,Table8[[#This Row],[Season2]],O153:O1247,Table8[[#Headers],[IPL-2024]])</f>
        <v>0</v>
      </c>
    </row>
    <row r="154" spans="15:40" x14ac:dyDescent="0.25">
      <c r="O154" s="1" t="s">
        <v>174</v>
      </c>
      <c r="P154" s="1" t="s">
        <v>197</v>
      </c>
      <c r="W154" s="1" t="s">
        <v>301</v>
      </c>
      <c r="X154">
        <f>COUNTIFS(P154:P1248,Table8[[#This Row],[Season2]],O154:O1248,Table8[[#Headers],[IPL-2008]])</f>
        <v>0</v>
      </c>
      <c r="Y154">
        <f>COUNTIFS($P$5:$P$1099,Table8[[#This Row],[Season2]],$O$5:$O$1099,Table8[[#Headers],[IPL-2009]])</f>
        <v>0</v>
      </c>
      <c r="Z154" s="1">
        <f>COUNTIFS(P154:P1248,Table8[[#This Row],[Season2]],O154:O1248,Table8[[#Headers],[IPL-2010]])</f>
        <v>0</v>
      </c>
      <c r="AA154">
        <f>COUNTIFS(P154:P1248,Table8[[#This Row],[Season2]],O154:O1248,Table8[[#Headers],[IPL-2011]])</f>
        <v>0</v>
      </c>
      <c r="AB154">
        <f>COUNTIFS(P154:P1248,Table8[[#This Row],[Season2]],O154:O1248,Table8[[#Headers],[IPL-2012]])</f>
        <v>0</v>
      </c>
      <c r="AC154">
        <f>COUNTIFS(P154:P1248,Table8[[#This Row],[Season2]],O154:O1248,Table8[[#Headers],[IPL-2013]])</f>
        <v>1</v>
      </c>
      <c r="AD154">
        <f>COUNTIFS(P154:P1248,Table8[[#This Row],[Season2]],O154:O1248,Table8[[#Headers],[IPL-2014]])</f>
        <v>0</v>
      </c>
      <c r="AE154">
        <f>COUNTIFS(P154:P1248,Table8[[#This Row],[Season2]],O154:O1248,Table8[[#Headers],[IPL-2015]])</f>
        <v>0</v>
      </c>
      <c r="AF154">
        <f>COUNTIFS(P154:P1248,Table8[[#This Row],[Season2]],O154:O1248,Table8[[#Headers],[IPL-2016]])</f>
        <v>0</v>
      </c>
      <c r="AG154">
        <f>COUNTIFS(P154:P1248,Table8[[#This Row],[Season2]],O154:O1248,Table8[[#Headers],[IPL-2017]])</f>
        <v>0</v>
      </c>
      <c r="AH154">
        <f>COUNTIFS(P154:P1248,Table8[[#This Row],[Season2]],O154:O1248,Table8[[#Headers],[IPL-2018]])</f>
        <v>0</v>
      </c>
      <c r="AI154">
        <f>COUNTIFS(P154:P1248,Table8[[#This Row],[Season2]],O154:O1248,Table8[[#Headers],[IPL-2019]])</f>
        <v>0</v>
      </c>
      <c r="AJ154">
        <f>COUNTIFS(P154:P1248,Table8[[#This Row],[Season2]],O154:O1248,Table8[[#Headers],[IPL-2020]])</f>
        <v>0</v>
      </c>
      <c r="AK154">
        <f>COUNTIFS(P154:P1248,Table8[[#This Row],[Season2]],O154:O1248,Table8[[#Headers],[IPL-2021]])</f>
        <v>0</v>
      </c>
      <c r="AL154">
        <f>COUNTIFS(P154:P1248,Table8[[#This Row],[Season2]],O154:O1248,Table8[[#Headers],[IPL-2022]])</f>
        <v>0</v>
      </c>
      <c r="AM154">
        <f>COUNTIFS(P154:P1248,Table8[[#This Row],[Season2]],O154:O1248,Table8[[#Headers],[IPL-2023]])</f>
        <v>0</v>
      </c>
      <c r="AN154">
        <f>COUNTIFS(P154:P1248,Table8[[#This Row],[Season2]],O154:O1248,Table8[[#Headers],[IPL-2024]])</f>
        <v>0</v>
      </c>
    </row>
    <row r="155" spans="15:40" x14ac:dyDescent="0.25">
      <c r="O155" s="6" t="s">
        <v>174</v>
      </c>
      <c r="P155" s="6" t="s">
        <v>166</v>
      </c>
      <c r="W155" s="6" t="s">
        <v>302</v>
      </c>
      <c r="X155">
        <f>COUNTIFS(P155:P1249,Table8[[#This Row],[Season2]],O155:O1249,Table8[[#Headers],[IPL-2008]])</f>
        <v>0</v>
      </c>
      <c r="Y155">
        <f>COUNTIFS($P$5:$P$1099,Table8[[#This Row],[Season2]],$O$5:$O$1099,Table8[[#Headers],[IPL-2009]])</f>
        <v>0</v>
      </c>
      <c r="Z155" s="1">
        <f>COUNTIFS(P155:P1249,Table8[[#This Row],[Season2]],O155:O1249,Table8[[#Headers],[IPL-2010]])</f>
        <v>0</v>
      </c>
      <c r="AA155">
        <f>COUNTIFS(P155:P1249,Table8[[#This Row],[Season2]],O155:O1249,Table8[[#Headers],[IPL-2011]])</f>
        <v>0</v>
      </c>
      <c r="AB155">
        <f>COUNTIFS(P155:P1249,Table8[[#This Row],[Season2]],O155:O1249,Table8[[#Headers],[IPL-2012]])</f>
        <v>0</v>
      </c>
      <c r="AC155">
        <f>COUNTIFS(P155:P1249,Table8[[#This Row],[Season2]],O155:O1249,Table8[[#Headers],[IPL-2013]])</f>
        <v>1</v>
      </c>
      <c r="AD155">
        <f>COUNTIFS(P155:P1249,Table8[[#This Row],[Season2]],O155:O1249,Table8[[#Headers],[IPL-2014]])</f>
        <v>0</v>
      </c>
      <c r="AE155">
        <f>COUNTIFS(P155:P1249,Table8[[#This Row],[Season2]],O155:O1249,Table8[[#Headers],[IPL-2015]])</f>
        <v>0</v>
      </c>
      <c r="AF155">
        <f>COUNTIFS(P155:P1249,Table8[[#This Row],[Season2]],O155:O1249,Table8[[#Headers],[IPL-2016]])</f>
        <v>0</v>
      </c>
      <c r="AG155">
        <f>COUNTIFS(P155:P1249,Table8[[#This Row],[Season2]],O155:O1249,Table8[[#Headers],[IPL-2017]])</f>
        <v>0</v>
      </c>
      <c r="AH155">
        <f>COUNTIFS(P155:P1249,Table8[[#This Row],[Season2]],O155:O1249,Table8[[#Headers],[IPL-2018]])</f>
        <v>0</v>
      </c>
      <c r="AI155">
        <f>COUNTIFS(P155:P1249,Table8[[#This Row],[Season2]],O155:O1249,Table8[[#Headers],[IPL-2019]])</f>
        <v>0</v>
      </c>
      <c r="AJ155">
        <f>COUNTIFS(P155:P1249,Table8[[#This Row],[Season2]],O155:O1249,Table8[[#Headers],[IPL-2020]])</f>
        <v>0</v>
      </c>
      <c r="AK155">
        <f>COUNTIFS(P155:P1249,Table8[[#This Row],[Season2]],O155:O1249,Table8[[#Headers],[IPL-2021]])</f>
        <v>0</v>
      </c>
      <c r="AL155">
        <f>COUNTIFS(P155:P1249,Table8[[#This Row],[Season2]],O155:O1249,Table8[[#Headers],[IPL-2022]])</f>
        <v>0</v>
      </c>
      <c r="AM155">
        <f>COUNTIFS(P155:P1249,Table8[[#This Row],[Season2]],O155:O1249,Table8[[#Headers],[IPL-2023]])</f>
        <v>0</v>
      </c>
      <c r="AN155">
        <f>COUNTIFS(P155:P1249,Table8[[#This Row],[Season2]],O155:O1249,Table8[[#Headers],[IPL-2024]])</f>
        <v>0</v>
      </c>
    </row>
    <row r="156" spans="15:40" x14ac:dyDescent="0.25">
      <c r="O156" s="1" t="s">
        <v>174</v>
      </c>
      <c r="P156" s="1" t="s">
        <v>111</v>
      </c>
      <c r="W156" s="1" t="s">
        <v>308</v>
      </c>
      <c r="X156">
        <f>COUNTIFS(P156:P1250,Table8[[#This Row],[Season2]],O156:O1250,Table8[[#Headers],[IPL-2008]])</f>
        <v>0</v>
      </c>
      <c r="Y156">
        <f>COUNTIFS($P$5:$P$1099,Table8[[#This Row],[Season2]],$O$5:$O$1099,Table8[[#Headers],[IPL-2009]])</f>
        <v>0</v>
      </c>
      <c r="Z156" s="1">
        <f>COUNTIFS(P156:P1250,Table8[[#This Row],[Season2]],O156:O1250,Table8[[#Headers],[IPL-2010]])</f>
        <v>0</v>
      </c>
      <c r="AA156">
        <f>COUNTIFS(P156:P1250,Table8[[#This Row],[Season2]],O156:O1250,Table8[[#Headers],[IPL-2011]])</f>
        <v>0</v>
      </c>
      <c r="AB156">
        <f>COUNTIFS(P156:P1250,Table8[[#This Row],[Season2]],O156:O1250,Table8[[#Headers],[IPL-2012]])</f>
        <v>0</v>
      </c>
      <c r="AC156">
        <f>COUNTIFS(P156:P1250,Table8[[#This Row],[Season2]],O156:O1250,Table8[[#Headers],[IPL-2013]])</f>
        <v>0</v>
      </c>
      <c r="AD156">
        <f>COUNTIFS(P156:P1250,Table8[[#This Row],[Season2]],O156:O1250,Table8[[#Headers],[IPL-2014]])</f>
        <v>1</v>
      </c>
      <c r="AE156">
        <f>COUNTIFS(P156:P1250,Table8[[#This Row],[Season2]],O156:O1250,Table8[[#Headers],[IPL-2015]])</f>
        <v>0</v>
      </c>
      <c r="AF156">
        <f>COUNTIFS(P156:P1250,Table8[[#This Row],[Season2]],O156:O1250,Table8[[#Headers],[IPL-2016]])</f>
        <v>0</v>
      </c>
      <c r="AG156">
        <f>COUNTIFS(P156:P1250,Table8[[#This Row],[Season2]],O156:O1250,Table8[[#Headers],[IPL-2017]])</f>
        <v>0</v>
      </c>
      <c r="AH156">
        <f>COUNTIFS(P156:P1250,Table8[[#This Row],[Season2]],O156:O1250,Table8[[#Headers],[IPL-2018]])</f>
        <v>0</v>
      </c>
      <c r="AI156">
        <f>COUNTIFS(P156:P1250,Table8[[#This Row],[Season2]],O156:O1250,Table8[[#Headers],[IPL-2019]])</f>
        <v>0</v>
      </c>
      <c r="AJ156">
        <f>COUNTIFS(P156:P1250,Table8[[#This Row],[Season2]],O156:O1250,Table8[[#Headers],[IPL-2020]])</f>
        <v>2</v>
      </c>
      <c r="AK156">
        <f>COUNTIFS(P156:P1250,Table8[[#This Row],[Season2]],O156:O1250,Table8[[#Headers],[IPL-2021]])</f>
        <v>1</v>
      </c>
      <c r="AL156">
        <f>COUNTIFS(P156:P1250,Table8[[#This Row],[Season2]],O156:O1250,Table8[[#Headers],[IPL-2022]])</f>
        <v>2</v>
      </c>
      <c r="AM156">
        <f>COUNTIFS(P156:P1250,Table8[[#This Row],[Season2]],O156:O1250,Table8[[#Headers],[IPL-2023]])</f>
        <v>0</v>
      </c>
      <c r="AN156">
        <f>COUNTIFS(P156:P1250,Table8[[#This Row],[Season2]],O156:O1250,Table8[[#Headers],[IPL-2024]])</f>
        <v>0</v>
      </c>
    </row>
    <row r="157" spans="15:40" x14ac:dyDescent="0.25">
      <c r="O157" s="6" t="s">
        <v>174</v>
      </c>
      <c r="P157" s="6" t="s">
        <v>200</v>
      </c>
      <c r="W157" s="6" t="s">
        <v>310</v>
      </c>
      <c r="X157">
        <f>COUNTIFS(P157:P1251,Table8[[#This Row],[Season2]],O157:O1251,Table8[[#Headers],[IPL-2008]])</f>
        <v>0</v>
      </c>
      <c r="Y157">
        <f>COUNTIFS($P$5:$P$1099,Table8[[#This Row],[Season2]],$O$5:$O$1099,Table8[[#Headers],[IPL-2009]])</f>
        <v>0</v>
      </c>
      <c r="Z157" s="1">
        <f>COUNTIFS(P157:P1251,Table8[[#This Row],[Season2]],O157:O1251,Table8[[#Headers],[IPL-2010]])</f>
        <v>0</v>
      </c>
      <c r="AA157">
        <f>COUNTIFS(P157:P1251,Table8[[#This Row],[Season2]],O157:O1251,Table8[[#Headers],[IPL-2011]])</f>
        <v>0</v>
      </c>
      <c r="AB157">
        <f>COUNTIFS(P157:P1251,Table8[[#This Row],[Season2]],O157:O1251,Table8[[#Headers],[IPL-2012]])</f>
        <v>0</v>
      </c>
      <c r="AC157">
        <f>COUNTIFS(P157:P1251,Table8[[#This Row],[Season2]],O157:O1251,Table8[[#Headers],[IPL-2013]])</f>
        <v>0</v>
      </c>
      <c r="AD157">
        <f>COUNTIFS(P157:P1251,Table8[[#This Row],[Season2]],O157:O1251,Table8[[#Headers],[IPL-2014]])</f>
        <v>4</v>
      </c>
      <c r="AE157">
        <f>COUNTIFS(P157:P1251,Table8[[#This Row],[Season2]],O157:O1251,Table8[[#Headers],[IPL-2015]])</f>
        <v>0</v>
      </c>
      <c r="AF157">
        <f>COUNTIFS(P157:P1251,Table8[[#This Row],[Season2]],O157:O1251,Table8[[#Headers],[IPL-2016]])</f>
        <v>0</v>
      </c>
      <c r="AG157">
        <f>COUNTIFS(P157:P1251,Table8[[#This Row],[Season2]],O157:O1251,Table8[[#Headers],[IPL-2017]])</f>
        <v>1</v>
      </c>
      <c r="AH157">
        <f>COUNTIFS(P157:P1251,Table8[[#This Row],[Season2]],O157:O1251,Table8[[#Headers],[IPL-2018]])</f>
        <v>0</v>
      </c>
      <c r="AI157">
        <f>COUNTIFS(P157:P1251,Table8[[#This Row],[Season2]],O157:O1251,Table8[[#Headers],[IPL-2019]])</f>
        <v>0</v>
      </c>
      <c r="AJ157">
        <f>COUNTIFS(P157:P1251,Table8[[#This Row],[Season2]],O157:O1251,Table8[[#Headers],[IPL-2020]])</f>
        <v>0</v>
      </c>
      <c r="AK157">
        <f>COUNTIFS(P157:P1251,Table8[[#This Row],[Season2]],O157:O1251,Table8[[#Headers],[IPL-2021]])</f>
        <v>3</v>
      </c>
      <c r="AL157">
        <f>COUNTIFS(P157:P1251,Table8[[#This Row],[Season2]],O157:O1251,Table8[[#Headers],[IPL-2022]])</f>
        <v>0</v>
      </c>
      <c r="AM157">
        <f>COUNTIFS(P157:P1251,Table8[[#This Row],[Season2]],O157:O1251,Table8[[#Headers],[IPL-2023]])</f>
        <v>1</v>
      </c>
      <c r="AN157">
        <f>COUNTIFS(P157:P1251,Table8[[#This Row],[Season2]],O157:O1251,Table8[[#Headers],[IPL-2024]])</f>
        <v>0</v>
      </c>
    </row>
    <row r="158" spans="15:40" x14ac:dyDescent="0.25">
      <c r="O158" s="1" t="s">
        <v>174</v>
      </c>
      <c r="P158" s="1" t="s">
        <v>95</v>
      </c>
      <c r="W158" s="6" t="s">
        <v>312</v>
      </c>
      <c r="X158">
        <f>COUNTIFS(P158:P1252,Table8[[#This Row],[Season2]],O158:O1252,Table8[[#Headers],[IPL-2008]])</f>
        <v>0</v>
      </c>
      <c r="Y158">
        <f>COUNTIFS($P$5:$P$1099,Table8[[#This Row],[Season2]],$O$5:$O$1099,Table8[[#Headers],[IPL-2009]])</f>
        <v>0</v>
      </c>
      <c r="Z158" s="1">
        <f>COUNTIFS(P158:P1252,Table8[[#This Row],[Season2]],O158:O1252,Table8[[#Headers],[IPL-2010]])</f>
        <v>0</v>
      </c>
      <c r="AA158">
        <f>COUNTIFS(P158:P1252,Table8[[#This Row],[Season2]],O158:O1252,Table8[[#Headers],[IPL-2011]])</f>
        <v>0</v>
      </c>
      <c r="AB158">
        <f>COUNTIFS(P158:P1252,Table8[[#This Row],[Season2]],O158:O1252,Table8[[#Headers],[IPL-2012]])</f>
        <v>0</v>
      </c>
      <c r="AC158">
        <f>COUNTIFS(P158:P1252,Table8[[#This Row],[Season2]],O158:O1252,Table8[[#Headers],[IPL-2013]])</f>
        <v>0</v>
      </c>
      <c r="AD158">
        <f>COUNTIFS(P158:P1252,Table8[[#This Row],[Season2]],O158:O1252,Table8[[#Headers],[IPL-2014]])</f>
        <v>1</v>
      </c>
      <c r="AE158">
        <f>COUNTIFS(P158:P1252,Table8[[#This Row],[Season2]],O158:O1252,Table8[[#Headers],[IPL-2015]])</f>
        <v>0</v>
      </c>
      <c r="AF158">
        <f>COUNTIFS(P158:P1252,Table8[[#This Row],[Season2]],O158:O1252,Table8[[#Headers],[IPL-2016]])</f>
        <v>0</v>
      </c>
      <c r="AG158">
        <f>COUNTIFS(P158:P1252,Table8[[#This Row],[Season2]],O158:O1252,Table8[[#Headers],[IPL-2017]])</f>
        <v>1</v>
      </c>
      <c r="AH158">
        <f>COUNTIFS(P158:P1252,Table8[[#This Row],[Season2]],O158:O1252,Table8[[#Headers],[IPL-2018]])</f>
        <v>2</v>
      </c>
      <c r="AI158">
        <f>COUNTIFS(P158:P1252,Table8[[#This Row],[Season2]],O158:O1252,Table8[[#Headers],[IPL-2019]])</f>
        <v>0</v>
      </c>
      <c r="AJ158">
        <f>COUNTIFS(P158:P1252,Table8[[#This Row],[Season2]],O158:O1252,Table8[[#Headers],[IPL-2020]])</f>
        <v>0</v>
      </c>
      <c r="AK158">
        <f>COUNTIFS(P158:P1252,Table8[[#This Row],[Season2]],O158:O1252,Table8[[#Headers],[IPL-2021]])</f>
        <v>0</v>
      </c>
      <c r="AL158">
        <f>COUNTIFS(P158:P1252,Table8[[#This Row],[Season2]],O158:O1252,Table8[[#Headers],[IPL-2022]])</f>
        <v>0</v>
      </c>
      <c r="AM158">
        <f>COUNTIFS(P158:P1252,Table8[[#This Row],[Season2]],O158:O1252,Table8[[#Headers],[IPL-2023]])</f>
        <v>0</v>
      </c>
      <c r="AN158">
        <f>COUNTIFS(P158:P1252,Table8[[#This Row],[Season2]],O158:O1252,Table8[[#Headers],[IPL-2024]])</f>
        <v>0</v>
      </c>
    </row>
    <row r="159" spans="15:40" x14ac:dyDescent="0.25">
      <c r="O159" s="6" t="s">
        <v>174</v>
      </c>
      <c r="P159" s="6" t="s">
        <v>201</v>
      </c>
      <c r="W159" s="6" t="s">
        <v>313</v>
      </c>
      <c r="X159">
        <f>COUNTIFS(P159:P1253,Table8[[#This Row],[Season2]],O159:O1253,Table8[[#Headers],[IPL-2008]])</f>
        <v>0</v>
      </c>
      <c r="Y159">
        <f>COUNTIFS($P$5:$P$1099,Table8[[#This Row],[Season2]],$O$5:$O$1099,Table8[[#Headers],[IPL-2009]])</f>
        <v>0</v>
      </c>
      <c r="Z159" s="1">
        <f>COUNTIFS(P159:P1253,Table8[[#This Row],[Season2]],O159:O1253,Table8[[#Headers],[IPL-2010]])</f>
        <v>0</v>
      </c>
      <c r="AA159">
        <f>COUNTIFS(P159:P1253,Table8[[#This Row],[Season2]],O159:O1253,Table8[[#Headers],[IPL-2011]])</f>
        <v>0</v>
      </c>
      <c r="AB159">
        <f>COUNTIFS(P159:P1253,Table8[[#This Row],[Season2]],O159:O1253,Table8[[#Headers],[IPL-2012]])</f>
        <v>0</v>
      </c>
      <c r="AC159">
        <f>COUNTIFS(P159:P1253,Table8[[#This Row],[Season2]],O159:O1253,Table8[[#Headers],[IPL-2013]])</f>
        <v>0</v>
      </c>
      <c r="AD159">
        <f>COUNTIFS(P159:P1253,Table8[[#This Row],[Season2]],O159:O1253,Table8[[#Headers],[IPL-2014]])</f>
        <v>1</v>
      </c>
      <c r="AE159">
        <f>COUNTIFS(P159:P1253,Table8[[#This Row],[Season2]],O159:O1253,Table8[[#Headers],[IPL-2015]])</f>
        <v>0</v>
      </c>
      <c r="AF159">
        <f>COUNTIFS(P159:P1253,Table8[[#This Row],[Season2]],O159:O1253,Table8[[#Headers],[IPL-2016]])</f>
        <v>0</v>
      </c>
      <c r="AG159">
        <f>COUNTIFS(P159:P1253,Table8[[#This Row],[Season2]],O159:O1253,Table8[[#Headers],[IPL-2017]])</f>
        <v>1</v>
      </c>
      <c r="AH159">
        <f>COUNTIFS(P159:P1253,Table8[[#This Row],[Season2]],O159:O1253,Table8[[#Headers],[IPL-2018]])</f>
        <v>0</v>
      </c>
      <c r="AI159">
        <f>COUNTIFS(P159:P1253,Table8[[#This Row],[Season2]],O159:O1253,Table8[[#Headers],[IPL-2019]])</f>
        <v>0</v>
      </c>
      <c r="AJ159">
        <f>COUNTIFS(P159:P1253,Table8[[#This Row],[Season2]],O159:O1253,Table8[[#Headers],[IPL-2020]])</f>
        <v>0</v>
      </c>
      <c r="AK159">
        <f>COUNTIFS(P159:P1253,Table8[[#This Row],[Season2]],O159:O1253,Table8[[#Headers],[IPL-2021]])</f>
        <v>0</v>
      </c>
      <c r="AL159">
        <f>COUNTIFS(P159:P1253,Table8[[#This Row],[Season2]],O159:O1253,Table8[[#Headers],[IPL-2022]])</f>
        <v>0</v>
      </c>
      <c r="AM159">
        <f>COUNTIFS(P159:P1253,Table8[[#This Row],[Season2]],O159:O1253,Table8[[#Headers],[IPL-2023]])</f>
        <v>2</v>
      </c>
      <c r="AN159">
        <f>COUNTIFS(P159:P1253,Table8[[#This Row],[Season2]],O159:O1253,Table8[[#Headers],[IPL-2024]])</f>
        <v>1</v>
      </c>
    </row>
    <row r="160" spans="15:40" x14ac:dyDescent="0.25">
      <c r="O160" s="1" t="s">
        <v>174</v>
      </c>
      <c r="P160" s="1" t="s">
        <v>76</v>
      </c>
      <c r="W160" s="1" t="s">
        <v>314</v>
      </c>
      <c r="X160">
        <f>COUNTIFS(P160:P1254,Table8[[#This Row],[Season2]],O160:O1254,Table8[[#Headers],[IPL-2008]])</f>
        <v>0</v>
      </c>
      <c r="Y160">
        <f>COUNTIFS($P$5:$P$1099,Table8[[#This Row],[Season2]],$O$5:$O$1099,Table8[[#Headers],[IPL-2009]])</f>
        <v>0</v>
      </c>
      <c r="Z160" s="1">
        <f>COUNTIFS(P160:P1254,Table8[[#This Row],[Season2]],O160:O1254,Table8[[#Headers],[IPL-2010]])</f>
        <v>0</v>
      </c>
      <c r="AA160">
        <f>COUNTIFS(P160:P1254,Table8[[#This Row],[Season2]],O160:O1254,Table8[[#Headers],[IPL-2011]])</f>
        <v>0</v>
      </c>
      <c r="AB160">
        <f>COUNTIFS(P160:P1254,Table8[[#This Row],[Season2]],O160:O1254,Table8[[#Headers],[IPL-2012]])</f>
        <v>0</v>
      </c>
      <c r="AC160">
        <f>COUNTIFS(P160:P1254,Table8[[#This Row],[Season2]],O160:O1254,Table8[[#Headers],[IPL-2013]])</f>
        <v>0</v>
      </c>
      <c r="AD160">
        <f>COUNTIFS(P160:P1254,Table8[[#This Row],[Season2]],O160:O1254,Table8[[#Headers],[IPL-2014]])</f>
        <v>2</v>
      </c>
      <c r="AE160">
        <f>COUNTIFS(P160:P1254,Table8[[#This Row],[Season2]],O160:O1254,Table8[[#Headers],[IPL-2015]])</f>
        <v>0</v>
      </c>
      <c r="AF160">
        <f>COUNTIFS(P160:P1254,Table8[[#This Row],[Season2]],O160:O1254,Table8[[#Headers],[IPL-2016]])</f>
        <v>0</v>
      </c>
      <c r="AG160">
        <f>COUNTIFS(P160:P1254,Table8[[#This Row],[Season2]],O160:O1254,Table8[[#Headers],[IPL-2017]])</f>
        <v>0</v>
      </c>
      <c r="AH160">
        <f>COUNTIFS(P160:P1254,Table8[[#This Row],[Season2]],O160:O1254,Table8[[#Headers],[IPL-2018]])</f>
        <v>0</v>
      </c>
      <c r="AI160">
        <f>COUNTIFS(P160:P1254,Table8[[#This Row],[Season2]],O160:O1254,Table8[[#Headers],[IPL-2019]])</f>
        <v>0</v>
      </c>
      <c r="AJ160">
        <f>COUNTIFS(P160:P1254,Table8[[#This Row],[Season2]],O160:O1254,Table8[[#Headers],[IPL-2020]])</f>
        <v>0</v>
      </c>
      <c r="AK160">
        <f>COUNTIFS(P160:P1254,Table8[[#This Row],[Season2]],O160:O1254,Table8[[#Headers],[IPL-2021]])</f>
        <v>0</v>
      </c>
      <c r="AL160">
        <f>COUNTIFS(P160:P1254,Table8[[#This Row],[Season2]],O160:O1254,Table8[[#Headers],[IPL-2022]])</f>
        <v>0</v>
      </c>
      <c r="AM160">
        <f>COUNTIFS(P160:P1254,Table8[[#This Row],[Season2]],O160:O1254,Table8[[#Headers],[IPL-2023]])</f>
        <v>0</v>
      </c>
      <c r="AN160">
        <f>COUNTIFS(P160:P1254,Table8[[#This Row],[Season2]],O160:O1254,Table8[[#Headers],[IPL-2024]])</f>
        <v>0</v>
      </c>
    </row>
    <row r="161" spans="15:40" x14ac:dyDescent="0.25">
      <c r="O161" s="6" t="s">
        <v>174</v>
      </c>
      <c r="P161" s="6" t="s">
        <v>202</v>
      </c>
      <c r="W161" s="6" t="s">
        <v>315</v>
      </c>
      <c r="X161">
        <f>COUNTIFS(P161:P1255,Table8[[#This Row],[Season2]],O161:O1255,Table8[[#Headers],[IPL-2008]])</f>
        <v>0</v>
      </c>
      <c r="Y161">
        <f>COUNTIFS($P$5:$P$1099,Table8[[#This Row],[Season2]],$O$5:$O$1099,Table8[[#Headers],[IPL-2009]])</f>
        <v>0</v>
      </c>
      <c r="Z161" s="1">
        <f>COUNTIFS(P161:P1255,Table8[[#This Row],[Season2]],O161:O1255,Table8[[#Headers],[IPL-2010]])</f>
        <v>0</v>
      </c>
      <c r="AA161">
        <f>COUNTIFS(P161:P1255,Table8[[#This Row],[Season2]],O161:O1255,Table8[[#Headers],[IPL-2011]])</f>
        <v>0</v>
      </c>
      <c r="AB161">
        <f>COUNTIFS(P161:P1255,Table8[[#This Row],[Season2]],O161:O1255,Table8[[#Headers],[IPL-2012]])</f>
        <v>0</v>
      </c>
      <c r="AC161">
        <f>COUNTIFS(P161:P1255,Table8[[#This Row],[Season2]],O161:O1255,Table8[[#Headers],[IPL-2013]])</f>
        <v>0</v>
      </c>
      <c r="AD161">
        <f>COUNTIFS(P161:P1255,Table8[[#This Row],[Season2]],O161:O1255,Table8[[#Headers],[IPL-2014]])</f>
        <v>3</v>
      </c>
      <c r="AE161">
        <f>COUNTIFS(P161:P1255,Table8[[#This Row],[Season2]],O161:O1255,Table8[[#Headers],[IPL-2015]])</f>
        <v>0</v>
      </c>
      <c r="AF161">
        <f>COUNTIFS(P161:P1255,Table8[[#This Row],[Season2]],O161:O1255,Table8[[#Headers],[IPL-2016]])</f>
        <v>0</v>
      </c>
      <c r="AG161">
        <f>COUNTIFS(P161:P1255,Table8[[#This Row],[Season2]],O161:O1255,Table8[[#Headers],[IPL-2017]])</f>
        <v>2</v>
      </c>
      <c r="AH161">
        <f>COUNTIFS(P161:P1255,Table8[[#This Row],[Season2]],O161:O1255,Table8[[#Headers],[IPL-2018]])</f>
        <v>0</v>
      </c>
      <c r="AI161">
        <f>COUNTIFS(P161:P1255,Table8[[#This Row],[Season2]],O161:O1255,Table8[[#Headers],[IPL-2019]])</f>
        <v>0</v>
      </c>
      <c r="AJ161">
        <f>COUNTIFS(P161:P1255,Table8[[#This Row],[Season2]],O161:O1255,Table8[[#Headers],[IPL-2020]])</f>
        <v>1</v>
      </c>
      <c r="AK161">
        <f>COUNTIFS(P161:P1255,Table8[[#This Row],[Season2]],O161:O1255,Table8[[#Headers],[IPL-2021]])</f>
        <v>0</v>
      </c>
      <c r="AL161">
        <f>COUNTIFS(P161:P1255,Table8[[#This Row],[Season2]],O161:O1255,Table8[[#Headers],[IPL-2022]])</f>
        <v>0</v>
      </c>
      <c r="AM161">
        <f>COUNTIFS(P161:P1255,Table8[[#This Row],[Season2]],O161:O1255,Table8[[#Headers],[IPL-2023]])</f>
        <v>0</v>
      </c>
      <c r="AN161">
        <f>COUNTIFS(P161:P1255,Table8[[#This Row],[Season2]],O161:O1255,Table8[[#Headers],[IPL-2024]])</f>
        <v>1</v>
      </c>
    </row>
    <row r="162" spans="15:40" x14ac:dyDescent="0.25">
      <c r="O162" s="1" t="s">
        <v>174</v>
      </c>
      <c r="P162" s="1" t="s">
        <v>109</v>
      </c>
      <c r="W162" s="1" t="s">
        <v>316</v>
      </c>
      <c r="X162">
        <f>COUNTIFS(P162:P1256,Table8[[#This Row],[Season2]],O162:O1256,Table8[[#Headers],[IPL-2008]])</f>
        <v>0</v>
      </c>
      <c r="Y162">
        <f>COUNTIFS($P$5:$P$1099,Table8[[#This Row],[Season2]],$O$5:$O$1099,Table8[[#Headers],[IPL-2009]])</f>
        <v>0</v>
      </c>
      <c r="Z162" s="1">
        <f>COUNTIFS(P162:P1256,Table8[[#This Row],[Season2]],O162:O1256,Table8[[#Headers],[IPL-2010]])</f>
        <v>0</v>
      </c>
      <c r="AA162">
        <f>COUNTIFS(P162:P1256,Table8[[#This Row],[Season2]],O162:O1256,Table8[[#Headers],[IPL-2011]])</f>
        <v>0</v>
      </c>
      <c r="AB162">
        <f>COUNTIFS(P162:P1256,Table8[[#This Row],[Season2]],O162:O1256,Table8[[#Headers],[IPL-2012]])</f>
        <v>0</v>
      </c>
      <c r="AC162">
        <f>COUNTIFS(P162:P1256,Table8[[#This Row],[Season2]],O162:O1256,Table8[[#Headers],[IPL-2013]])</f>
        <v>0</v>
      </c>
      <c r="AD162">
        <f>COUNTIFS(P162:P1256,Table8[[#This Row],[Season2]],O162:O1256,Table8[[#Headers],[IPL-2014]])</f>
        <v>2</v>
      </c>
      <c r="AE162">
        <f>COUNTIFS(P162:P1256,Table8[[#This Row],[Season2]],O162:O1256,Table8[[#Headers],[IPL-2015]])</f>
        <v>0</v>
      </c>
      <c r="AF162">
        <f>COUNTIFS(P162:P1256,Table8[[#This Row],[Season2]],O162:O1256,Table8[[#Headers],[IPL-2016]])</f>
        <v>2</v>
      </c>
      <c r="AG162">
        <f>COUNTIFS(P162:P1256,Table8[[#This Row],[Season2]],O162:O1256,Table8[[#Headers],[IPL-2017]])</f>
        <v>1</v>
      </c>
      <c r="AH162">
        <f>COUNTIFS(P162:P1256,Table8[[#This Row],[Season2]],O162:O1256,Table8[[#Headers],[IPL-2018]])</f>
        <v>0</v>
      </c>
      <c r="AI162">
        <f>COUNTIFS(P162:P1256,Table8[[#This Row],[Season2]],O162:O1256,Table8[[#Headers],[IPL-2019]])</f>
        <v>0</v>
      </c>
      <c r="AJ162">
        <f>COUNTIFS(P162:P1256,Table8[[#This Row],[Season2]],O162:O1256,Table8[[#Headers],[IPL-2020]])</f>
        <v>0</v>
      </c>
      <c r="AK162">
        <f>COUNTIFS(P162:P1256,Table8[[#This Row],[Season2]],O162:O1256,Table8[[#Headers],[IPL-2021]])</f>
        <v>0</v>
      </c>
      <c r="AL162">
        <f>COUNTIFS(P162:P1256,Table8[[#This Row],[Season2]],O162:O1256,Table8[[#Headers],[IPL-2022]])</f>
        <v>0</v>
      </c>
      <c r="AM162">
        <f>COUNTIFS(P162:P1256,Table8[[#This Row],[Season2]],O162:O1256,Table8[[#Headers],[IPL-2023]])</f>
        <v>0</v>
      </c>
      <c r="AN162">
        <f>COUNTIFS(P162:P1256,Table8[[#This Row],[Season2]],O162:O1256,Table8[[#Headers],[IPL-2024]])</f>
        <v>1</v>
      </c>
    </row>
    <row r="163" spans="15:40" x14ac:dyDescent="0.25">
      <c r="O163" s="6" t="s">
        <v>174</v>
      </c>
      <c r="P163" s="6" t="s">
        <v>203</v>
      </c>
      <c r="W163" s="1" t="s">
        <v>317</v>
      </c>
      <c r="X163">
        <f>COUNTIFS(P163:P1257,Table8[[#This Row],[Season2]],O163:O1257,Table8[[#Headers],[IPL-2008]])</f>
        <v>0</v>
      </c>
      <c r="Y163">
        <f>COUNTIFS($P$5:$P$1099,Table8[[#This Row],[Season2]],$O$5:$O$1099,Table8[[#Headers],[IPL-2009]])</f>
        <v>0</v>
      </c>
      <c r="Z163" s="1">
        <f>COUNTIFS(P163:P1257,Table8[[#This Row],[Season2]],O163:O1257,Table8[[#Headers],[IPL-2010]])</f>
        <v>0</v>
      </c>
      <c r="AA163">
        <f>COUNTIFS(P163:P1257,Table8[[#This Row],[Season2]],O163:O1257,Table8[[#Headers],[IPL-2011]])</f>
        <v>0</v>
      </c>
      <c r="AB163">
        <f>COUNTIFS(P163:P1257,Table8[[#This Row],[Season2]],O163:O1257,Table8[[#Headers],[IPL-2012]])</f>
        <v>0</v>
      </c>
      <c r="AC163">
        <f>COUNTIFS(P163:P1257,Table8[[#This Row],[Season2]],O163:O1257,Table8[[#Headers],[IPL-2013]])</f>
        <v>0</v>
      </c>
      <c r="AD163">
        <f>COUNTIFS(P163:P1257,Table8[[#This Row],[Season2]],O163:O1257,Table8[[#Headers],[IPL-2014]])</f>
        <v>2</v>
      </c>
      <c r="AE163">
        <f>COUNTIFS(P163:P1257,Table8[[#This Row],[Season2]],O163:O1257,Table8[[#Headers],[IPL-2015]])</f>
        <v>0</v>
      </c>
      <c r="AF163">
        <f>COUNTIFS(P163:P1257,Table8[[#This Row],[Season2]],O163:O1257,Table8[[#Headers],[IPL-2016]])</f>
        <v>0</v>
      </c>
      <c r="AG163">
        <f>COUNTIFS(P163:P1257,Table8[[#This Row],[Season2]],O163:O1257,Table8[[#Headers],[IPL-2017]])</f>
        <v>1</v>
      </c>
      <c r="AH163">
        <f>COUNTIFS(P163:P1257,Table8[[#This Row],[Season2]],O163:O1257,Table8[[#Headers],[IPL-2018]])</f>
        <v>0</v>
      </c>
      <c r="AI163">
        <f>COUNTIFS(P163:P1257,Table8[[#This Row],[Season2]],O163:O1257,Table8[[#Headers],[IPL-2019]])</f>
        <v>0</v>
      </c>
      <c r="AJ163">
        <f>COUNTIFS(P163:P1257,Table8[[#This Row],[Season2]],O163:O1257,Table8[[#Headers],[IPL-2020]])</f>
        <v>0</v>
      </c>
      <c r="AK163">
        <f>COUNTIFS(P163:P1257,Table8[[#This Row],[Season2]],O163:O1257,Table8[[#Headers],[IPL-2021]])</f>
        <v>0</v>
      </c>
      <c r="AL163">
        <f>COUNTIFS(P163:P1257,Table8[[#This Row],[Season2]],O163:O1257,Table8[[#Headers],[IPL-2022]])</f>
        <v>0</v>
      </c>
      <c r="AM163">
        <f>COUNTIFS(P163:P1257,Table8[[#This Row],[Season2]],O163:O1257,Table8[[#Headers],[IPL-2023]])</f>
        <v>0</v>
      </c>
      <c r="AN163">
        <f>COUNTIFS(P163:P1257,Table8[[#This Row],[Season2]],O163:O1257,Table8[[#Headers],[IPL-2024]])</f>
        <v>0</v>
      </c>
    </row>
    <row r="164" spans="15:40" x14ac:dyDescent="0.25">
      <c r="O164" s="1" t="s">
        <v>174</v>
      </c>
      <c r="P164" s="1" t="s">
        <v>117</v>
      </c>
      <c r="W164" s="6" t="s">
        <v>318</v>
      </c>
      <c r="X164">
        <f>COUNTIFS(P164:P1258,Table8[[#This Row],[Season2]],O164:O1258,Table8[[#Headers],[IPL-2008]])</f>
        <v>0</v>
      </c>
      <c r="Y164">
        <f>COUNTIFS($P$5:$P$1099,Table8[[#This Row],[Season2]],$O$5:$O$1099,Table8[[#Headers],[IPL-2009]])</f>
        <v>0</v>
      </c>
      <c r="Z164" s="1">
        <f>COUNTIFS(P164:P1258,Table8[[#This Row],[Season2]],O164:O1258,Table8[[#Headers],[IPL-2010]])</f>
        <v>0</v>
      </c>
      <c r="AA164">
        <f>COUNTIFS(P164:P1258,Table8[[#This Row],[Season2]],O164:O1258,Table8[[#Headers],[IPL-2011]])</f>
        <v>0</v>
      </c>
      <c r="AB164">
        <f>COUNTIFS(P164:P1258,Table8[[#This Row],[Season2]],O164:O1258,Table8[[#Headers],[IPL-2012]])</f>
        <v>0</v>
      </c>
      <c r="AC164">
        <f>COUNTIFS(P164:P1258,Table8[[#This Row],[Season2]],O164:O1258,Table8[[#Headers],[IPL-2013]])</f>
        <v>0</v>
      </c>
      <c r="AD164">
        <f>COUNTIFS(P164:P1258,Table8[[#This Row],[Season2]],O164:O1258,Table8[[#Headers],[IPL-2014]])</f>
        <v>1</v>
      </c>
      <c r="AE164">
        <f>COUNTIFS(P164:P1258,Table8[[#This Row],[Season2]],O164:O1258,Table8[[#Headers],[IPL-2015]])</f>
        <v>0</v>
      </c>
      <c r="AF164">
        <f>COUNTIFS(P164:P1258,Table8[[#This Row],[Season2]],O164:O1258,Table8[[#Headers],[IPL-2016]])</f>
        <v>1</v>
      </c>
      <c r="AG164">
        <f>COUNTIFS(P164:P1258,Table8[[#This Row],[Season2]],O164:O1258,Table8[[#Headers],[IPL-2017]])</f>
        <v>1</v>
      </c>
      <c r="AH164">
        <f>COUNTIFS(P164:P1258,Table8[[#This Row],[Season2]],O164:O1258,Table8[[#Headers],[IPL-2018]])</f>
        <v>0</v>
      </c>
      <c r="AI164">
        <f>COUNTIFS(P164:P1258,Table8[[#This Row],[Season2]],O164:O1258,Table8[[#Headers],[IPL-2019]])</f>
        <v>0</v>
      </c>
      <c r="AJ164">
        <f>COUNTIFS(P164:P1258,Table8[[#This Row],[Season2]],O164:O1258,Table8[[#Headers],[IPL-2020]])</f>
        <v>0</v>
      </c>
      <c r="AK164">
        <f>COUNTIFS(P164:P1258,Table8[[#This Row],[Season2]],O164:O1258,Table8[[#Headers],[IPL-2021]])</f>
        <v>0</v>
      </c>
      <c r="AL164">
        <f>COUNTIFS(P164:P1258,Table8[[#This Row],[Season2]],O164:O1258,Table8[[#Headers],[IPL-2022]])</f>
        <v>0</v>
      </c>
      <c r="AM164">
        <f>COUNTIFS(P164:P1258,Table8[[#This Row],[Season2]],O164:O1258,Table8[[#Headers],[IPL-2023]])</f>
        <v>0</v>
      </c>
      <c r="AN164">
        <f>COUNTIFS(P164:P1258,Table8[[#This Row],[Season2]],O164:O1258,Table8[[#Headers],[IPL-2024]])</f>
        <v>0</v>
      </c>
    </row>
    <row r="165" spans="15:40" x14ac:dyDescent="0.25">
      <c r="O165" s="6" t="s">
        <v>174</v>
      </c>
      <c r="P165" s="6" t="s">
        <v>204</v>
      </c>
      <c r="W165" s="6" t="s">
        <v>321</v>
      </c>
      <c r="X165">
        <f>COUNTIFS(P165:P1259,Table8[[#This Row],[Season2]],O165:O1259,Table8[[#Headers],[IPL-2008]])</f>
        <v>0</v>
      </c>
      <c r="Y165">
        <f>COUNTIFS($P$5:$P$1099,Table8[[#This Row],[Season2]],$O$5:$O$1099,Table8[[#Headers],[IPL-2009]])</f>
        <v>0</v>
      </c>
      <c r="Z165" s="1">
        <f>COUNTIFS(P165:P1259,Table8[[#This Row],[Season2]],O165:O1259,Table8[[#Headers],[IPL-2010]])</f>
        <v>0</v>
      </c>
      <c r="AA165">
        <f>COUNTIFS(P165:P1259,Table8[[#This Row],[Season2]],O165:O1259,Table8[[#Headers],[IPL-2011]])</f>
        <v>0</v>
      </c>
      <c r="AB165">
        <f>COUNTIFS(P165:P1259,Table8[[#This Row],[Season2]],O165:O1259,Table8[[#Headers],[IPL-2012]])</f>
        <v>0</v>
      </c>
      <c r="AC165">
        <f>COUNTIFS(P165:P1259,Table8[[#This Row],[Season2]],O165:O1259,Table8[[#Headers],[IPL-2013]])</f>
        <v>0</v>
      </c>
      <c r="AD165">
        <f>COUNTIFS(P165:P1259,Table8[[#This Row],[Season2]],O165:O1259,Table8[[#Headers],[IPL-2014]])</f>
        <v>1</v>
      </c>
      <c r="AE165">
        <f>COUNTIFS(P165:P1259,Table8[[#This Row],[Season2]],O165:O1259,Table8[[#Headers],[IPL-2015]])</f>
        <v>1</v>
      </c>
      <c r="AF165">
        <f>COUNTIFS(P165:P1259,Table8[[#This Row],[Season2]],O165:O1259,Table8[[#Headers],[IPL-2016]])</f>
        <v>1</v>
      </c>
      <c r="AG165">
        <f>COUNTIFS(P165:P1259,Table8[[#This Row],[Season2]],O165:O1259,Table8[[#Headers],[IPL-2017]])</f>
        <v>1</v>
      </c>
      <c r="AH165">
        <f>COUNTIFS(P165:P1259,Table8[[#This Row],[Season2]],O165:O1259,Table8[[#Headers],[IPL-2018]])</f>
        <v>0</v>
      </c>
      <c r="AI165">
        <f>COUNTIFS(P165:P1259,Table8[[#This Row],[Season2]],O165:O1259,Table8[[#Headers],[IPL-2019]])</f>
        <v>0</v>
      </c>
      <c r="AJ165">
        <f>COUNTIFS(P165:P1259,Table8[[#This Row],[Season2]],O165:O1259,Table8[[#Headers],[IPL-2020]])</f>
        <v>1</v>
      </c>
      <c r="AK165">
        <f>COUNTIFS(P165:P1259,Table8[[#This Row],[Season2]],O165:O1259,Table8[[#Headers],[IPL-2021]])</f>
        <v>2</v>
      </c>
      <c r="AL165">
        <f>COUNTIFS(P165:P1259,Table8[[#This Row],[Season2]],O165:O1259,Table8[[#Headers],[IPL-2022]])</f>
        <v>0</v>
      </c>
      <c r="AM165">
        <f>COUNTIFS(P165:P1259,Table8[[#This Row],[Season2]],O165:O1259,Table8[[#Headers],[IPL-2023]])</f>
        <v>1</v>
      </c>
      <c r="AN165">
        <f>COUNTIFS(P165:P1259,Table8[[#This Row],[Season2]],O165:O1259,Table8[[#Headers],[IPL-2024]])</f>
        <v>0</v>
      </c>
    </row>
    <row r="166" spans="15:40" x14ac:dyDescent="0.25">
      <c r="O166" s="1" t="s">
        <v>174</v>
      </c>
      <c r="P166" s="1" t="s">
        <v>205</v>
      </c>
      <c r="W166" s="1" t="s">
        <v>322</v>
      </c>
      <c r="X166">
        <f>COUNTIFS(P166:P1260,Table8[[#This Row],[Season2]],O166:O1260,Table8[[#Headers],[IPL-2008]])</f>
        <v>0</v>
      </c>
      <c r="Y166">
        <f>COUNTIFS($P$5:$P$1099,Table8[[#This Row],[Season2]],$O$5:$O$1099,Table8[[#Headers],[IPL-2009]])</f>
        <v>0</v>
      </c>
      <c r="Z166" s="1">
        <f>COUNTIFS(P166:P1260,Table8[[#This Row],[Season2]],O166:O1260,Table8[[#Headers],[IPL-2010]])</f>
        <v>0</v>
      </c>
      <c r="AA166">
        <f>COUNTIFS(P166:P1260,Table8[[#This Row],[Season2]],O166:O1260,Table8[[#Headers],[IPL-2011]])</f>
        <v>0</v>
      </c>
      <c r="AB166">
        <f>COUNTIFS(P166:P1260,Table8[[#This Row],[Season2]],O166:O1260,Table8[[#Headers],[IPL-2012]])</f>
        <v>0</v>
      </c>
      <c r="AC166">
        <f>COUNTIFS(P166:P1260,Table8[[#This Row],[Season2]],O166:O1260,Table8[[#Headers],[IPL-2013]])</f>
        <v>0</v>
      </c>
      <c r="AD166">
        <f>COUNTIFS(P166:P1260,Table8[[#This Row],[Season2]],O166:O1260,Table8[[#Headers],[IPL-2014]])</f>
        <v>1</v>
      </c>
      <c r="AE166">
        <f>COUNTIFS(P166:P1260,Table8[[#This Row],[Season2]],O166:O1260,Table8[[#Headers],[IPL-2015]])</f>
        <v>1</v>
      </c>
      <c r="AF166">
        <f>COUNTIFS(P166:P1260,Table8[[#This Row],[Season2]],O166:O1260,Table8[[#Headers],[IPL-2016]])</f>
        <v>0</v>
      </c>
      <c r="AG166">
        <f>COUNTIFS(P166:P1260,Table8[[#This Row],[Season2]],O166:O1260,Table8[[#Headers],[IPL-2017]])</f>
        <v>1</v>
      </c>
      <c r="AH166">
        <f>COUNTIFS(P166:P1260,Table8[[#This Row],[Season2]],O166:O1260,Table8[[#Headers],[IPL-2018]])</f>
        <v>0</v>
      </c>
      <c r="AI166">
        <f>COUNTIFS(P166:P1260,Table8[[#This Row],[Season2]],O166:O1260,Table8[[#Headers],[IPL-2019]])</f>
        <v>0</v>
      </c>
      <c r="AJ166">
        <f>COUNTIFS(P166:P1260,Table8[[#This Row],[Season2]],O166:O1260,Table8[[#Headers],[IPL-2020]])</f>
        <v>0</v>
      </c>
      <c r="AK166">
        <f>COUNTIFS(P166:P1260,Table8[[#This Row],[Season2]],O166:O1260,Table8[[#Headers],[IPL-2021]])</f>
        <v>0</v>
      </c>
      <c r="AL166">
        <f>COUNTIFS(P166:P1260,Table8[[#This Row],[Season2]],O166:O1260,Table8[[#Headers],[IPL-2022]])</f>
        <v>0</v>
      </c>
      <c r="AM166">
        <f>COUNTIFS(P166:P1260,Table8[[#This Row],[Season2]],O166:O1260,Table8[[#Headers],[IPL-2023]])</f>
        <v>0</v>
      </c>
      <c r="AN166">
        <f>COUNTIFS(P166:P1260,Table8[[#This Row],[Season2]],O166:O1260,Table8[[#Headers],[IPL-2024]])</f>
        <v>0</v>
      </c>
    </row>
    <row r="167" spans="15:40" x14ac:dyDescent="0.25">
      <c r="O167" s="6" t="s">
        <v>174</v>
      </c>
      <c r="P167" s="6" t="s">
        <v>206</v>
      </c>
      <c r="W167" s="1" t="s">
        <v>326</v>
      </c>
      <c r="X167">
        <f>COUNTIFS(P167:P1261,Table8[[#This Row],[Season2]],O167:O1261,Table8[[#Headers],[IPL-2008]])</f>
        <v>0</v>
      </c>
      <c r="Y167">
        <f>COUNTIFS($P$5:$P$1099,Table8[[#This Row],[Season2]],$O$5:$O$1099,Table8[[#Headers],[IPL-2009]])</f>
        <v>0</v>
      </c>
      <c r="Z167" s="1">
        <f>COUNTIFS(P167:P1261,Table8[[#This Row],[Season2]],O167:O1261,Table8[[#Headers],[IPL-2010]])</f>
        <v>0</v>
      </c>
      <c r="AA167">
        <f>COUNTIFS(P167:P1261,Table8[[#This Row],[Season2]],O167:O1261,Table8[[#Headers],[IPL-2011]])</f>
        <v>0</v>
      </c>
      <c r="AB167">
        <f>COUNTIFS(P167:P1261,Table8[[#This Row],[Season2]],O167:O1261,Table8[[#Headers],[IPL-2012]])</f>
        <v>0</v>
      </c>
      <c r="AC167">
        <f>COUNTIFS(P167:P1261,Table8[[#This Row],[Season2]],O167:O1261,Table8[[#Headers],[IPL-2013]])</f>
        <v>0</v>
      </c>
      <c r="AD167">
        <f>COUNTIFS(P167:P1261,Table8[[#This Row],[Season2]],O167:O1261,Table8[[#Headers],[IPL-2014]])</f>
        <v>0</v>
      </c>
      <c r="AE167">
        <f>COUNTIFS(P167:P1261,Table8[[#This Row],[Season2]],O167:O1261,Table8[[#Headers],[IPL-2015]])</f>
        <v>1</v>
      </c>
      <c r="AF167">
        <f>COUNTIFS(P167:P1261,Table8[[#This Row],[Season2]],O167:O1261,Table8[[#Headers],[IPL-2016]])</f>
        <v>0</v>
      </c>
      <c r="AG167">
        <f>COUNTIFS(P167:P1261,Table8[[#This Row],[Season2]],O167:O1261,Table8[[#Headers],[IPL-2017]])</f>
        <v>0</v>
      </c>
      <c r="AH167">
        <f>COUNTIFS(P167:P1261,Table8[[#This Row],[Season2]],O167:O1261,Table8[[#Headers],[IPL-2018]])</f>
        <v>0</v>
      </c>
      <c r="AI167">
        <f>COUNTIFS(P167:P1261,Table8[[#This Row],[Season2]],O167:O1261,Table8[[#Headers],[IPL-2019]])</f>
        <v>0</v>
      </c>
      <c r="AJ167">
        <f>COUNTIFS(P167:P1261,Table8[[#This Row],[Season2]],O167:O1261,Table8[[#Headers],[IPL-2020]])</f>
        <v>0</v>
      </c>
      <c r="AK167">
        <f>COUNTIFS(P167:P1261,Table8[[#This Row],[Season2]],O167:O1261,Table8[[#Headers],[IPL-2021]])</f>
        <v>0</v>
      </c>
      <c r="AL167">
        <f>COUNTIFS(P167:P1261,Table8[[#This Row],[Season2]],O167:O1261,Table8[[#Headers],[IPL-2022]])</f>
        <v>0</v>
      </c>
      <c r="AM167">
        <f>COUNTIFS(P167:P1261,Table8[[#This Row],[Season2]],O167:O1261,Table8[[#Headers],[IPL-2023]])</f>
        <v>0</v>
      </c>
      <c r="AN167">
        <f>COUNTIFS(P167:P1261,Table8[[#This Row],[Season2]],O167:O1261,Table8[[#Headers],[IPL-2024]])</f>
        <v>0</v>
      </c>
    </row>
    <row r="168" spans="15:40" x14ac:dyDescent="0.25">
      <c r="O168" s="1" t="s">
        <v>174</v>
      </c>
      <c r="P168" s="1" t="s">
        <v>195</v>
      </c>
      <c r="W168" s="6" t="s">
        <v>327</v>
      </c>
      <c r="X168">
        <f>COUNTIFS(P168:P1262,Table8[[#This Row],[Season2]],O168:O1262,Table8[[#Headers],[IPL-2008]])</f>
        <v>0</v>
      </c>
      <c r="Y168">
        <f>COUNTIFS($P$5:$P$1099,Table8[[#This Row],[Season2]],$O$5:$O$1099,Table8[[#Headers],[IPL-2009]])</f>
        <v>0</v>
      </c>
      <c r="Z168" s="1">
        <f>COUNTIFS(P168:P1262,Table8[[#This Row],[Season2]],O168:O1262,Table8[[#Headers],[IPL-2010]])</f>
        <v>0</v>
      </c>
      <c r="AA168">
        <f>COUNTIFS(P168:P1262,Table8[[#This Row],[Season2]],O168:O1262,Table8[[#Headers],[IPL-2011]])</f>
        <v>0</v>
      </c>
      <c r="AB168">
        <f>COUNTIFS(P168:P1262,Table8[[#This Row],[Season2]],O168:O1262,Table8[[#Headers],[IPL-2012]])</f>
        <v>0</v>
      </c>
      <c r="AC168">
        <f>COUNTIFS(P168:P1262,Table8[[#This Row],[Season2]],O168:O1262,Table8[[#Headers],[IPL-2013]])</f>
        <v>0</v>
      </c>
      <c r="AD168">
        <f>COUNTIFS(P168:P1262,Table8[[#This Row],[Season2]],O168:O1262,Table8[[#Headers],[IPL-2014]])</f>
        <v>0</v>
      </c>
      <c r="AE168">
        <f>COUNTIFS(P168:P1262,Table8[[#This Row],[Season2]],O168:O1262,Table8[[#Headers],[IPL-2015]])</f>
        <v>1</v>
      </c>
      <c r="AF168">
        <f>COUNTIFS(P168:P1262,Table8[[#This Row],[Season2]],O168:O1262,Table8[[#Headers],[IPL-2016]])</f>
        <v>0</v>
      </c>
      <c r="AG168">
        <f>COUNTIFS(P168:P1262,Table8[[#This Row],[Season2]],O168:O1262,Table8[[#Headers],[IPL-2017]])</f>
        <v>0</v>
      </c>
      <c r="AH168">
        <f>COUNTIFS(P168:P1262,Table8[[#This Row],[Season2]],O168:O1262,Table8[[#Headers],[IPL-2018]])</f>
        <v>0</v>
      </c>
      <c r="AI168">
        <f>COUNTIFS(P168:P1262,Table8[[#This Row],[Season2]],O168:O1262,Table8[[#Headers],[IPL-2019]])</f>
        <v>0</v>
      </c>
      <c r="AJ168">
        <f>COUNTIFS(P168:P1262,Table8[[#This Row],[Season2]],O168:O1262,Table8[[#Headers],[IPL-2020]])</f>
        <v>0</v>
      </c>
      <c r="AK168">
        <f>COUNTIFS(P168:P1262,Table8[[#This Row],[Season2]],O168:O1262,Table8[[#Headers],[IPL-2021]])</f>
        <v>0</v>
      </c>
      <c r="AL168">
        <f>COUNTIFS(P168:P1262,Table8[[#This Row],[Season2]],O168:O1262,Table8[[#Headers],[IPL-2022]])</f>
        <v>0</v>
      </c>
      <c r="AM168">
        <f>COUNTIFS(P168:P1262,Table8[[#This Row],[Season2]],O168:O1262,Table8[[#Headers],[IPL-2023]])</f>
        <v>0</v>
      </c>
      <c r="AN168">
        <f>COUNTIFS(P168:P1262,Table8[[#This Row],[Season2]],O168:O1262,Table8[[#Headers],[IPL-2024]])</f>
        <v>0</v>
      </c>
    </row>
    <row r="169" spans="15:40" x14ac:dyDescent="0.25">
      <c r="O169" s="6" t="s">
        <v>174</v>
      </c>
      <c r="P169" s="6" t="s">
        <v>156</v>
      </c>
      <c r="W169" s="1" t="s">
        <v>329</v>
      </c>
      <c r="X169">
        <f>COUNTIFS(P169:P1263,Table8[[#This Row],[Season2]],O169:O1263,Table8[[#Headers],[IPL-2008]])</f>
        <v>0</v>
      </c>
      <c r="Y169">
        <f>COUNTIFS($P$5:$P$1099,Table8[[#This Row],[Season2]],$O$5:$O$1099,Table8[[#Headers],[IPL-2009]])</f>
        <v>0</v>
      </c>
      <c r="Z169" s="1">
        <f>COUNTIFS(P169:P1263,Table8[[#This Row],[Season2]],O169:O1263,Table8[[#Headers],[IPL-2010]])</f>
        <v>0</v>
      </c>
      <c r="AA169">
        <f>COUNTIFS(P169:P1263,Table8[[#This Row],[Season2]],O169:O1263,Table8[[#Headers],[IPL-2011]])</f>
        <v>0</v>
      </c>
      <c r="AB169">
        <f>COUNTIFS(P169:P1263,Table8[[#This Row],[Season2]],O169:O1263,Table8[[#Headers],[IPL-2012]])</f>
        <v>0</v>
      </c>
      <c r="AC169">
        <f>COUNTIFS(P169:P1263,Table8[[#This Row],[Season2]],O169:O1263,Table8[[#Headers],[IPL-2013]])</f>
        <v>0</v>
      </c>
      <c r="AD169">
        <f>COUNTIFS(P169:P1263,Table8[[#This Row],[Season2]],O169:O1263,Table8[[#Headers],[IPL-2014]])</f>
        <v>0</v>
      </c>
      <c r="AE169">
        <f>COUNTIFS(P169:P1263,Table8[[#This Row],[Season2]],O169:O1263,Table8[[#Headers],[IPL-2015]])</f>
        <v>1</v>
      </c>
      <c r="AF169">
        <f>COUNTIFS(P169:P1263,Table8[[#This Row],[Season2]],O169:O1263,Table8[[#Headers],[IPL-2016]])</f>
        <v>0</v>
      </c>
      <c r="AG169">
        <f>COUNTIFS(P169:P1263,Table8[[#This Row],[Season2]],O169:O1263,Table8[[#Headers],[IPL-2017]])</f>
        <v>0</v>
      </c>
      <c r="AH169">
        <f>COUNTIFS(P169:P1263,Table8[[#This Row],[Season2]],O169:O1263,Table8[[#Headers],[IPL-2018]])</f>
        <v>0</v>
      </c>
      <c r="AI169">
        <f>COUNTIFS(P169:P1263,Table8[[#This Row],[Season2]],O169:O1263,Table8[[#Headers],[IPL-2019]])</f>
        <v>1</v>
      </c>
      <c r="AJ169">
        <f>COUNTIFS(P169:P1263,Table8[[#This Row],[Season2]],O169:O1263,Table8[[#Headers],[IPL-2020]])</f>
        <v>0</v>
      </c>
      <c r="AK169">
        <f>COUNTIFS(P169:P1263,Table8[[#This Row],[Season2]],O169:O1263,Table8[[#Headers],[IPL-2021]])</f>
        <v>1</v>
      </c>
      <c r="AL169">
        <f>COUNTIFS(P169:P1263,Table8[[#This Row],[Season2]],O169:O1263,Table8[[#Headers],[IPL-2022]])</f>
        <v>1</v>
      </c>
      <c r="AM169">
        <f>COUNTIFS(P169:P1263,Table8[[#This Row],[Season2]],O169:O1263,Table8[[#Headers],[IPL-2023]])</f>
        <v>0</v>
      </c>
      <c r="AN169">
        <f>COUNTIFS(P169:P1263,Table8[[#This Row],[Season2]],O169:O1263,Table8[[#Headers],[IPL-2024]])</f>
        <v>0</v>
      </c>
    </row>
    <row r="170" spans="15:40" x14ac:dyDescent="0.25">
      <c r="O170" s="1" t="s">
        <v>174</v>
      </c>
      <c r="P170" s="1" t="s">
        <v>157</v>
      </c>
      <c r="W170" s="1" t="s">
        <v>330</v>
      </c>
      <c r="X170">
        <f>COUNTIFS(P170:P1264,Table8[[#This Row],[Season2]],O170:O1264,Table8[[#Headers],[IPL-2008]])</f>
        <v>0</v>
      </c>
      <c r="Y170">
        <f>COUNTIFS($P$5:$P$1099,Table8[[#This Row],[Season2]],$O$5:$O$1099,Table8[[#Headers],[IPL-2009]])</f>
        <v>0</v>
      </c>
      <c r="Z170" s="1">
        <f>COUNTIFS(P170:P1264,Table8[[#This Row],[Season2]],O170:O1264,Table8[[#Headers],[IPL-2010]])</f>
        <v>0</v>
      </c>
      <c r="AA170">
        <f>COUNTIFS(P170:P1264,Table8[[#This Row],[Season2]],O170:O1264,Table8[[#Headers],[IPL-2011]])</f>
        <v>0</v>
      </c>
      <c r="AB170">
        <f>COUNTIFS(P170:P1264,Table8[[#This Row],[Season2]],O170:O1264,Table8[[#Headers],[IPL-2012]])</f>
        <v>0</v>
      </c>
      <c r="AC170">
        <f>COUNTIFS(P170:P1264,Table8[[#This Row],[Season2]],O170:O1264,Table8[[#Headers],[IPL-2013]])</f>
        <v>0</v>
      </c>
      <c r="AD170">
        <f>COUNTIFS(P170:P1264,Table8[[#This Row],[Season2]],O170:O1264,Table8[[#Headers],[IPL-2014]])</f>
        <v>0</v>
      </c>
      <c r="AE170">
        <f>COUNTIFS(P170:P1264,Table8[[#This Row],[Season2]],O170:O1264,Table8[[#Headers],[IPL-2015]])</f>
        <v>3</v>
      </c>
      <c r="AF170">
        <f>COUNTIFS(P170:P1264,Table8[[#This Row],[Season2]],O170:O1264,Table8[[#Headers],[IPL-2016]])</f>
        <v>3</v>
      </c>
      <c r="AG170">
        <f>COUNTIFS(P170:P1264,Table8[[#This Row],[Season2]],O170:O1264,Table8[[#Headers],[IPL-2017]])</f>
        <v>0</v>
      </c>
      <c r="AH170">
        <f>COUNTIFS(P170:P1264,Table8[[#This Row],[Season2]],O170:O1264,Table8[[#Headers],[IPL-2018]])</f>
        <v>1</v>
      </c>
      <c r="AI170">
        <f>COUNTIFS(P170:P1264,Table8[[#This Row],[Season2]],O170:O1264,Table8[[#Headers],[IPL-2019]])</f>
        <v>4</v>
      </c>
      <c r="AJ170">
        <f>COUNTIFS(P170:P1264,Table8[[#This Row],[Season2]],O170:O1264,Table8[[#Headers],[IPL-2020]])</f>
        <v>0</v>
      </c>
      <c r="AK170">
        <f>COUNTIFS(P170:P1264,Table8[[#This Row],[Season2]],O170:O1264,Table8[[#Headers],[IPL-2021]])</f>
        <v>0</v>
      </c>
      <c r="AL170">
        <f>COUNTIFS(P170:P1264,Table8[[#This Row],[Season2]],O170:O1264,Table8[[#Headers],[IPL-2022]])</f>
        <v>1</v>
      </c>
      <c r="AM170">
        <f>COUNTIFS(P170:P1264,Table8[[#This Row],[Season2]],O170:O1264,Table8[[#Headers],[IPL-2023]])</f>
        <v>1</v>
      </c>
      <c r="AN170">
        <f>COUNTIFS(P170:P1264,Table8[[#This Row],[Season2]],O170:O1264,Table8[[#Headers],[IPL-2024]])</f>
        <v>2</v>
      </c>
    </row>
    <row r="171" spans="15:40" x14ac:dyDescent="0.25">
      <c r="O171" s="6" t="s">
        <v>174</v>
      </c>
      <c r="P171" s="6" t="s">
        <v>209</v>
      </c>
      <c r="W171" s="6" t="s">
        <v>331</v>
      </c>
      <c r="X171">
        <f>COUNTIFS(P171:P1265,Table8[[#This Row],[Season2]],O171:O1265,Table8[[#Headers],[IPL-2008]])</f>
        <v>0</v>
      </c>
      <c r="Y171">
        <f>COUNTIFS($P$5:$P$1099,Table8[[#This Row],[Season2]],$O$5:$O$1099,Table8[[#Headers],[IPL-2009]])</f>
        <v>0</v>
      </c>
      <c r="Z171" s="1">
        <f>COUNTIFS(P171:P1265,Table8[[#This Row],[Season2]],O171:O1265,Table8[[#Headers],[IPL-2010]])</f>
        <v>0</v>
      </c>
      <c r="AA171">
        <f>COUNTIFS(P171:P1265,Table8[[#This Row],[Season2]],O171:O1265,Table8[[#Headers],[IPL-2011]])</f>
        <v>0</v>
      </c>
      <c r="AB171">
        <f>COUNTIFS(P171:P1265,Table8[[#This Row],[Season2]],O171:O1265,Table8[[#Headers],[IPL-2012]])</f>
        <v>0</v>
      </c>
      <c r="AC171">
        <f>COUNTIFS(P171:P1265,Table8[[#This Row],[Season2]],O171:O1265,Table8[[#Headers],[IPL-2013]])</f>
        <v>0</v>
      </c>
      <c r="AD171">
        <f>COUNTIFS(P171:P1265,Table8[[#This Row],[Season2]],O171:O1265,Table8[[#Headers],[IPL-2014]])</f>
        <v>0</v>
      </c>
      <c r="AE171">
        <f>COUNTIFS(P171:P1265,Table8[[#This Row],[Season2]],O171:O1265,Table8[[#Headers],[IPL-2015]])</f>
        <v>1</v>
      </c>
      <c r="AF171">
        <f>COUNTIFS(P171:P1265,Table8[[#This Row],[Season2]],O171:O1265,Table8[[#Headers],[IPL-2016]])</f>
        <v>0</v>
      </c>
      <c r="AG171">
        <f>COUNTIFS(P171:P1265,Table8[[#This Row],[Season2]],O171:O1265,Table8[[#Headers],[IPL-2017]])</f>
        <v>1</v>
      </c>
      <c r="AH171">
        <f>COUNTIFS(P171:P1265,Table8[[#This Row],[Season2]],O171:O1265,Table8[[#Headers],[IPL-2018]])</f>
        <v>1</v>
      </c>
      <c r="AI171">
        <f>COUNTIFS(P171:P1265,Table8[[#This Row],[Season2]],O171:O1265,Table8[[#Headers],[IPL-2019]])</f>
        <v>1</v>
      </c>
      <c r="AJ171">
        <f>COUNTIFS(P171:P1265,Table8[[#This Row],[Season2]],O171:O1265,Table8[[#Headers],[IPL-2020]])</f>
        <v>1</v>
      </c>
      <c r="AK171">
        <f>COUNTIFS(P171:P1265,Table8[[#This Row],[Season2]],O171:O1265,Table8[[#Headers],[IPL-2021]])</f>
        <v>1</v>
      </c>
      <c r="AL171">
        <f>COUNTIFS(P171:P1265,Table8[[#This Row],[Season2]],O171:O1265,Table8[[#Headers],[IPL-2022]])</f>
        <v>0</v>
      </c>
      <c r="AM171">
        <f>COUNTIFS(P171:P1265,Table8[[#This Row],[Season2]],O171:O1265,Table8[[#Headers],[IPL-2023]])</f>
        <v>0</v>
      </c>
      <c r="AN171">
        <f>COUNTIFS(P171:P1265,Table8[[#This Row],[Season2]],O171:O1265,Table8[[#Headers],[IPL-2024]])</f>
        <v>0</v>
      </c>
    </row>
    <row r="172" spans="15:40" x14ac:dyDescent="0.25">
      <c r="O172" s="1" t="s">
        <v>174</v>
      </c>
      <c r="P172" s="1" t="s">
        <v>210</v>
      </c>
      <c r="W172" s="1" t="s">
        <v>332</v>
      </c>
      <c r="X172">
        <f>COUNTIFS(P172:P1266,Table8[[#This Row],[Season2]],O172:O1266,Table8[[#Headers],[IPL-2008]])</f>
        <v>0</v>
      </c>
      <c r="Y172">
        <f>COUNTIFS($P$5:$P$1099,Table8[[#This Row],[Season2]],$O$5:$O$1099,Table8[[#Headers],[IPL-2009]])</f>
        <v>0</v>
      </c>
      <c r="Z172" s="1">
        <f>COUNTIFS(P172:P1266,Table8[[#This Row],[Season2]],O172:O1266,Table8[[#Headers],[IPL-2010]])</f>
        <v>0</v>
      </c>
      <c r="AA172">
        <f>COUNTIFS(P172:P1266,Table8[[#This Row],[Season2]],O172:O1266,Table8[[#Headers],[IPL-2011]])</f>
        <v>0</v>
      </c>
      <c r="AB172">
        <f>COUNTIFS(P172:P1266,Table8[[#This Row],[Season2]],O172:O1266,Table8[[#Headers],[IPL-2012]])</f>
        <v>0</v>
      </c>
      <c r="AC172">
        <f>COUNTIFS(P172:P1266,Table8[[#This Row],[Season2]],O172:O1266,Table8[[#Headers],[IPL-2013]])</f>
        <v>0</v>
      </c>
      <c r="AD172">
        <f>COUNTIFS(P172:P1266,Table8[[#This Row],[Season2]],O172:O1266,Table8[[#Headers],[IPL-2014]])</f>
        <v>0</v>
      </c>
      <c r="AE172">
        <f>COUNTIFS(P172:P1266,Table8[[#This Row],[Season2]],O172:O1266,Table8[[#Headers],[IPL-2015]])</f>
        <v>1</v>
      </c>
      <c r="AF172">
        <f>COUNTIFS(P172:P1266,Table8[[#This Row],[Season2]],O172:O1266,Table8[[#Headers],[IPL-2016]])</f>
        <v>0</v>
      </c>
      <c r="AG172">
        <f>COUNTIFS(P172:P1266,Table8[[#This Row],[Season2]],O172:O1266,Table8[[#Headers],[IPL-2017]])</f>
        <v>0</v>
      </c>
      <c r="AH172">
        <f>COUNTIFS(P172:P1266,Table8[[#This Row],[Season2]],O172:O1266,Table8[[#Headers],[IPL-2018]])</f>
        <v>0</v>
      </c>
      <c r="AI172">
        <f>COUNTIFS(P172:P1266,Table8[[#This Row],[Season2]],O172:O1266,Table8[[#Headers],[IPL-2019]])</f>
        <v>0</v>
      </c>
      <c r="AJ172">
        <f>COUNTIFS(P172:P1266,Table8[[#This Row],[Season2]],O172:O1266,Table8[[#Headers],[IPL-2020]])</f>
        <v>0</v>
      </c>
      <c r="AK172">
        <f>COUNTIFS(P172:P1266,Table8[[#This Row],[Season2]],O172:O1266,Table8[[#Headers],[IPL-2021]])</f>
        <v>0</v>
      </c>
      <c r="AL172">
        <f>COUNTIFS(P172:P1266,Table8[[#This Row],[Season2]],O172:O1266,Table8[[#Headers],[IPL-2022]])</f>
        <v>0</v>
      </c>
      <c r="AM172">
        <f>COUNTIFS(P172:P1266,Table8[[#This Row],[Season2]],O172:O1266,Table8[[#Headers],[IPL-2023]])</f>
        <v>0</v>
      </c>
      <c r="AN172">
        <f>COUNTIFS(P172:P1266,Table8[[#This Row],[Season2]],O172:O1266,Table8[[#Headers],[IPL-2024]])</f>
        <v>2</v>
      </c>
    </row>
    <row r="173" spans="15:40" x14ac:dyDescent="0.25">
      <c r="O173" s="6" t="s">
        <v>174</v>
      </c>
      <c r="P173" s="6" t="s">
        <v>83</v>
      </c>
      <c r="W173" s="6" t="s">
        <v>333</v>
      </c>
      <c r="X173">
        <f>COUNTIFS(P173:P1267,Table8[[#This Row],[Season2]],O173:O1267,Table8[[#Headers],[IPL-2008]])</f>
        <v>0</v>
      </c>
      <c r="Y173">
        <f>COUNTIFS($P$5:$P$1099,Table8[[#This Row],[Season2]],$O$5:$O$1099,Table8[[#Headers],[IPL-2009]])</f>
        <v>0</v>
      </c>
      <c r="Z173" s="1">
        <f>COUNTIFS(P173:P1267,Table8[[#This Row],[Season2]],O173:O1267,Table8[[#Headers],[IPL-2010]])</f>
        <v>0</v>
      </c>
      <c r="AA173">
        <f>COUNTIFS(P173:P1267,Table8[[#This Row],[Season2]],O173:O1267,Table8[[#Headers],[IPL-2011]])</f>
        <v>0</v>
      </c>
      <c r="AB173">
        <f>COUNTIFS(P173:P1267,Table8[[#This Row],[Season2]],O173:O1267,Table8[[#Headers],[IPL-2012]])</f>
        <v>0</v>
      </c>
      <c r="AC173">
        <f>COUNTIFS(P173:P1267,Table8[[#This Row],[Season2]],O173:O1267,Table8[[#Headers],[IPL-2013]])</f>
        <v>0</v>
      </c>
      <c r="AD173">
        <f>COUNTIFS(P173:P1267,Table8[[#This Row],[Season2]],O173:O1267,Table8[[#Headers],[IPL-2014]])</f>
        <v>0</v>
      </c>
      <c r="AE173">
        <f>COUNTIFS(P173:P1267,Table8[[#This Row],[Season2]],O173:O1267,Table8[[#Headers],[IPL-2015]])</f>
        <v>1</v>
      </c>
      <c r="AF173">
        <f>COUNTIFS(P173:P1267,Table8[[#This Row],[Season2]],O173:O1267,Table8[[#Headers],[IPL-2016]])</f>
        <v>0</v>
      </c>
      <c r="AG173">
        <f>COUNTIFS(P173:P1267,Table8[[#This Row],[Season2]],O173:O1267,Table8[[#Headers],[IPL-2017]])</f>
        <v>0</v>
      </c>
      <c r="AH173">
        <f>COUNTIFS(P173:P1267,Table8[[#This Row],[Season2]],O173:O1267,Table8[[#Headers],[IPL-2018]])</f>
        <v>0</v>
      </c>
      <c r="AI173">
        <f>COUNTIFS(P173:P1267,Table8[[#This Row],[Season2]],O173:O1267,Table8[[#Headers],[IPL-2019]])</f>
        <v>1</v>
      </c>
      <c r="AJ173">
        <f>COUNTIFS(P173:P1267,Table8[[#This Row],[Season2]],O173:O1267,Table8[[#Headers],[IPL-2020]])</f>
        <v>0</v>
      </c>
      <c r="AK173">
        <f>COUNTIFS(P173:P1267,Table8[[#This Row],[Season2]],O173:O1267,Table8[[#Headers],[IPL-2021]])</f>
        <v>0</v>
      </c>
      <c r="AL173">
        <f>COUNTIFS(P173:P1267,Table8[[#This Row],[Season2]],O173:O1267,Table8[[#Headers],[IPL-2022]])</f>
        <v>0</v>
      </c>
      <c r="AM173">
        <f>COUNTIFS(P173:P1267,Table8[[#This Row],[Season2]],O173:O1267,Table8[[#Headers],[IPL-2023]])</f>
        <v>0</v>
      </c>
      <c r="AN173">
        <f>COUNTIFS(P173:P1267,Table8[[#This Row],[Season2]],O173:O1267,Table8[[#Headers],[IPL-2024]])</f>
        <v>0</v>
      </c>
    </row>
    <row r="174" spans="15:40" x14ac:dyDescent="0.25">
      <c r="O174" s="1" t="s">
        <v>174</v>
      </c>
      <c r="P174" s="1" t="s">
        <v>183</v>
      </c>
      <c r="W174" s="1" t="s">
        <v>334</v>
      </c>
      <c r="X174">
        <f>COUNTIFS(P174:P1268,Table8[[#This Row],[Season2]],O174:O1268,Table8[[#Headers],[IPL-2008]])</f>
        <v>0</v>
      </c>
      <c r="Y174">
        <f>COUNTIFS($P$5:$P$1099,Table8[[#This Row],[Season2]],$O$5:$O$1099,Table8[[#Headers],[IPL-2009]])</f>
        <v>0</v>
      </c>
      <c r="Z174" s="1">
        <f>COUNTIFS(P174:P1268,Table8[[#This Row],[Season2]],O174:O1268,Table8[[#Headers],[IPL-2010]])</f>
        <v>0</v>
      </c>
      <c r="AA174">
        <f>COUNTIFS(P174:P1268,Table8[[#This Row],[Season2]],O174:O1268,Table8[[#Headers],[IPL-2011]])</f>
        <v>0</v>
      </c>
      <c r="AB174">
        <f>COUNTIFS(P174:P1268,Table8[[#This Row],[Season2]],O174:O1268,Table8[[#Headers],[IPL-2012]])</f>
        <v>0</v>
      </c>
      <c r="AC174">
        <f>COUNTIFS(P174:P1268,Table8[[#This Row],[Season2]],O174:O1268,Table8[[#Headers],[IPL-2013]])</f>
        <v>0</v>
      </c>
      <c r="AD174">
        <f>COUNTIFS(P174:P1268,Table8[[#This Row],[Season2]],O174:O1268,Table8[[#Headers],[IPL-2014]])</f>
        <v>0</v>
      </c>
      <c r="AE174">
        <f>COUNTIFS(P174:P1268,Table8[[#This Row],[Season2]],O174:O1268,Table8[[#Headers],[IPL-2015]])</f>
        <v>1</v>
      </c>
      <c r="AF174">
        <f>COUNTIFS(P174:P1268,Table8[[#This Row],[Season2]],O174:O1268,Table8[[#Headers],[IPL-2016]])</f>
        <v>0</v>
      </c>
      <c r="AG174">
        <f>COUNTIFS(P174:P1268,Table8[[#This Row],[Season2]],O174:O1268,Table8[[#Headers],[IPL-2017]])</f>
        <v>0</v>
      </c>
      <c r="AH174">
        <f>COUNTIFS(P174:P1268,Table8[[#This Row],[Season2]],O174:O1268,Table8[[#Headers],[IPL-2018]])</f>
        <v>0</v>
      </c>
      <c r="AI174">
        <f>COUNTIFS(P174:P1268,Table8[[#This Row],[Season2]],O174:O1268,Table8[[#Headers],[IPL-2019]])</f>
        <v>0</v>
      </c>
      <c r="AJ174">
        <f>COUNTIFS(P174:P1268,Table8[[#This Row],[Season2]],O174:O1268,Table8[[#Headers],[IPL-2020]])</f>
        <v>3</v>
      </c>
      <c r="AK174">
        <f>COUNTIFS(P174:P1268,Table8[[#This Row],[Season2]],O174:O1268,Table8[[#Headers],[IPL-2021]])</f>
        <v>0</v>
      </c>
      <c r="AL174">
        <f>COUNTIFS(P174:P1268,Table8[[#This Row],[Season2]],O174:O1268,Table8[[#Headers],[IPL-2022]])</f>
        <v>1</v>
      </c>
      <c r="AM174">
        <f>COUNTIFS(P174:P1268,Table8[[#This Row],[Season2]],O174:O1268,Table8[[#Headers],[IPL-2023]])</f>
        <v>0</v>
      </c>
      <c r="AN174">
        <f>COUNTIFS(P174:P1268,Table8[[#This Row],[Season2]],O174:O1268,Table8[[#Headers],[IPL-2024]])</f>
        <v>1</v>
      </c>
    </row>
    <row r="175" spans="15:40" x14ac:dyDescent="0.25">
      <c r="O175" s="6" t="s">
        <v>174</v>
      </c>
      <c r="P175" s="6" t="s">
        <v>211</v>
      </c>
      <c r="W175" s="1" t="s">
        <v>335</v>
      </c>
      <c r="X175">
        <f>COUNTIFS(P175:P1269,Table8[[#This Row],[Season2]],O175:O1269,Table8[[#Headers],[IPL-2008]])</f>
        <v>0</v>
      </c>
      <c r="Y175">
        <f>COUNTIFS($P$5:$P$1099,Table8[[#This Row],[Season2]],$O$5:$O$1099,Table8[[#Headers],[IPL-2009]])</f>
        <v>0</v>
      </c>
      <c r="Z175" s="1">
        <f>COUNTIFS(P175:P1269,Table8[[#This Row],[Season2]],O175:O1269,Table8[[#Headers],[IPL-2010]])</f>
        <v>0</v>
      </c>
      <c r="AA175">
        <f>COUNTIFS(P175:P1269,Table8[[#This Row],[Season2]],O175:O1269,Table8[[#Headers],[IPL-2011]])</f>
        <v>0</v>
      </c>
      <c r="AB175">
        <f>COUNTIFS(P175:P1269,Table8[[#This Row],[Season2]],O175:O1269,Table8[[#Headers],[IPL-2012]])</f>
        <v>0</v>
      </c>
      <c r="AC175">
        <f>COUNTIFS(P175:P1269,Table8[[#This Row],[Season2]],O175:O1269,Table8[[#Headers],[IPL-2013]])</f>
        <v>0</v>
      </c>
      <c r="AD175">
        <f>COUNTIFS(P175:P1269,Table8[[#This Row],[Season2]],O175:O1269,Table8[[#Headers],[IPL-2014]])</f>
        <v>0</v>
      </c>
      <c r="AE175">
        <f>COUNTIFS(P175:P1269,Table8[[#This Row],[Season2]],O175:O1269,Table8[[#Headers],[IPL-2015]])</f>
        <v>1</v>
      </c>
      <c r="AF175">
        <f>COUNTIFS(P175:P1269,Table8[[#This Row],[Season2]],O175:O1269,Table8[[#Headers],[IPL-2016]])</f>
        <v>0</v>
      </c>
      <c r="AG175">
        <f>COUNTIFS(P175:P1269,Table8[[#This Row],[Season2]],O175:O1269,Table8[[#Headers],[IPL-2017]])</f>
        <v>3</v>
      </c>
      <c r="AH175">
        <f>COUNTIFS(P175:P1269,Table8[[#This Row],[Season2]],O175:O1269,Table8[[#Headers],[IPL-2018]])</f>
        <v>0</v>
      </c>
      <c r="AI175">
        <f>COUNTIFS(P175:P1269,Table8[[#This Row],[Season2]],O175:O1269,Table8[[#Headers],[IPL-2019]])</f>
        <v>0</v>
      </c>
      <c r="AJ175">
        <f>COUNTIFS(P175:P1269,Table8[[#This Row],[Season2]],O175:O1269,Table8[[#Headers],[IPL-2020]])</f>
        <v>0</v>
      </c>
      <c r="AK175">
        <f>COUNTIFS(P175:P1269,Table8[[#This Row],[Season2]],O175:O1269,Table8[[#Headers],[IPL-2021]])</f>
        <v>1</v>
      </c>
      <c r="AL175">
        <f>COUNTIFS(P175:P1269,Table8[[#This Row],[Season2]],O175:O1269,Table8[[#Headers],[IPL-2022]])</f>
        <v>0</v>
      </c>
      <c r="AM175">
        <f>COUNTIFS(P175:P1269,Table8[[#This Row],[Season2]],O175:O1269,Table8[[#Headers],[IPL-2023]])</f>
        <v>0</v>
      </c>
      <c r="AN175">
        <f>COUNTIFS(P175:P1269,Table8[[#This Row],[Season2]],O175:O1269,Table8[[#Headers],[IPL-2024]])</f>
        <v>0</v>
      </c>
    </row>
    <row r="176" spans="15:40" x14ac:dyDescent="0.25">
      <c r="O176" s="1" t="s">
        <v>174</v>
      </c>
      <c r="P176" s="1" t="s">
        <v>205</v>
      </c>
      <c r="W176" s="6" t="s">
        <v>336</v>
      </c>
      <c r="X176">
        <f>COUNTIFS(P176:P1270,Table8[[#This Row],[Season2]],O176:O1270,Table8[[#Headers],[IPL-2008]])</f>
        <v>0</v>
      </c>
      <c r="Y176">
        <f>COUNTIFS($P$5:$P$1099,Table8[[#This Row],[Season2]],$O$5:$O$1099,Table8[[#Headers],[IPL-2009]])</f>
        <v>0</v>
      </c>
      <c r="Z176" s="1">
        <f>COUNTIFS(P176:P1270,Table8[[#This Row],[Season2]],O176:O1270,Table8[[#Headers],[IPL-2010]])</f>
        <v>0</v>
      </c>
      <c r="AA176">
        <f>COUNTIFS(P176:P1270,Table8[[#This Row],[Season2]],O176:O1270,Table8[[#Headers],[IPL-2011]])</f>
        <v>0</v>
      </c>
      <c r="AB176">
        <f>COUNTIFS(P176:P1270,Table8[[#This Row],[Season2]],O176:O1270,Table8[[#Headers],[IPL-2012]])</f>
        <v>0</v>
      </c>
      <c r="AC176">
        <f>COUNTIFS(P176:P1270,Table8[[#This Row],[Season2]],O176:O1270,Table8[[#Headers],[IPL-2013]])</f>
        <v>0</v>
      </c>
      <c r="AD176">
        <f>COUNTIFS(P176:P1270,Table8[[#This Row],[Season2]],O176:O1270,Table8[[#Headers],[IPL-2014]])</f>
        <v>0</v>
      </c>
      <c r="AE176">
        <f>COUNTIFS(P176:P1270,Table8[[#This Row],[Season2]],O176:O1270,Table8[[#Headers],[IPL-2015]])</f>
        <v>1</v>
      </c>
      <c r="AF176">
        <f>COUNTIFS(P176:P1270,Table8[[#This Row],[Season2]],O176:O1270,Table8[[#Headers],[IPL-2016]])</f>
        <v>0</v>
      </c>
      <c r="AG176">
        <f>COUNTIFS(P176:P1270,Table8[[#This Row],[Season2]],O176:O1270,Table8[[#Headers],[IPL-2017]])</f>
        <v>0</v>
      </c>
      <c r="AH176">
        <f>COUNTIFS(P176:P1270,Table8[[#This Row],[Season2]],O176:O1270,Table8[[#Headers],[IPL-2018]])</f>
        <v>0</v>
      </c>
      <c r="AI176">
        <f>COUNTIFS(P176:P1270,Table8[[#This Row],[Season2]],O176:O1270,Table8[[#Headers],[IPL-2019]])</f>
        <v>0</v>
      </c>
      <c r="AJ176">
        <f>COUNTIFS(P176:P1270,Table8[[#This Row],[Season2]],O176:O1270,Table8[[#Headers],[IPL-2020]])</f>
        <v>0</v>
      </c>
      <c r="AK176">
        <f>COUNTIFS(P176:P1270,Table8[[#This Row],[Season2]],O176:O1270,Table8[[#Headers],[IPL-2021]])</f>
        <v>1</v>
      </c>
      <c r="AL176">
        <f>COUNTIFS(P176:P1270,Table8[[#This Row],[Season2]],O176:O1270,Table8[[#Headers],[IPL-2022]])</f>
        <v>0</v>
      </c>
      <c r="AM176">
        <f>COUNTIFS(P176:P1270,Table8[[#This Row],[Season2]],O176:O1270,Table8[[#Headers],[IPL-2023]])</f>
        <v>0</v>
      </c>
      <c r="AN176">
        <f>COUNTIFS(P176:P1270,Table8[[#This Row],[Season2]],O176:O1270,Table8[[#Headers],[IPL-2024]])</f>
        <v>0</v>
      </c>
    </row>
    <row r="177" spans="15:40" x14ac:dyDescent="0.25">
      <c r="O177" s="6" t="s">
        <v>174</v>
      </c>
      <c r="P177" s="6" t="s">
        <v>212</v>
      </c>
      <c r="W177" s="1" t="s">
        <v>337</v>
      </c>
      <c r="X177">
        <f>COUNTIFS(P177:P1271,Table8[[#This Row],[Season2]],O177:O1271,Table8[[#Headers],[IPL-2008]])</f>
        <v>0</v>
      </c>
      <c r="Y177">
        <f>COUNTIFS($P$5:$P$1099,Table8[[#This Row],[Season2]],$O$5:$O$1099,Table8[[#Headers],[IPL-2009]])</f>
        <v>0</v>
      </c>
      <c r="Z177" s="1">
        <f>COUNTIFS(P177:P1271,Table8[[#This Row],[Season2]],O177:O1271,Table8[[#Headers],[IPL-2010]])</f>
        <v>0</v>
      </c>
      <c r="AA177">
        <f>COUNTIFS(P177:P1271,Table8[[#This Row],[Season2]],O177:O1271,Table8[[#Headers],[IPL-2011]])</f>
        <v>0</v>
      </c>
      <c r="AB177">
        <f>COUNTIFS(P177:P1271,Table8[[#This Row],[Season2]],O177:O1271,Table8[[#Headers],[IPL-2012]])</f>
        <v>0</v>
      </c>
      <c r="AC177">
        <f>COUNTIFS(P177:P1271,Table8[[#This Row],[Season2]],O177:O1271,Table8[[#Headers],[IPL-2013]])</f>
        <v>0</v>
      </c>
      <c r="AD177">
        <f>COUNTIFS(P177:P1271,Table8[[#This Row],[Season2]],O177:O1271,Table8[[#Headers],[IPL-2014]])</f>
        <v>0</v>
      </c>
      <c r="AE177">
        <f>COUNTIFS(P177:P1271,Table8[[#This Row],[Season2]],O177:O1271,Table8[[#Headers],[IPL-2015]])</f>
        <v>2</v>
      </c>
      <c r="AF177">
        <f>COUNTIFS(P177:P1271,Table8[[#This Row],[Season2]],O177:O1271,Table8[[#Headers],[IPL-2016]])</f>
        <v>0</v>
      </c>
      <c r="AG177">
        <f>COUNTIFS(P177:P1271,Table8[[#This Row],[Season2]],O177:O1271,Table8[[#Headers],[IPL-2017]])</f>
        <v>0</v>
      </c>
      <c r="AH177">
        <f>COUNTIFS(P177:P1271,Table8[[#This Row],[Season2]],O177:O1271,Table8[[#Headers],[IPL-2018]])</f>
        <v>1</v>
      </c>
      <c r="AI177">
        <f>COUNTIFS(P177:P1271,Table8[[#This Row],[Season2]],O177:O1271,Table8[[#Headers],[IPL-2019]])</f>
        <v>3</v>
      </c>
      <c r="AJ177">
        <f>COUNTIFS(P177:P1271,Table8[[#This Row],[Season2]],O177:O1271,Table8[[#Headers],[IPL-2020]])</f>
        <v>0</v>
      </c>
      <c r="AK177">
        <f>COUNTIFS(P177:P1271,Table8[[#This Row],[Season2]],O177:O1271,Table8[[#Headers],[IPL-2021]])</f>
        <v>0</v>
      </c>
      <c r="AL177">
        <f>COUNTIFS(P177:P1271,Table8[[#This Row],[Season2]],O177:O1271,Table8[[#Headers],[IPL-2022]])</f>
        <v>2</v>
      </c>
      <c r="AM177">
        <f>COUNTIFS(P177:P1271,Table8[[#This Row],[Season2]],O177:O1271,Table8[[#Headers],[IPL-2023]])</f>
        <v>0</v>
      </c>
      <c r="AN177">
        <f>COUNTIFS(P177:P1271,Table8[[#This Row],[Season2]],O177:O1271,Table8[[#Headers],[IPL-2024]])</f>
        <v>0</v>
      </c>
    </row>
    <row r="178" spans="15:40" x14ac:dyDescent="0.25">
      <c r="O178" s="1" t="s">
        <v>174</v>
      </c>
      <c r="P178" s="1" t="s">
        <v>106</v>
      </c>
      <c r="W178" s="1" t="s">
        <v>338</v>
      </c>
      <c r="X178">
        <f>COUNTIFS(P178:P1272,Table8[[#This Row],[Season2]],O178:O1272,Table8[[#Headers],[IPL-2008]])</f>
        <v>0</v>
      </c>
      <c r="Y178">
        <f>COUNTIFS($P$5:$P$1099,Table8[[#This Row],[Season2]],$O$5:$O$1099,Table8[[#Headers],[IPL-2009]])</f>
        <v>0</v>
      </c>
      <c r="Z178" s="1">
        <f>COUNTIFS(P178:P1272,Table8[[#This Row],[Season2]],O178:O1272,Table8[[#Headers],[IPL-2010]])</f>
        <v>0</v>
      </c>
      <c r="AA178">
        <f>COUNTIFS(P178:P1272,Table8[[#This Row],[Season2]],O178:O1272,Table8[[#Headers],[IPL-2011]])</f>
        <v>0</v>
      </c>
      <c r="AB178">
        <f>COUNTIFS(P178:P1272,Table8[[#This Row],[Season2]],O178:O1272,Table8[[#Headers],[IPL-2012]])</f>
        <v>0</v>
      </c>
      <c r="AC178">
        <f>COUNTIFS(P178:P1272,Table8[[#This Row],[Season2]],O178:O1272,Table8[[#Headers],[IPL-2013]])</f>
        <v>0</v>
      </c>
      <c r="AD178">
        <f>COUNTIFS(P178:P1272,Table8[[#This Row],[Season2]],O178:O1272,Table8[[#Headers],[IPL-2014]])</f>
        <v>0</v>
      </c>
      <c r="AE178">
        <f>COUNTIFS(P178:P1272,Table8[[#This Row],[Season2]],O178:O1272,Table8[[#Headers],[IPL-2015]])</f>
        <v>1</v>
      </c>
      <c r="AF178">
        <f>COUNTIFS(P178:P1272,Table8[[#This Row],[Season2]],O178:O1272,Table8[[#Headers],[IPL-2016]])</f>
        <v>1</v>
      </c>
      <c r="AG178">
        <f>COUNTIFS(P178:P1272,Table8[[#This Row],[Season2]],O178:O1272,Table8[[#Headers],[IPL-2017]])</f>
        <v>0</v>
      </c>
      <c r="AH178">
        <f>COUNTIFS(P178:P1272,Table8[[#This Row],[Season2]],O178:O1272,Table8[[#Headers],[IPL-2018]])</f>
        <v>0</v>
      </c>
      <c r="AI178">
        <f>COUNTIFS(P178:P1272,Table8[[#This Row],[Season2]],O178:O1272,Table8[[#Headers],[IPL-2019]])</f>
        <v>0</v>
      </c>
      <c r="AJ178">
        <f>COUNTIFS(P178:P1272,Table8[[#This Row],[Season2]],O178:O1272,Table8[[#Headers],[IPL-2020]])</f>
        <v>0</v>
      </c>
      <c r="AK178">
        <f>COUNTIFS(P178:P1272,Table8[[#This Row],[Season2]],O178:O1272,Table8[[#Headers],[IPL-2021]])</f>
        <v>0</v>
      </c>
      <c r="AL178">
        <f>COUNTIFS(P178:P1272,Table8[[#This Row],[Season2]],O178:O1272,Table8[[#Headers],[IPL-2022]])</f>
        <v>0</v>
      </c>
      <c r="AM178">
        <f>COUNTIFS(P178:P1272,Table8[[#This Row],[Season2]],O178:O1272,Table8[[#Headers],[IPL-2023]])</f>
        <v>0</v>
      </c>
      <c r="AN178">
        <f>COUNTIFS(P178:P1272,Table8[[#This Row],[Season2]],O178:O1272,Table8[[#Headers],[IPL-2024]])</f>
        <v>0</v>
      </c>
    </row>
    <row r="179" spans="15:40" x14ac:dyDescent="0.25">
      <c r="O179" s="6" t="s">
        <v>174</v>
      </c>
      <c r="P179" s="6" t="s">
        <v>111</v>
      </c>
      <c r="W179" s="1" t="s">
        <v>339</v>
      </c>
      <c r="X179">
        <f>COUNTIFS(P179:P1273,Table8[[#This Row],[Season2]],O179:O1273,Table8[[#Headers],[IPL-2008]])</f>
        <v>0</v>
      </c>
      <c r="Y179">
        <f>COUNTIFS($P$5:$P$1099,Table8[[#This Row],[Season2]],$O$5:$O$1099,Table8[[#Headers],[IPL-2009]])</f>
        <v>0</v>
      </c>
      <c r="Z179" s="1">
        <f>COUNTIFS(P179:P1273,Table8[[#This Row],[Season2]],O179:O1273,Table8[[#Headers],[IPL-2010]])</f>
        <v>0</v>
      </c>
      <c r="AA179">
        <f>COUNTIFS(P179:P1273,Table8[[#This Row],[Season2]],O179:O1273,Table8[[#Headers],[IPL-2011]])</f>
        <v>0</v>
      </c>
      <c r="AB179">
        <f>COUNTIFS(P179:P1273,Table8[[#This Row],[Season2]],O179:O1273,Table8[[#Headers],[IPL-2012]])</f>
        <v>0</v>
      </c>
      <c r="AC179">
        <f>COUNTIFS(P179:P1273,Table8[[#This Row],[Season2]],O179:O1273,Table8[[#Headers],[IPL-2013]])</f>
        <v>0</v>
      </c>
      <c r="AD179">
        <f>COUNTIFS(P179:P1273,Table8[[#This Row],[Season2]],O179:O1273,Table8[[#Headers],[IPL-2014]])</f>
        <v>0</v>
      </c>
      <c r="AE179">
        <f>COUNTIFS(P179:P1273,Table8[[#This Row],[Season2]],O179:O1273,Table8[[#Headers],[IPL-2015]])</f>
        <v>1</v>
      </c>
      <c r="AF179">
        <f>COUNTIFS(P179:P1273,Table8[[#This Row],[Season2]],O179:O1273,Table8[[#Headers],[IPL-2016]])</f>
        <v>0</v>
      </c>
      <c r="AG179">
        <f>COUNTIFS(P179:P1273,Table8[[#This Row],[Season2]],O179:O1273,Table8[[#Headers],[IPL-2017]])</f>
        <v>0</v>
      </c>
      <c r="AH179">
        <f>COUNTIFS(P179:P1273,Table8[[#This Row],[Season2]],O179:O1273,Table8[[#Headers],[IPL-2018]])</f>
        <v>0</v>
      </c>
      <c r="AI179">
        <f>COUNTIFS(P179:P1273,Table8[[#This Row],[Season2]],O179:O1273,Table8[[#Headers],[IPL-2019]])</f>
        <v>0</v>
      </c>
      <c r="AJ179">
        <f>COUNTIFS(P179:P1273,Table8[[#This Row],[Season2]],O179:O1273,Table8[[#Headers],[IPL-2020]])</f>
        <v>0</v>
      </c>
      <c r="AK179">
        <f>COUNTIFS(P179:P1273,Table8[[#This Row],[Season2]],O179:O1273,Table8[[#Headers],[IPL-2021]])</f>
        <v>0</v>
      </c>
      <c r="AL179">
        <f>COUNTIFS(P179:P1273,Table8[[#This Row],[Season2]],O179:O1273,Table8[[#Headers],[IPL-2022]])</f>
        <v>0</v>
      </c>
      <c r="AM179">
        <f>COUNTIFS(P179:P1273,Table8[[#This Row],[Season2]],O179:O1273,Table8[[#Headers],[IPL-2023]])</f>
        <v>0</v>
      </c>
      <c r="AN179">
        <f>COUNTIFS(P179:P1273,Table8[[#This Row],[Season2]],O179:O1273,Table8[[#Headers],[IPL-2024]])</f>
        <v>0</v>
      </c>
    </row>
    <row r="180" spans="15:40" x14ac:dyDescent="0.25">
      <c r="O180" s="1" t="s">
        <v>214</v>
      </c>
      <c r="P180" s="1" t="s">
        <v>215</v>
      </c>
      <c r="W180" s="6" t="s">
        <v>340</v>
      </c>
      <c r="X180">
        <f>COUNTIFS(P180:P1274,Table8[[#This Row],[Season2]],O180:O1274,Table8[[#Headers],[IPL-2008]])</f>
        <v>0</v>
      </c>
      <c r="Y180">
        <f>COUNTIFS($P$5:$P$1099,Table8[[#This Row],[Season2]],$O$5:$O$1099,Table8[[#Headers],[IPL-2009]])</f>
        <v>0</v>
      </c>
      <c r="Z180" s="1">
        <f>COUNTIFS(P180:P1274,Table8[[#This Row],[Season2]],O180:O1274,Table8[[#Headers],[IPL-2010]])</f>
        <v>0</v>
      </c>
      <c r="AA180">
        <f>COUNTIFS(P180:P1274,Table8[[#This Row],[Season2]],O180:O1274,Table8[[#Headers],[IPL-2011]])</f>
        <v>0</v>
      </c>
      <c r="AB180">
        <f>COUNTIFS(P180:P1274,Table8[[#This Row],[Season2]],O180:O1274,Table8[[#Headers],[IPL-2012]])</f>
        <v>0</v>
      </c>
      <c r="AC180">
        <f>COUNTIFS(P180:P1274,Table8[[#This Row],[Season2]],O180:O1274,Table8[[#Headers],[IPL-2013]])</f>
        <v>0</v>
      </c>
      <c r="AD180">
        <f>COUNTIFS(P180:P1274,Table8[[#This Row],[Season2]],O180:O1274,Table8[[#Headers],[IPL-2014]])</f>
        <v>0</v>
      </c>
      <c r="AE180">
        <f>COUNTIFS(P180:P1274,Table8[[#This Row],[Season2]],O180:O1274,Table8[[#Headers],[IPL-2015]])</f>
        <v>1</v>
      </c>
      <c r="AF180">
        <f>COUNTIFS(P180:P1274,Table8[[#This Row],[Season2]],O180:O1274,Table8[[#Headers],[IPL-2016]])</f>
        <v>0</v>
      </c>
      <c r="AG180">
        <f>COUNTIFS(P180:P1274,Table8[[#This Row],[Season2]],O180:O1274,Table8[[#Headers],[IPL-2017]])</f>
        <v>1</v>
      </c>
      <c r="AH180">
        <f>COUNTIFS(P180:P1274,Table8[[#This Row],[Season2]],O180:O1274,Table8[[#Headers],[IPL-2018]])</f>
        <v>0</v>
      </c>
      <c r="AI180">
        <f>COUNTIFS(P180:P1274,Table8[[#This Row],[Season2]],O180:O1274,Table8[[#Headers],[IPL-2019]])</f>
        <v>0</v>
      </c>
      <c r="AJ180">
        <f>COUNTIFS(P180:P1274,Table8[[#This Row],[Season2]],O180:O1274,Table8[[#Headers],[IPL-2020]])</f>
        <v>0</v>
      </c>
      <c r="AK180">
        <f>COUNTIFS(P180:P1274,Table8[[#This Row],[Season2]],O180:O1274,Table8[[#Headers],[IPL-2021]])</f>
        <v>0</v>
      </c>
      <c r="AL180">
        <f>COUNTIFS(P180:P1274,Table8[[#This Row],[Season2]],O180:O1274,Table8[[#Headers],[IPL-2022]])</f>
        <v>0</v>
      </c>
      <c r="AM180">
        <f>COUNTIFS(P180:P1274,Table8[[#This Row],[Season2]],O180:O1274,Table8[[#Headers],[IPL-2023]])</f>
        <v>0</v>
      </c>
      <c r="AN180">
        <f>COUNTIFS(P180:P1274,Table8[[#This Row],[Season2]],O180:O1274,Table8[[#Headers],[IPL-2024]])</f>
        <v>0</v>
      </c>
    </row>
    <row r="181" spans="15:40" x14ac:dyDescent="0.25">
      <c r="O181" s="6" t="s">
        <v>214</v>
      </c>
      <c r="P181" s="6" t="s">
        <v>217</v>
      </c>
      <c r="W181" s="1" t="s">
        <v>349</v>
      </c>
      <c r="X181">
        <f>COUNTIFS(P181:P1275,Table8[[#This Row],[Season2]],O181:O1275,Table8[[#Headers],[IPL-2008]])</f>
        <v>0</v>
      </c>
      <c r="Y181">
        <f>COUNTIFS($P$5:$P$1099,Table8[[#This Row],[Season2]],$O$5:$O$1099,Table8[[#Headers],[IPL-2009]])</f>
        <v>0</v>
      </c>
      <c r="Z181" s="1">
        <f>COUNTIFS(P181:P1275,Table8[[#This Row],[Season2]],O181:O1275,Table8[[#Headers],[IPL-2010]])</f>
        <v>0</v>
      </c>
      <c r="AA181">
        <f>COUNTIFS(P181:P1275,Table8[[#This Row],[Season2]],O181:O1275,Table8[[#Headers],[IPL-2011]])</f>
        <v>0</v>
      </c>
      <c r="AB181">
        <f>COUNTIFS(P181:P1275,Table8[[#This Row],[Season2]],O181:O1275,Table8[[#Headers],[IPL-2012]])</f>
        <v>0</v>
      </c>
      <c r="AC181">
        <f>COUNTIFS(P181:P1275,Table8[[#This Row],[Season2]],O181:O1275,Table8[[#Headers],[IPL-2013]])</f>
        <v>0</v>
      </c>
      <c r="AD181">
        <f>COUNTIFS(P181:P1275,Table8[[#This Row],[Season2]],O181:O1275,Table8[[#Headers],[IPL-2014]])</f>
        <v>0</v>
      </c>
      <c r="AE181">
        <f>COUNTIFS(P181:P1275,Table8[[#This Row],[Season2]],O181:O1275,Table8[[#Headers],[IPL-2015]])</f>
        <v>0</v>
      </c>
      <c r="AF181">
        <f>COUNTIFS(P181:P1275,Table8[[#This Row],[Season2]],O181:O1275,Table8[[#Headers],[IPL-2016]])</f>
        <v>1</v>
      </c>
      <c r="AG181">
        <f>COUNTIFS(P181:P1275,Table8[[#This Row],[Season2]],O181:O1275,Table8[[#Headers],[IPL-2017]])</f>
        <v>0</v>
      </c>
      <c r="AH181">
        <f>COUNTIFS(P181:P1275,Table8[[#This Row],[Season2]],O181:O1275,Table8[[#Headers],[IPL-2018]])</f>
        <v>0</v>
      </c>
      <c r="AI181">
        <f>COUNTIFS(P181:P1275,Table8[[#This Row],[Season2]],O181:O1275,Table8[[#Headers],[IPL-2019]])</f>
        <v>0</v>
      </c>
      <c r="AJ181">
        <f>COUNTIFS(P181:P1275,Table8[[#This Row],[Season2]],O181:O1275,Table8[[#Headers],[IPL-2020]])</f>
        <v>2</v>
      </c>
      <c r="AK181">
        <f>COUNTIFS(P181:P1275,Table8[[#This Row],[Season2]],O181:O1275,Table8[[#Headers],[IPL-2021]])</f>
        <v>1</v>
      </c>
      <c r="AL181">
        <f>COUNTIFS(P181:P1275,Table8[[#This Row],[Season2]],O181:O1275,Table8[[#Headers],[IPL-2022]])</f>
        <v>2</v>
      </c>
      <c r="AM181">
        <f>COUNTIFS(P181:P1275,Table8[[#This Row],[Season2]],O181:O1275,Table8[[#Headers],[IPL-2023]])</f>
        <v>0</v>
      </c>
      <c r="AN181">
        <f>COUNTIFS(P181:P1275,Table8[[#This Row],[Season2]],O181:O1275,Table8[[#Headers],[IPL-2024]])</f>
        <v>0</v>
      </c>
    </row>
    <row r="182" spans="15:40" x14ac:dyDescent="0.25">
      <c r="O182" s="1" t="s">
        <v>214</v>
      </c>
      <c r="P182" s="1" t="s">
        <v>131</v>
      </c>
      <c r="W182" s="6" t="s">
        <v>352</v>
      </c>
      <c r="X182">
        <f>COUNTIFS(P182:P1276,Table8[[#This Row],[Season2]],O182:O1276,Table8[[#Headers],[IPL-2008]])</f>
        <v>0</v>
      </c>
      <c r="Y182">
        <f>COUNTIFS($P$5:$P$1099,Table8[[#This Row],[Season2]],$O$5:$O$1099,Table8[[#Headers],[IPL-2009]])</f>
        <v>0</v>
      </c>
      <c r="Z182" s="1">
        <f>COUNTIFS(P182:P1276,Table8[[#This Row],[Season2]],O182:O1276,Table8[[#Headers],[IPL-2010]])</f>
        <v>0</v>
      </c>
      <c r="AA182">
        <f>COUNTIFS(P182:P1276,Table8[[#This Row],[Season2]],O182:O1276,Table8[[#Headers],[IPL-2011]])</f>
        <v>0</v>
      </c>
      <c r="AB182">
        <f>COUNTIFS(P182:P1276,Table8[[#This Row],[Season2]],O182:O1276,Table8[[#Headers],[IPL-2012]])</f>
        <v>0</v>
      </c>
      <c r="AC182">
        <f>COUNTIFS(P182:P1276,Table8[[#This Row],[Season2]],O182:O1276,Table8[[#Headers],[IPL-2013]])</f>
        <v>0</v>
      </c>
      <c r="AD182">
        <f>COUNTIFS(P182:P1276,Table8[[#This Row],[Season2]],O182:O1276,Table8[[#Headers],[IPL-2014]])</f>
        <v>0</v>
      </c>
      <c r="AE182">
        <f>COUNTIFS(P182:P1276,Table8[[#This Row],[Season2]],O182:O1276,Table8[[#Headers],[IPL-2015]])</f>
        <v>0</v>
      </c>
      <c r="AF182">
        <f>COUNTIFS(P182:P1276,Table8[[#This Row],[Season2]],O182:O1276,Table8[[#Headers],[IPL-2016]])</f>
        <v>1</v>
      </c>
      <c r="AG182">
        <f>COUNTIFS(P182:P1276,Table8[[#This Row],[Season2]],O182:O1276,Table8[[#Headers],[IPL-2017]])</f>
        <v>0</v>
      </c>
      <c r="AH182">
        <f>COUNTIFS(P182:P1276,Table8[[#This Row],[Season2]],O182:O1276,Table8[[#Headers],[IPL-2018]])</f>
        <v>0</v>
      </c>
      <c r="AI182">
        <f>COUNTIFS(P182:P1276,Table8[[#This Row],[Season2]],O182:O1276,Table8[[#Headers],[IPL-2019]])</f>
        <v>0</v>
      </c>
      <c r="AJ182">
        <f>COUNTIFS(P182:P1276,Table8[[#This Row],[Season2]],O182:O1276,Table8[[#Headers],[IPL-2020]])</f>
        <v>0</v>
      </c>
      <c r="AK182">
        <f>COUNTIFS(P182:P1276,Table8[[#This Row],[Season2]],O182:O1276,Table8[[#Headers],[IPL-2021]])</f>
        <v>0</v>
      </c>
      <c r="AL182">
        <f>COUNTIFS(P182:P1276,Table8[[#This Row],[Season2]],O182:O1276,Table8[[#Headers],[IPL-2022]])</f>
        <v>0</v>
      </c>
      <c r="AM182">
        <f>COUNTIFS(P182:P1276,Table8[[#This Row],[Season2]],O182:O1276,Table8[[#Headers],[IPL-2023]])</f>
        <v>0</v>
      </c>
      <c r="AN182">
        <f>COUNTIFS(P182:P1276,Table8[[#This Row],[Season2]],O182:O1276,Table8[[#Headers],[IPL-2024]])</f>
        <v>1</v>
      </c>
    </row>
    <row r="183" spans="15:40" x14ac:dyDescent="0.25">
      <c r="O183" s="6" t="s">
        <v>214</v>
      </c>
      <c r="P183" s="6" t="s">
        <v>193</v>
      </c>
      <c r="W183" s="6" t="s">
        <v>353</v>
      </c>
      <c r="X183">
        <f>COUNTIFS(P183:P1277,Table8[[#This Row],[Season2]],O183:O1277,Table8[[#Headers],[IPL-2008]])</f>
        <v>0</v>
      </c>
      <c r="Y183">
        <f>COUNTIFS($P$5:$P$1099,Table8[[#This Row],[Season2]],$O$5:$O$1099,Table8[[#Headers],[IPL-2009]])</f>
        <v>0</v>
      </c>
      <c r="Z183" s="1">
        <f>COUNTIFS(P183:P1277,Table8[[#This Row],[Season2]],O183:O1277,Table8[[#Headers],[IPL-2010]])</f>
        <v>0</v>
      </c>
      <c r="AA183">
        <f>COUNTIFS(P183:P1277,Table8[[#This Row],[Season2]],O183:O1277,Table8[[#Headers],[IPL-2011]])</f>
        <v>0</v>
      </c>
      <c r="AB183">
        <f>COUNTIFS(P183:P1277,Table8[[#This Row],[Season2]],O183:O1277,Table8[[#Headers],[IPL-2012]])</f>
        <v>0</v>
      </c>
      <c r="AC183">
        <f>COUNTIFS(P183:P1277,Table8[[#This Row],[Season2]],O183:O1277,Table8[[#Headers],[IPL-2013]])</f>
        <v>0</v>
      </c>
      <c r="AD183">
        <f>COUNTIFS(P183:P1277,Table8[[#This Row],[Season2]],O183:O1277,Table8[[#Headers],[IPL-2014]])</f>
        <v>0</v>
      </c>
      <c r="AE183">
        <f>COUNTIFS(P183:P1277,Table8[[#This Row],[Season2]],O183:O1277,Table8[[#Headers],[IPL-2015]])</f>
        <v>0</v>
      </c>
      <c r="AF183">
        <f>COUNTIFS(P183:P1277,Table8[[#This Row],[Season2]],O183:O1277,Table8[[#Headers],[IPL-2016]])</f>
        <v>1</v>
      </c>
      <c r="AG183">
        <f>COUNTIFS(P183:P1277,Table8[[#This Row],[Season2]],O183:O1277,Table8[[#Headers],[IPL-2017]])</f>
        <v>0</v>
      </c>
      <c r="AH183">
        <f>COUNTIFS(P183:P1277,Table8[[#This Row],[Season2]],O183:O1277,Table8[[#Headers],[IPL-2018]])</f>
        <v>1</v>
      </c>
      <c r="AI183">
        <f>COUNTIFS(P183:P1277,Table8[[#This Row],[Season2]],O183:O1277,Table8[[#Headers],[IPL-2019]])</f>
        <v>1</v>
      </c>
      <c r="AJ183">
        <f>COUNTIFS(P183:P1277,Table8[[#This Row],[Season2]],O183:O1277,Table8[[#Headers],[IPL-2020]])</f>
        <v>2</v>
      </c>
      <c r="AK183">
        <f>COUNTIFS(P183:P1277,Table8[[#This Row],[Season2]],O183:O1277,Table8[[#Headers],[IPL-2021]])</f>
        <v>0</v>
      </c>
      <c r="AL183">
        <f>COUNTIFS(P183:P1277,Table8[[#This Row],[Season2]],O183:O1277,Table8[[#Headers],[IPL-2022]])</f>
        <v>1</v>
      </c>
      <c r="AM183">
        <f>COUNTIFS(P183:P1277,Table8[[#This Row],[Season2]],O183:O1277,Table8[[#Headers],[IPL-2023]])</f>
        <v>2</v>
      </c>
      <c r="AN183">
        <f>COUNTIFS(P183:P1277,Table8[[#This Row],[Season2]],O183:O1277,Table8[[#Headers],[IPL-2024]])</f>
        <v>1</v>
      </c>
    </row>
    <row r="184" spans="15:40" x14ac:dyDescent="0.25">
      <c r="O184" s="1" t="s">
        <v>214</v>
      </c>
      <c r="P184" s="1" t="s">
        <v>221</v>
      </c>
      <c r="W184" s="6" t="s">
        <v>354</v>
      </c>
      <c r="X184">
        <f>COUNTIFS(P184:P1278,Table8[[#This Row],[Season2]],O184:O1278,Table8[[#Headers],[IPL-2008]])</f>
        <v>0</v>
      </c>
      <c r="Y184">
        <f>COUNTIFS($P$5:$P$1099,Table8[[#This Row],[Season2]],$O$5:$O$1099,Table8[[#Headers],[IPL-2009]])</f>
        <v>0</v>
      </c>
      <c r="Z184" s="1">
        <f>COUNTIFS(P184:P1278,Table8[[#This Row],[Season2]],O184:O1278,Table8[[#Headers],[IPL-2010]])</f>
        <v>0</v>
      </c>
      <c r="AA184">
        <f>COUNTIFS(P184:P1278,Table8[[#This Row],[Season2]],O184:O1278,Table8[[#Headers],[IPL-2011]])</f>
        <v>0</v>
      </c>
      <c r="AB184">
        <f>COUNTIFS(P184:P1278,Table8[[#This Row],[Season2]],O184:O1278,Table8[[#Headers],[IPL-2012]])</f>
        <v>0</v>
      </c>
      <c r="AC184">
        <f>COUNTIFS(P184:P1278,Table8[[#This Row],[Season2]],O184:O1278,Table8[[#Headers],[IPL-2013]])</f>
        <v>0</v>
      </c>
      <c r="AD184">
        <f>COUNTIFS(P184:P1278,Table8[[#This Row],[Season2]],O184:O1278,Table8[[#Headers],[IPL-2014]])</f>
        <v>0</v>
      </c>
      <c r="AE184">
        <f>COUNTIFS(P184:P1278,Table8[[#This Row],[Season2]],O184:O1278,Table8[[#Headers],[IPL-2015]])</f>
        <v>0</v>
      </c>
      <c r="AF184">
        <f>COUNTIFS(P184:P1278,Table8[[#This Row],[Season2]],O184:O1278,Table8[[#Headers],[IPL-2016]])</f>
        <v>2</v>
      </c>
      <c r="AG184">
        <f>COUNTIFS(P184:P1278,Table8[[#This Row],[Season2]],O184:O1278,Table8[[#Headers],[IPL-2017]])</f>
        <v>0</v>
      </c>
      <c r="AH184">
        <f>COUNTIFS(P184:P1278,Table8[[#This Row],[Season2]],O184:O1278,Table8[[#Headers],[IPL-2018]])</f>
        <v>0</v>
      </c>
      <c r="AI184">
        <f>COUNTIFS(P184:P1278,Table8[[#This Row],[Season2]],O184:O1278,Table8[[#Headers],[IPL-2019]])</f>
        <v>0</v>
      </c>
      <c r="AJ184">
        <f>COUNTIFS(P184:P1278,Table8[[#This Row],[Season2]],O184:O1278,Table8[[#Headers],[IPL-2020]])</f>
        <v>0</v>
      </c>
      <c r="AK184">
        <f>COUNTIFS(P184:P1278,Table8[[#This Row],[Season2]],O184:O1278,Table8[[#Headers],[IPL-2021]])</f>
        <v>0</v>
      </c>
      <c r="AL184">
        <f>COUNTIFS(P184:P1278,Table8[[#This Row],[Season2]],O184:O1278,Table8[[#Headers],[IPL-2022]])</f>
        <v>0</v>
      </c>
      <c r="AM184">
        <f>COUNTIFS(P184:P1278,Table8[[#This Row],[Season2]],O184:O1278,Table8[[#Headers],[IPL-2023]])</f>
        <v>0</v>
      </c>
      <c r="AN184">
        <f>COUNTIFS(P184:P1278,Table8[[#This Row],[Season2]],O184:O1278,Table8[[#Headers],[IPL-2024]])</f>
        <v>0</v>
      </c>
    </row>
    <row r="185" spans="15:40" x14ac:dyDescent="0.25">
      <c r="O185" s="6" t="s">
        <v>214</v>
      </c>
      <c r="P185" s="6" t="s">
        <v>154</v>
      </c>
      <c r="W185" s="1" t="s">
        <v>356</v>
      </c>
      <c r="X185">
        <f>COUNTIFS(P185:P1279,Table8[[#This Row],[Season2]],O185:O1279,Table8[[#Headers],[IPL-2008]])</f>
        <v>0</v>
      </c>
      <c r="Y185">
        <f>COUNTIFS($P$5:$P$1099,Table8[[#This Row],[Season2]],$O$5:$O$1099,Table8[[#Headers],[IPL-2009]])</f>
        <v>0</v>
      </c>
      <c r="Z185" s="1">
        <f>COUNTIFS(P185:P1279,Table8[[#This Row],[Season2]],O185:O1279,Table8[[#Headers],[IPL-2010]])</f>
        <v>0</v>
      </c>
      <c r="AA185">
        <f>COUNTIFS(P185:P1279,Table8[[#This Row],[Season2]],O185:O1279,Table8[[#Headers],[IPL-2011]])</f>
        <v>0</v>
      </c>
      <c r="AB185">
        <f>COUNTIFS(P185:P1279,Table8[[#This Row],[Season2]],O185:O1279,Table8[[#Headers],[IPL-2012]])</f>
        <v>0</v>
      </c>
      <c r="AC185">
        <f>COUNTIFS(P185:P1279,Table8[[#This Row],[Season2]],O185:O1279,Table8[[#Headers],[IPL-2013]])</f>
        <v>0</v>
      </c>
      <c r="AD185">
        <f>COUNTIFS(P185:P1279,Table8[[#This Row],[Season2]],O185:O1279,Table8[[#Headers],[IPL-2014]])</f>
        <v>0</v>
      </c>
      <c r="AE185">
        <f>COUNTIFS(P185:P1279,Table8[[#This Row],[Season2]],O185:O1279,Table8[[#Headers],[IPL-2015]])</f>
        <v>0</v>
      </c>
      <c r="AF185">
        <f>COUNTIFS(P185:P1279,Table8[[#This Row],[Season2]],O185:O1279,Table8[[#Headers],[IPL-2016]])</f>
        <v>2</v>
      </c>
      <c r="AG185">
        <f>COUNTIFS(P185:P1279,Table8[[#This Row],[Season2]],O185:O1279,Table8[[#Headers],[IPL-2017]])</f>
        <v>0</v>
      </c>
      <c r="AH185">
        <f>COUNTIFS(P185:P1279,Table8[[#This Row],[Season2]],O185:O1279,Table8[[#Headers],[IPL-2018]])</f>
        <v>0</v>
      </c>
      <c r="AI185">
        <f>COUNTIFS(P185:P1279,Table8[[#This Row],[Season2]],O185:O1279,Table8[[#Headers],[IPL-2019]])</f>
        <v>0</v>
      </c>
      <c r="AJ185">
        <f>COUNTIFS(P185:P1279,Table8[[#This Row],[Season2]],O185:O1279,Table8[[#Headers],[IPL-2020]])</f>
        <v>0</v>
      </c>
      <c r="AK185">
        <f>COUNTIFS(P185:P1279,Table8[[#This Row],[Season2]],O185:O1279,Table8[[#Headers],[IPL-2021]])</f>
        <v>1</v>
      </c>
      <c r="AL185">
        <f>COUNTIFS(P185:P1279,Table8[[#This Row],[Season2]],O185:O1279,Table8[[#Headers],[IPL-2022]])</f>
        <v>0</v>
      </c>
      <c r="AM185">
        <f>COUNTIFS(P185:P1279,Table8[[#This Row],[Season2]],O185:O1279,Table8[[#Headers],[IPL-2023]])</f>
        <v>0</v>
      </c>
      <c r="AN185">
        <f>COUNTIFS(P185:P1279,Table8[[#This Row],[Season2]],O185:O1279,Table8[[#Headers],[IPL-2024]])</f>
        <v>0</v>
      </c>
    </row>
    <row r="186" spans="15:40" x14ac:dyDescent="0.25">
      <c r="O186" s="1" t="s">
        <v>214</v>
      </c>
      <c r="P186" s="1" t="s">
        <v>166</v>
      </c>
      <c r="W186" s="6" t="s">
        <v>357</v>
      </c>
      <c r="X186">
        <f>COUNTIFS(P186:P1280,Table8[[#This Row],[Season2]],O186:O1280,Table8[[#Headers],[IPL-2008]])</f>
        <v>0</v>
      </c>
      <c r="Y186">
        <f>COUNTIFS($P$5:$P$1099,Table8[[#This Row],[Season2]],$O$5:$O$1099,Table8[[#Headers],[IPL-2009]])</f>
        <v>0</v>
      </c>
      <c r="Z186" s="1">
        <f>COUNTIFS(P186:P1280,Table8[[#This Row],[Season2]],O186:O1280,Table8[[#Headers],[IPL-2010]])</f>
        <v>0</v>
      </c>
      <c r="AA186">
        <f>COUNTIFS(P186:P1280,Table8[[#This Row],[Season2]],O186:O1280,Table8[[#Headers],[IPL-2011]])</f>
        <v>0</v>
      </c>
      <c r="AB186">
        <f>COUNTIFS(P186:P1280,Table8[[#This Row],[Season2]],O186:O1280,Table8[[#Headers],[IPL-2012]])</f>
        <v>0</v>
      </c>
      <c r="AC186">
        <f>COUNTIFS(P186:P1280,Table8[[#This Row],[Season2]],O186:O1280,Table8[[#Headers],[IPL-2013]])</f>
        <v>0</v>
      </c>
      <c r="AD186">
        <f>COUNTIFS(P186:P1280,Table8[[#This Row],[Season2]],O186:O1280,Table8[[#Headers],[IPL-2014]])</f>
        <v>0</v>
      </c>
      <c r="AE186">
        <f>COUNTIFS(P186:P1280,Table8[[#This Row],[Season2]],O186:O1280,Table8[[#Headers],[IPL-2015]])</f>
        <v>0</v>
      </c>
      <c r="AF186">
        <f>COUNTIFS(P186:P1280,Table8[[#This Row],[Season2]],O186:O1280,Table8[[#Headers],[IPL-2016]])</f>
        <v>1</v>
      </c>
      <c r="AG186">
        <f>COUNTIFS(P186:P1280,Table8[[#This Row],[Season2]],O186:O1280,Table8[[#Headers],[IPL-2017]])</f>
        <v>0</v>
      </c>
      <c r="AH186">
        <f>COUNTIFS(P186:P1280,Table8[[#This Row],[Season2]],O186:O1280,Table8[[#Headers],[IPL-2018]])</f>
        <v>0</v>
      </c>
      <c r="AI186">
        <f>COUNTIFS(P186:P1280,Table8[[#This Row],[Season2]],O186:O1280,Table8[[#Headers],[IPL-2019]])</f>
        <v>0</v>
      </c>
      <c r="AJ186">
        <f>COUNTIFS(P186:P1280,Table8[[#This Row],[Season2]],O186:O1280,Table8[[#Headers],[IPL-2020]])</f>
        <v>0</v>
      </c>
      <c r="AK186">
        <f>COUNTIFS(P186:P1280,Table8[[#This Row],[Season2]],O186:O1280,Table8[[#Headers],[IPL-2021]])</f>
        <v>0</v>
      </c>
      <c r="AL186">
        <f>COUNTIFS(P186:P1280,Table8[[#This Row],[Season2]],O186:O1280,Table8[[#Headers],[IPL-2022]])</f>
        <v>0</v>
      </c>
      <c r="AM186">
        <f>COUNTIFS(P186:P1280,Table8[[#This Row],[Season2]],O186:O1280,Table8[[#Headers],[IPL-2023]])</f>
        <v>0</v>
      </c>
      <c r="AN186">
        <f>COUNTIFS(P186:P1280,Table8[[#This Row],[Season2]],O186:O1280,Table8[[#Headers],[IPL-2024]])</f>
        <v>0</v>
      </c>
    </row>
    <row r="187" spans="15:40" x14ac:dyDescent="0.25">
      <c r="O187" s="6" t="s">
        <v>214</v>
      </c>
      <c r="P187" s="6" t="s">
        <v>117</v>
      </c>
      <c r="W187" s="1" t="s">
        <v>359</v>
      </c>
      <c r="X187">
        <f>COUNTIFS(P187:P1281,Table8[[#This Row],[Season2]],O187:O1281,Table8[[#Headers],[IPL-2008]])</f>
        <v>0</v>
      </c>
      <c r="Y187">
        <f>COUNTIFS($P$5:$P$1099,Table8[[#This Row],[Season2]],$O$5:$O$1099,Table8[[#Headers],[IPL-2009]])</f>
        <v>0</v>
      </c>
      <c r="Z187" s="1">
        <f>COUNTIFS(P187:P1281,Table8[[#This Row],[Season2]],O187:O1281,Table8[[#Headers],[IPL-2010]])</f>
        <v>0</v>
      </c>
      <c r="AA187">
        <f>COUNTIFS(P187:P1281,Table8[[#This Row],[Season2]],O187:O1281,Table8[[#Headers],[IPL-2011]])</f>
        <v>0</v>
      </c>
      <c r="AB187">
        <f>COUNTIFS(P187:P1281,Table8[[#This Row],[Season2]],O187:O1281,Table8[[#Headers],[IPL-2012]])</f>
        <v>0</v>
      </c>
      <c r="AC187">
        <f>COUNTIFS(P187:P1281,Table8[[#This Row],[Season2]],O187:O1281,Table8[[#Headers],[IPL-2013]])</f>
        <v>0</v>
      </c>
      <c r="AD187">
        <f>COUNTIFS(P187:P1281,Table8[[#This Row],[Season2]],O187:O1281,Table8[[#Headers],[IPL-2014]])</f>
        <v>0</v>
      </c>
      <c r="AE187">
        <f>COUNTIFS(P187:P1281,Table8[[#This Row],[Season2]],O187:O1281,Table8[[#Headers],[IPL-2015]])</f>
        <v>0</v>
      </c>
      <c r="AF187">
        <f>COUNTIFS(P187:P1281,Table8[[#This Row],[Season2]],O187:O1281,Table8[[#Headers],[IPL-2016]])</f>
        <v>1</v>
      </c>
      <c r="AG187">
        <f>COUNTIFS(P187:P1281,Table8[[#This Row],[Season2]],O187:O1281,Table8[[#Headers],[IPL-2017]])</f>
        <v>1</v>
      </c>
      <c r="AH187">
        <f>COUNTIFS(P187:P1281,Table8[[#This Row],[Season2]],O187:O1281,Table8[[#Headers],[IPL-2018]])</f>
        <v>1</v>
      </c>
      <c r="AI187">
        <f>COUNTIFS(P187:P1281,Table8[[#This Row],[Season2]],O187:O1281,Table8[[#Headers],[IPL-2019]])</f>
        <v>3</v>
      </c>
      <c r="AJ187">
        <f>COUNTIFS(P187:P1281,Table8[[#This Row],[Season2]],O187:O1281,Table8[[#Headers],[IPL-2020]])</f>
        <v>0</v>
      </c>
      <c r="AK187">
        <f>COUNTIFS(P187:P1281,Table8[[#This Row],[Season2]],O187:O1281,Table8[[#Headers],[IPL-2021]])</f>
        <v>0</v>
      </c>
      <c r="AL187">
        <f>COUNTIFS(P187:P1281,Table8[[#This Row],[Season2]],O187:O1281,Table8[[#Headers],[IPL-2022]])</f>
        <v>0</v>
      </c>
      <c r="AM187">
        <f>COUNTIFS(P187:P1281,Table8[[#This Row],[Season2]],O187:O1281,Table8[[#Headers],[IPL-2023]])</f>
        <v>0</v>
      </c>
      <c r="AN187">
        <f>COUNTIFS(P187:P1281,Table8[[#This Row],[Season2]],O187:O1281,Table8[[#Headers],[IPL-2024]])</f>
        <v>2</v>
      </c>
    </row>
    <row r="188" spans="15:40" x14ac:dyDescent="0.25">
      <c r="O188" s="1" t="s">
        <v>214</v>
      </c>
      <c r="P188" s="1" t="s">
        <v>224</v>
      </c>
      <c r="W188" s="6" t="s">
        <v>360</v>
      </c>
      <c r="X188">
        <f>COUNTIFS(P188:P1282,Table8[[#This Row],[Season2]],O188:O1282,Table8[[#Headers],[IPL-2008]])</f>
        <v>0</v>
      </c>
      <c r="Y188">
        <f>COUNTIFS($P$5:$P$1099,Table8[[#This Row],[Season2]],$O$5:$O$1099,Table8[[#Headers],[IPL-2009]])</f>
        <v>0</v>
      </c>
      <c r="Z188" s="1">
        <f>COUNTIFS(P188:P1282,Table8[[#This Row],[Season2]],O188:O1282,Table8[[#Headers],[IPL-2010]])</f>
        <v>0</v>
      </c>
      <c r="AA188">
        <f>COUNTIFS(P188:P1282,Table8[[#This Row],[Season2]],O188:O1282,Table8[[#Headers],[IPL-2011]])</f>
        <v>0</v>
      </c>
      <c r="AB188">
        <f>COUNTIFS(P188:P1282,Table8[[#This Row],[Season2]],O188:O1282,Table8[[#Headers],[IPL-2012]])</f>
        <v>0</v>
      </c>
      <c r="AC188">
        <f>COUNTIFS(P188:P1282,Table8[[#This Row],[Season2]],O188:O1282,Table8[[#Headers],[IPL-2013]])</f>
        <v>0</v>
      </c>
      <c r="AD188">
        <f>COUNTIFS(P188:P1282,Table8[[#This Row],[Season2]],O188:O1282,Table8[[#Headers],[IPL-2014]])</f>
        <v>0</v>
      </c>
      <c r="AE188">
        <f>COUNTIFS(P188:P1282,Table8[[#This Row],[Season2]],O188:O1282,Table8[[#Headers],[IPL-2015]])</f>
        <v>0</v>
      </c>
      <c r="AF188">
        <f>COUNTIFS(P188:P1282,Table8[[#This Row],[Season2]],O188:O1282,Table8[[#Headers],[IPL-2016]])</f>
        <v>2</v>
      </c>
      <c r="AG188">
        <f>COUNTIFS(P188:P1282,Table8[[#This Row],[Season2]],O188:O1282,Table8[[#Headers],[IPL-2017]])</f>
        <v>0</v>
      </c>
      <c r="AH188">
        <f>COUNTIFS(P188:P1282,Table8[[#This Row],[Season2]],O188:O1282,Table8[[#Headers],[IPL-2018]])</f>
        <v>0</v>
      </c>
      <c r="AI188">
        <f>COUNTIFS(P188:P1282,Table8[[#This Row],[Season2]],O188:O1282,Table8[[#Headers],[IPL-2019]])</f>
        <v>0</v>
      </c>
      <c r="AJ188">
        <f>COUNTIFS(P188:P1282,Table8[[#This Row],[Season2]],O188:O1282,Table8[[#Headers],[IPL-2020]])</f>
        <v>2</v>
      </c>
      <c r="AK188">
        <f>COUNTIFS(P188:P1282,Table8[[#This Row],[Season2]],O188:O1282,Table8[[#Headers],[IPL-2021]])</f>
        <v>0</v>
      </c>
      <c r="AL188">
        <f>COUNTIFS(P188:P1282,Table8[[#This Row],[Season2]],O188:O1282,Table8[[#Headers],[IPL-2022]])</f>
        <v>0</v>
      </c>
      <c r="AM188">
        <f>COUNTIFS(P188:P1282,Table8[[#This Row],[Season2]],O188:O1282,Table8[[#Headers],[IPL-2023]])</f>
        <v>3</v>
      </c>
      <c r="AN188">
        <f>COUNTIFS(P188:P1282,Table8[[#This Row],[Season2]],O188:O1282,Table8[[#Headers],[IPL-2024]])</f>
        <v>2</v>
      </c>
    </row>
    <row r="189" spans="15:40" x14ac:dyDescent="0.25">
      <c r="O189" s="6" t="s">
        <v>214</v>
      </c>
      <c r="P189" s="6" t="s">
        <v>225</v>
      </c>
      <c r="W189" s="6" t="s">
        <v>361</v>
      </c>
      <c r="X189">
        <f>COUNTIFS(P189:P1283,Table8[[#This Row],[Season2]],O189:O1283,Table8[[#Headers],[IPL-2008]])</f>
        <v>0</v>
      </c>
      <c r="Y189">
        <f>COUNTIFS($P$5:$P$1099,Table8[[#This Row],[Season2]],$O$5:$O$1099,Table8[[#Headers],[IPL-2009]])</f>
        <v>0</v>
      </c>
      <c r="Z189" s="1">
        <f>COUNTIFS(P189:P1283,Table8[[#This Row],[Season2]],O189:O1283,Table8[[#Headers],[IPL-2010]])</f>
        <v>0</v>
      </c>
      <c r="AA189">
        <f>COUNTIFS(P189:P1283,Table8[[#This Row],[Season2]],O189:O1283,Table8[[#Headers],[IPL-2011]])</f>
        <v>0</v>
      </c>
      <c r="AB189">
        <f>COUNTIFS(P189:P1283,Table8[[#This Row],[Season2]],O189:O1283,Table8[[#Headers],[IPL-2012]])</f>
        <v>0</v>
      </c>
      <c r="AC189">
        <f>COUNTIFS(P189:P1283,Table8[[#This Row],[Season2]],O189:O1283,Table8[[#Headers],[IPL-2013]])</f>
        <v>0</v>
      </c>
      <c r="AD189">
        <f>COUNTIFS(P189:P1283,Table8[[#This Row],[Season2]],O189:O1283,Table8[[#Headers],[IPL-2014]])</f>
        <v>0</v>
      </c>
      <c r="AE189">
        <f>COUNTIFS(P189:P1283,Table8[[#This Row],[Season2]],O189:O1283,Table8[[#Headers],[IPL-2015]])</f>
        <v>0</v>
      </c>
      <c r="AF189">
        <f>COUNTIFS(P189:P1283,Table8[[#This Row],[Season2]],O189:O1283,Table8[[#Headers],[IPL-2016]])</f>
        <v>1</v>
      </c>
      <c r="AG189">
        <f>COUNTIFS(P189:P1283,Table8[[#This Row],[Season2]],O189:O1283,Table8[[#Headers],[IPL-2017]])</f>
        <v>0</v>
      </c>
      <c r="AH189">
        <f>COUNTIFS(P189:P1283,Table8[[#This Row],[Season2]],O189:O1283,Table8[[#Headers],[IPL-2018]])</f>
        <v>0</v>
      </c>
      <c r="AI189">
        <f>COUNTIFS(P189:P1283,Table8[[#This Row],[Season2]],O189:O1283,Table8[[#Headers],[IPL-2019]])</f>
        <v>0</v>
      </c>
      <c r="AJ189">
        <f>COUNTIFS(P189:P1283,Table8[[#This Row],[Season2]],O189:O1283,Table8[[#Headers],[IPL-2020]])</f>
        <v>0</v>
      </c>
      <c r="AK189">
        <f>COUNTIFS(P189:P1283,Table8[[#This Row],[Season2]],O189:O1283,Table8[[#Headers],[IPL-2021]])</f>
        <v>0</v>
      </c>
      <c r="AL189">
        <f>COUNTIFS(P189:P1283,Table8[[#This Row],[Season2]],O189:O1283,Table8[[#Headers],[IPL-2022]])</f>
        <v>0</v>
      </c>
      <c r="AM189">
        <f>COUNTIFS(P189:P1283,Table8[[#This Row],[Season2]],O189:O1283,Table8[[#Headers],[IPL-2023]])</f>
        <v>0</v>
      </c>
      <c r="AN189">
        <f>COUNTIFS(P189:P1283,Table8[[#This Row],[Season2]],O189:O1283,Table8[[#Headers],[IPL-2024]])</f>
        <v>0</v>
      </c>
    </row>
    <row r="190" spans="15:40" x14ac:dyDescent="0.25">
      <c r="O190" s="1" t="s">
        <v>214</v>
      </c>
      <c r="P190" s="1" t="s">
        <v>226</v>
      </c>
      <c r="W190" s="1" t="s">
        <v>362</v>
      </c>
      <c r="X190">
        <f>COUNTIFS(P190:P1284,Table8[[#This Row],[Season2]],O190:O1284,Table8[[#Headers],[IPL-2008]])</f>
        <v>0</v>
      </c>
      <c r="Y190">
        <f>COUNTIFS($P$5:$P$1099,Table8[[#This Row],[Season2]],$O$5:$O$1099,Table8[[#Headers],[IPL-2009]])</f>
        <v>0</v>
      </c>
      <c r="Z190" s="1">
        <f>COUNTIFS(P190:P1284,Table8[[#This Row],[Season2]],O190:O1284,Table8[[#Headers],[IPL-2010]])</f>
        <v>0</v>
      </c>
      <c r="AA190">
        <f>COUNTIFS(P190:P1284,Table8[[#This Row],[Season2]],O190:O1284,Table8[[#Headers],[IPL-2011]])</f>
        <v>0</v>
      </c>
      <c r="AB190">
        <f>COUNTIFS(P190:P1284,Table8[[#This Row],[Season2]],O190:O1284,Table8[[#Headers],[IPL-2012]])</f>
        <v>0</v>
      </c>
      <c r="AC190">
        <f>COUNTIFS(P190:P1284,Table8[[#This Row],[Season2]],O190:O1284,Table8[[#Headers],[IPL-2013]])</f>
        <v>0</v>
      </c>
      <c r="AD190">
        <f>COUNTIFS(P190:P1284,Table8[[#This Row],[Season2]],O190:O1284,Table8[[#Headers],[IPL-2014]])</f>
        <v>0</v>
      </c>
      <c r="AE190">
        <f>COUNTIFS(P190:P1284,Table8[[#This Row],[Season2]],O190:O1284,Table8[[#Headers],[IPL-2015]])</f>
        <v>0</v>
      </c>
      <c r="AF190">
        <f>COUNTIFS(P190:P1284,Table8[[#This Row],[Season2]],O190:O1284,Table8[[#Headers],[IPL-2016]])</f>
        <v>2</v>
      </c>
      <c r="AG190">
        <f>COUNTIFS(P190:P1284,Table8[[#This Row],[Season2]],O190:O1284,Table8[[#Headers],[IPL-2017]])</f>
        <v>2</v>
      </c>
      <c r="AH190">
        <f>COUNTIFS(P190:P1284,Table8[[#This Row],[Season2]],O190:O1284,Table8[[#Headers],[IPL-2018]])</f>
        <v>0</v>
      </c>
      <c r="AI190">
        <f>COUNTIFS(P190:P1284,Table8[[#This Row],[Season2]],O190:O1284,Table8[[#Headers],[IPL-2019]])</f>
        <v>0</v>
      </c>
      <c r="AJ190">
        <f>COUNTIFS(P190:P1284,Table8[[#This Row],[Season2]],O190:O1284,Table8[[#Headers],[IPL-2020]])</f>
        <v>0</v>
      </c>
      <c r="AK190">
        <f>COUNTIFS(P190:P1284,Table8[[#This Row],[Season2]],O190:O1284,Table8[[#Headers],[IPL-2021]])</f>
        <v>0</v>
      </c>
      <c r="AL190">
        <f>COUNTIFS(P190:P1284,Table8[[#This Row],[Season2]],O190:O1284,Table8[[#Headers],[IPL-2022]])</f>
        <v>1</v>
      </c>
      <c r="AM190">
        <f>COUNTIFS(P190:P1284,Table8[[#This Row],[Season2]],O190:O1284,Table8[[#Headers],[IPL-2023]])</f>
        <v>1</v>
      </c>
      <c r="AN190">
        <f>COUNTIFS(P190:P1284,Table8[[#This Row],[Season2]],O190:O1284,Table8[[#Headers],[IPL-2024]])</f>
        <v>0</v>
      </c>
    </row>
    <row r="191" spans="15:40" x14ac:dyDescent="0.25">
      <c r="O191" s="6" t="s">
        <v>214</v>
      </c>
      <c r="P191" s="6" t="s">
        <v>156</v>
      </c>
      <c r="W191" s="6" t="s">
        <v>363</v>
      </c>
      <c r="X191">
        <f>COUNTIFS(P191:P1285,Table8[[#This Row],[Season2]],O191:O1285,Table8[[#Headers],[IPL-2008]])</f>
        <v>0</v>
      </c>
      <c r="Y191">
        <f>COUNTIFS($P$5:$P$1099,Table8[[#This Row],[Season2]],$O$5:$O$1099,Table8[[#Headers],[IPL-2009]])</f>
        <v>0</v>
      </c>
      <c r="Z191" s="1">
        <f>COUNTIFS(P191:P1285,Table8[[#This Row],[Season2]],O191:O1285,Table8[[#Headers],[IPL-2010]])</f>
        <v>0</v>
      </c>
      <c r="AA191">
        <f>COUNTIFS(P191:P1285,Table8[[#This Row],[Season2]],O191:O1285,Table8[[#Headers],[IPL-2011]])</f>
        <v>0</v>
      </c>
      <c r="AB191">
        <f>COUNTIFS(P191:P1285,Table8[[#This Row],[Season2]],O191:O1285,Table8[[#Headers],[IPL-2012]])</f>
        <v>0</v>
      </c>
      <c r="AC191">
        <f>COUNTIFS(P191:P1285,Table8[[#This Row],[Season2]],O191:O1285,Table8[[#Headers],[IPL-2013]])</f>
        <v>0</v>
      </c>
      <c r="AD191">
        <f>COUNTIFS(P191:P1285,Table8[[#This Row],[Season2]],O191:O1285,Table8[[#Headers],[IPL-2014]])</f>
        <v>0</v>
      </c>
      <c r="AE191">
        <f>COUNTIFS(P191:P1285,Table8[[#This Row],[Season2]],O191:O1285,Table8[[#Headers],[IPL-2015]])</f>
        <v>0</v>
      </c>
      <c r="AF191">
        <f>COUNTIFS(P191:P1285,Table8[[#This Row],[Season2]],O191:O1285,Table8[[#Headers],[IPL-2016]])</f>
        <v>1</v>
      </c>
      <c r="AG191">
        <f>COUNTIFS(P191:P1285,Table8[[#This Row],[Season2]],O191:O1285,Table8[[#Headers],[IPL-2017]])</f>
        <v>1</v>
      </c>
      <c r="AH191">
        <f>COUNTIFS(P191:P1285,Table8[[#This Row],[Season2]],O191:O1285,Table8[[#Headers],[IPL-2018]])</f>
        <v>0</v>
      </c>
      <c r="AI191">
        <f>COUNTIFS(P191:P1285,Table8[[#This Row],[Season2]],O191:O1285,Table8[[#Headers],[IPL-2019]])</f>
        <v>0</v>
      </c>
      <c r="AJ191">
        <f>COUNTIFS(P191:P1285,Table8[[#This Row],[Season2]],O191:O1285,Table8[[#Headers],[IPL-2020]])</f>
        <v>0</v>
      </c>
      <c r="AK191">
        <f>COUNTIFS(P191:P1285,Table8[[#This Row],[Season2]],O191:O1285,Table8[[#Headers],[IPL-2021]])</f>
        <v>0</v>
      </c>
      <c r="AL191">
        <f>COUNTIFS(P191:P1285,Table8[[#This Row],[Season2]],O191:O1285,Table8[[#Headers],[IPL-2022]])</f>
        <v>0</v>
      </c>
      <c r="AM191">
        <f>COUNTIFS(P191:P1285,Table8[[#This Row],[Season2]],O191:O1285,Table8[[#Headers],[IPL-2023]])</f>
        <v>0</v>
      </c>
      <c r="AN191">
        <f>COUNTIFS(P191:P1285,Table8[[#This Row],[Season2]],O191:O1285,Table8[[#Headers],[IPL-2024]])</f>
        <v>0</v>
      </c>
    </row>
    <row r="192" spans="15:40" x14ac:dyDescent="0.25">
      <c r="O192" s="1" t="s">
        <v>214</v>
      </c>
      <c r="P192" s="1" t="s">
        <v>25</v>
      </c>
      <c r="W192" s="6" t="s">
        <v>366</v>
      </c>
      <c r="X192">
        <f>COUNTIFS(P192:P1286,Table8[[#This Row],[Season2]],O192:O1286,Table8[[#Headers],[IPL-2008]])</f>
        <v>0</v>
      </c>
      <c r="Y192">
        <f>COUNTIFS($P$5:$P$1099,Table8[[#This Row],[Season2]],$O$5:$O$1099,Table8[[#Headers],[IPL-2009]])</f>
        <v>0</v>
      </c>
      <c r="Z192" s="1">
        <f>COUNTIFS(P192:P1286,Table8[[#This Row],[Season2]],O192:O1286,Table8[[#Headers],[IPL-2010]])</f>
        <v>0</v>
      </c>
      <c r="AA192">
        <f>COUNTIFS(P192:P1286,Table8[[#This Row],[Season2]],O192:O1286,Table8[[#Headers],[IPL-2011]])</f>
        <v>0</v>
      </c>
      <c r="AB192">
        <f>COUNTIFS(P192:P1286,Table8[[#This Row],[Season2]],O192:O1286,Table8[[#Headers],[IPL-2012]])</f>
        <v>0</v>
      </c>
      <c r="AC192">
        <f>COUNTIFS(P192:P1286,Table8[[#This Row],[Season2]],O192:O1286,Table8[[#Headers],[IPL-2013]])</f>
        <v>0</v>
      </c>
      <c r="AD192">
        <f>COUNTIFS(P192:P1286,Table8[[#This Row],[Season2]],O192:O1286,Table8[[#Headers],[IPL-2014]])</f>
        <v>0</v>
      </c>
      <c r="AE192">
        <f>COUNTIFS(P192:P1286,Table8[[#This Row],[Season2]],O192:O1286,Table8[[#Headers],[IPL-2015]])</f>
        <v>0</v>
      </c>
      <c r="AF192">
        <f>COUNTIFS(P192:P1286,Table8[[#This Row],[Season2]],O192:O1286,Table8[[#Headers],[IPL-2016]])</f>
        <v>1</v>
      </c>
      <c r="AG192">
        <f>COUNTIFS(P192:P1286,Table8[[#This Row],[Season2]],O192:O1286,Table8[[#Headers],[IPL-2017]])</f>
        <v>0</v>
      </c>
      <c r="AH192">
        <f>COUNTIFS(P192:P1286,Table8[[#This Row],[Season2]],O192:O1286,Table8[[#Headers],[IPL-2018]])</f>
        <v>0</v>
      </c>
      <c r="AI192">
        <f>COUNTIFS(P192:P1286,Table8[[#This Row],[Season2]],O192:O1286,Table8[[#Headers],[IPL-2019]])</f>
        <v>0</v>
      </c>
      <c r="AJ192">
        <f>COUNTIFS(P192:P1286,Table8[[#This Row],[Season2]],O192:O1286,Table8[[#Headers],[IPL-2020]])</f>
        <v>0</v>
      </c>
      <c r="AK192">
        <f>COUNTIFS(P192:P1286,Table8[[#This Row],[Season2]],O192:O1286,Table8[[#Headers],[IPL-2021]])</f>
        <v>0</v>
      </c>
      <c r="AL192">
        <f>COUNTIFS(P192:P1286,Table8[[#This Row],[Season2]],O192:O1286,Table8[[#Headers],[IPL-2022]])</f>
        <v>0</v>
      </c>
      <c r="AM192">
        <f>COUNTIFS(P192:P1286,Table8[[#This Row],[Season2]],O192:O1286,Table8[[#Headers],[IPL-2023]])</f>
        <v>0</v>
      </c>
      <c r="AN192">
        <f>COUNTIFS(P192:P1286,Table8[[#This Row],[Season2]],O192:O1286,Table8[[#Headers],[IPL-2024]])</f>
        <v>0</v>
      </c>
    </row>
    <row r="193" spans="15:40" x14ac:dyDescent="0.25">
      <c r="O193" s="6" t="s">
        <v>214</v>
      </c>
      <c r="P193" s="6" t="s">
        <v>36</v>
      </c>
      <c r="W193" s="6" t="s">
        <v>369</v>
      </c>
      <c r="X193">
        <f>COUNTIFS(P193:P1287,Table8[[#This Row],[Season2]],O193:O1287,Table8[[#Headers],[IPL-2008]])</f>
        <v>0</v>
      </c>
      <c r="Y193">
        <f>COUNTIFS($P$5:$P$1099,Table8[[#This Row],[Season2]],$O$5:$O$1099,Table8[[#Headers],[IPL-2009]])</f>
        <v>0</v>
      </c>
      <c r="Z193" s="1">
        <f>COUNTIFS(P193:P1287,Table8[[#This Row],[Season2]],O193:O1287,Table8[[#Headers],[IPL-2010]])</f>
        <v>0</v>
      </c>
      <c r="AA193">
        <f>COUNTIFS(P193:P1287,Table8[[#This Row],[Season2]],O193:O1287,Table8[[#Headers],[IPL-2011]])</f>
        <v>0</v>
      </c>
      <c r="AB193">
        <f>COUNTIFS(P193:P1287,Table8[[#This Row],[Season2]],O193:O1287,Table8[[#Headers],[IPL-2012]])</f>
        <v>0</v>
      </c>
      <c r="AC193">
        <f>COUNTIFS(P193:P1287,Table8[[#This Row],[Season2]],O193:O1287,Table8[[#Headers],[IPL-2013]])</f>
        <v>0</v>
      </c>
      <c r="AD193">
        <f>COUNTIFS(P193:P1287,Table8[[#This Row],[Season2]],O193:O1287,Table8[[#Headers],[IPL-2014]])</f>
        <v>0</v>
      </c>
      <c r="AE193">
        <f>COUNTIFS(P193:P1287,Table8[[#This Row],[Season2]],O193:O1287,Table8[[#Headers],[IPL-2015]])</f>
        <v>0</v>
      </c>
      <c r="AF193">
        <f>COUNTIFS(P193:P1287,Table8[[#This Row],[Season2]],O193:O1287,Table8[[#Headers],[IPL-2016]])</f>
        <v>0</v>
      </c>
      <c r="AG193">
        <f>COUNTIFS(P193:P1287,Table8[[#This Row],[Season2]],O193:O1287,Table8[[#Headers],[IPL-2017]])</f>
        <v>2</v>
      </c>
      <c r="AH193">
        <f>COUNTIFS(P193:P1287,Table8[[#This Row],[Season2]],O193:O1287,Table8[[#Headers],[IPL-2018]])</f>
        <v>4</v>
      </c>
      <c r="AI193">
        <f>COUNTIFS(P193:P1287,Table8[[#This Row],[Season2]],O193:O1287,Table8[[#Headers],[IPL-2019]])</f>
        <v>1</v>
      </c>
      <c r="AJ193">
        <f>COUNTIFS(P193:P1287,Table8[[#This Row],[Season2]],O193:O1287,Table8[[#Headers],[IPL-2020]])</f>
        <v>1</v>
      </c>
      <c r="AK193">
        <f>COUNTIFS(P193:P1287,Table8[[#This Row],[Season2]],O193:O1287,Table8[[#Headers],[IPL-2021]])</f>
        <v>0</v>
      </c>
      <c r="AL193">
        <f>COUNTIFS(P193:P1287,Table8[[#This Row],[Season2]],O193:O1287,Table8[[#Headers],[IPL-2022]])</f>
        <v>1</v>
      </c>
      <c r="AM193">
        <f>COUNTIFS(P193:P1287,Table8[[#This Row],[Season2]],O193:O1287,Table8[[#Headers],[IPL-2023]])</f>
        <v>2</v>
      </c>
      <c r="AN193">
        <f>COUNTIFS(P193:P1287,Table8[[#This Row],[Season2]],O193:O1287,Table8[[#Headers],[IPL-2024]])</f>
        <v>1</v>
      </c>
    </row>
    <row r="194" spans="15:40" x14ac:dyDescent="0.25">
      <c r="O194" s="1" t="s">
        <v>214</v>
      </c>
      <c r="P194" s="1" t="s">
        <v>224</v>
      </c>
      <c r="W194" s="1" t="s">
        <v>371</v>
      </c>
      <c r="X194">
        <f>COUNTIFS(P194:P1288,Table8[[#This Row],[Season2]],O194:O1288,Table8[[#Headers],[IPL-2008]])</f>
        <v>0</v>
      </c>
      <c r="Y194">
        <f>COUNTIFS($P$5:$P$1099,Table8[[#This Row],[Season2]],$O$5:$O$1099,Table8[[#Headers],[IPL-2009]])</f>
        <v>0</v>
      </c>
      <c r="Z194" s="1">
        <f>COUNTIFS(P194:P1288,Table8[[#This Row],[Season2]],O194:O1288,Table8[[#Headers],[IPL-2010]])</f>
        <v>0</v>
      </c>
      <c r="AA194">
        <f>COUNTIFS(P194:P1288,Table8[[#This Row],[Season2]],O194:O1288,Table8[[#Headers],[IPL-2011]])</f>
        <v>0</v>
      </c>
      <c r="AB194">
        <f>COUNTIFS(P194:P1288,Table8[[#This Row],[Season2]],O194:O1288,Table8[[#Headers],[IPL-2012]])</f>
        <v>0</v>
      </c>
      <c r="AC194">
        <f>COUNTIFS(P194:P1288,Table8[[#This Row],[Season2]],O194:O1288,Table8[[#Headers],[IPL-2013]])</f>
        <v>0</v>
      </c>
      <c r="AD194">
        <f>COUNTIFS(P194:P1288,Table8[[#This Row],[Season2]],O194:O1288,Table8[[#Headers],[IPL-2014]])</f>
        <v>0</v>
      </c>
      <c r="AE194">
        <f>COUNTIFS(P194:P1288,Table8[[#This Row],[Season2]],O194:O1288,Table8[[#Headers],[IPL-2015]])</f>
        <v>0</v>
      </c>
      <c r="AF194">
        <f>COUNTIFS(P194:P1288,Table8[[#This Row],[Season2]],O194:O1288,Table8[[#Headers],[IPL-2016]])</f>
        <v>0</v>
      </c>
      <c r="AG194">
        <f>COUNTIFS(P194:P1288,Table8[[#This Row],[Season2]],O194:O1288,Table8[[#Headers],[IPL-2017]])</f>
        <v>2</v>
      </c>
      <c r="AH194">
        <f>COUNTIFS(P194:P1288,Table8[[#This Row],[Season2]],O194:O1288,Table8[[#Headers],[IPL-2018]])</f>
        <v>2</v>
      </c>
      <c r="AI194">
        <f>COUNTIFS(P194:P1288,Table8[[#This Row],[Season2]],O194:O1288,Table8[[#Headers],[IPL-2019]])</f>
        <v>0</v>
      </c>
      <c r="AJ194">
        <f>COUNTIFS(P194:P1288,Table8[[#This Row],[Season2]],O194:O1288,Table8[[#Headers],[IPL-2020]])</f>
        <v>0</v>
      </c>
      <c r="AK194">
        <f>COUNTIFS(P194:P1288,Table8[[#This Row],[Season2]],O194:O1288,Table8[[#Headers],[IPL-2021]])</f>
        <v>1</v>
      </c>
      <c r="AL194">
        <f>COUNTIFS(P194:P1288,Table8[[#This Row],[Season2]],O194:O1288,Table8[[#Headers],[IPL-2022]])</f>
        <v>0</v>
      </c>
      <c r="AM194">
        <f>COUNTIFS(P194:P1288,Table8[[#This Row],[Season2]],O194:O1288,Table8[[#Headers],[IPL-2023]])</f>
        <v>0</v>
      </c>
      <c r="AN194">
        <f>COUNTIFS(P194:P1288,Table8[[#This Row],[Season2]],O194:O1288,Table8[[#Headers],[IPL-2024]])</f>
        <v>0</v>
      </c>
    </row>
    <row r="195" spans="15:40" x14ac:dyDescent="0.25">
      <c r="O195" s="6" t="s">
        <v>214</v>
      </c>
      <c r="P195" s="6" t="s">
        <v>149</v>
      </c>
      <c r="W195" s="6" t="s">
        <v>372</v>
      </c>
      <c r="X195">
        <f>COUNTIFS(P195:P1289,Table8[[#This Row],[Season2]],O195:O1289,Table8[[#Headers],[IPL-2008]])</f>
        <v>0</v>
      </c>
      <c r="Y195">
        <f>COUNTIFS($P$5:$P$1099,Table8[[#This Row],[Season2]],$O$5:$O$1099,Table8[[#Headers],[IPL-2009]])</f>
        <v>0</v>
      </c>
      <c r="Z195" s="1">
        <f>COUNTIFS(P195:P1289,Table8[[#This Row],[Season2]],O195:O1289,Table8[[#Headers],[IPL-2010]])</f>
        <v>0</v>
      </c>
      <c r="AA195">
        <f>COUNTIFS(P195:P1289,Table8[[#This Row],[Season2]],O195:O1289,Table8[[#Headers],[IPL-2011]])</f>
        <v>0</v>
      </c>
      <c r="AB195">
        <f>COUNTIFS(P195:P1289,Table8[[#This Row],[Season2]],O195:O1289,Table8[[#Headers],[IPL-2012]])</f>
        <v>0</v>
      </c>
      <c r="AC195">
        <f>COUNTIFS(P195:P1289,Table8[[#This Row],[Season2]],O195:O1289,Table8[[#Headers],[IPL-2013]])</f>
        <v>0</v>
      </c>
      <c r="AD195">
        <f>COUNTIFS(P195:P1289,Table8[[#This Row],[Season2]],O195:O1289,Table8[[#Headers],[IPL-2014]])</f>
        <v>0</v>
      </c>
      <c r="AE195">
        <f>COUNTIFS(P195:P1289,Table8[[#This Row],[Season2]],O195:O1289,Table8[[#Headers],[IPL-2015]])</f>
        <v>0</v>
      </c>
      <c r="AF195">
        <f>COUNTIFS(P195:P1289,Table8[[#This Row],[Season2]],O195:O1289,Table8[[#Headers],[IPL-2016]])</f>
        <v>0</v>
      </c>
      <c r="AG195">
        <f>COUNTIFS(P195:P1289,Table8[[#This Row],[Season2]],O195:O1289,Table8[[#Headers],[IPL-2017]])</f>
        <v>1</v>
      </c>
      <c r="AH195">
        <f>COUNTIFS(P195:P1289,Table8[[#This Row],[Season2]],O195:O1289,Table8[[#Headers],[IPL-2018]])</f>
        <v>1</v>
      </c>
      <c r="AI195">
        <f>COUNTIFS(P195:P1289,Table8[[#This Row],[Season2]],O195:O1289,Table8[[#Headers],[IPL-2019]])</f>
        <v>3</v>
      </c>
      <c r="AJ195">
        <f>COUNTIFS(P195:P1289,Table8[[#This Row],[Season2]],O195:O1289,Table8[[#Headers],[IPL-2020]])</f>
        <v>1</v>
      </c>
      <c r="AK195">
        <f>COUNTIFS(P195:P1289,Table8[[#This Row],[Season2]],O195:O1289,Table8[[#Headers],[IPL-2021]])</f>
        <v>0</v>
      </c>
      <c r="AL195">
        <f>COUNTIFS(P195:P1289,Table8[[#This Row],[Season2]],O195:O1289,Table8[[#Headers],[IPL-2022]])</f>
        <v>2</v>
      </c>
      <c r="AM195">
        <f>COUNTIFS(P195:P1289,Table8[[#This Row],[Season2]],O195:O1289,Table8[[#Headers],[IPL-2023]])</f>
        <v>0</v>
      </c>
      <c r="AN195">
        <f>COUNTIFS(P195:P1289,Table8[[#This Row],[Season2]],O195:O1289,Table8[[#Headers],[IPL-2024]])</f>
        <v>2</v>
      </c>
    </row>
    <row r="196" spans="15:40" x14ac:dyDescent="0.25">
      <c r="O196" s="1" t="s">
        <v>214</v>
      </c>
      <c r="P196" s="1" t="s">
        <v>96</v>
      </c>
      <c r="W196" s="1" t="s">
        <v>373</v>
      </c>
      <c r="X196">
        <f>COUNTIFS(P196:P1290,Table8[[#This Row],[Season2]],O196:O1290,Table8[[#Headers],[IPL-2008]])</f>
        <v>0</v>
      </c>
      <c r="Y196">
        <f>COUNTIFS($P$5:$P$1099,Table8[[#This Row],[Season2]],$O$5:$O$1099,Table8[[#Headers],[IPL-2009]])</f>
        <v>0</v>
      </c>
      <c r="Z196" s="1">
        <f>COUNTIFS(P196:P1290,Table8[[#This Row],[Season2]],O196:O1290,Table8[[#Headers],[IPL-2010]])</f>
        <v>0</v>
      </c>
      <c r="AA196">
        <f>COUNTIFS(P196:P1290,Table8[[#This Row],[Season2]],O196:O1290,Table8[[#Headers],[IPL-2011]])</f>
        <v>0</v>
      </c>
      <c r="AB196">
        <f>COUNTIFS(P196:P1290,Table8[[#This Row],[Season2]],O196:O1290,Table8[[#Headers],[IPL-2012]])</f>
        <v>0</v>
      </c>
      <c r="AC196">
        <f>COUNTIFS(P196:P1290,Table8[[#This Row],[Season2]],O196:O1290,Table8[[#Headers],[IPL-2013]])</f>
        <v>0</v>
      </c>
      <c r="AD196">
        <f>COUNTIFS(P196:P1290,Table8[[#This Row],[Season2]],O196:O1290,Table8[[#Headers],[IPL-2014]])</f>
        <v>0</v>
      </c>
      <c r="AE196">
        <f>COUNTIFS(P196:P1290,Table8[[#This Row],[Season2]],O196:O1290,Table8[[#Headers],[IPL-2015]])</f>
        <v>0</v>
      </c>
      <c r="AF196">
        <f>COUNTIFS(P196:P1290,Table8[[#This Row],[Season2]],O196:O1290,Table8[[#Headers],[IPL-2016]])</f>
        <v>0</v>
      </c>
      <c r="AG196">
        <f>COUNTIFS(P196:P1290,Table8[[#This Row],[Season2]],O196:O1290,Table8[[#Headers],[IPL-2017]])</f>
        <v>2</v>
      </c>
      <c r="AH196">
        <f>COUNTIFS(P196:P1290,Table8[[#This Row],[Season2]],O196:O1290,Table8[[#Headers],[IPL-2018]])</f>
        <v>0</v>
      </c>
      <c r="AI196">
        <f>COUNTIFS(P196:P1290,Table8[[#This Row],[Season2]],O196:O1290,Table8[[#Headers],[IPL-2019]])</f>
        <v>0</v>
      </c>
      <c r="AJ196">
        <f>COUNTIFS(P196:P1290,Table8[[#This Row],[Season2]],O196:O1290,Table8[[#Headers],[IPL-2020]])</f>
        <v>0</v>
      </c>
      <c r="AK196">
        <f>COUNTIFS(P196:P1290,Table8[[#This Row],[Season2]],O196:O1290,Table8[[#Headers],[IPL-2021]])</f>
        <v>0</v>
      </c>
      <c r="AL196">
        <f>COUNTIFS(P196:P1290,Table8[[#This Row],[Season2]],O196:O1290,Table8[[#Headers],[IPL-2022]])</f>
        <v>0</v>
      </c>
      <c r="AM196">
        <f>COUNTIFS(P196:P1290,Table8[[#This Row],[Season2]],O196:O1290,Table8[[#Headers],[IPL-2023]])</f>
        <v>0</v>
      </c>
      <c r="AN196">
        <f>COUNTIFS(P196:P1290,Table8[[#This Row],[Season2]],O196:O1290,Table8[[#Headers],[IPL-2024]])</f>
        <v>0</v>
      </c>
    </row>
    <row r="197" spans="15:40" x14ac:dyDescent="0.25">
      <c r="O197" s="6" t="s">
        <v>214</v>
      </c>
      <c r="P197" s="6" t="s">
        <v>25</v>
      </c>
      <c r="W197" s="1" t="s">
        <v>375</v>
      </c>
      <c r="X197">
        <f>COUNTIFS(P197:P1291,Table8[[#This Row],[Season2]],O197:O1291,Table8[[#Headers],[IPL-2008]])</f>
        <v>0</v>
      </c>
      <c r="Y197">
        <f>COUNTIFS($P$5:$P$1099,Table8[[#This Row],[Season2]],$O$5:$O$1099,Table8[[#Headers],[IPL-2009]])</f>
        <v>0</v>
      </c>
      <c r="Z197" s="1">
        <f>COUNTIFS(P197:P1291,Table8[[#This Row],[Season2]],O197:O1291,Table8[[#Headers],[IPL-2010]])</f>
        <v>0</v>
      </c>
      <c r="AA197">
        <f>COUNTIFS(P197:P1291,Table8[[#This Row],[Season2]],O197:O1291,Table8[[#Headers],[IPL-2011]])</f>
        <v>0</v>
      </c>
      <c r="AB197">
        <f>COUNTIFS(P197:P1291,Table8[[#This Row],[Season2]],O197:O1291,Table8[[#Headers],[IPL-2012]])</f>
        <v>0</v>
      </c>
      <c r="AC197">
        <f>COUNTIFS(P197:P1291,Table8[[#This Row],[Season2]],O197:O1291,Table8[[#Headers],[IPL-2013]])</f>
        <v>0</v>
      </c>
      <c r="AD197">
        <f>COUNTIFS(P197:P1291,Table8[[#This Row],[Season2]],O197:O1291,Table8[[#Headers],[IPL-2014]])</f>
        <v>0</v>
      </c>
      <c r="AE197">
        <f>COUNTIFS(P197:P1291,Table8[[#This Row],[Season2]],O197:O1291,Table8[[#Headers],[IPL-2015]])</f>
        <v>0</v>
      </c>
      <c r="AF197">
        <f>COUNTIFS(P197:P1291,Table8[[#This Row],[Season2]],O197:O1291,Table8[[#Headers],[IPL-2016]])</f>
        <v>0</v>
      </c>
      <c r="AG197">
        <f>COUNTIFS(P197:P1291,Table8[[#This Row],[Season2]],O197:O1291,Table8[[#Headers],[IPL-2017]])</f>
        <v>3</v>
      </c>
      <c r="AH197">
        <f>COUNTIFS(P197:P1291,Table8[[#This Row],[Season2]],O197:O1291,Table8[[#Headers],[IPL-2018]])</f>
        <v>0</v>
      </c>
      <c r="AI197">
        <f>COUNTIFS(P197:P1291,Table8[[#This Row],[Season2]],O197:O1291,Table8[[#Headers],[IPL-2019]])</f>
        <v>0</v>
      </c>
      <c r="AJ197">
        <f>COUNTIFS(P197:P1291,Table8[[#This Row],[Season2]],O197:O1291,Table8[[#Headers],[IPL-2020]])</f>
        <v>2</v>
      </c>
      <c r="AK197">
        <f>COUNTIFS(P197:P1291,Table8[[#This Row],[Season2]],O197:O1291,Table8[[#Headers],[IPL-2021]])</f>
        <v>0</v>
      </c>
      <c r="AL197">
        <f>COUNTIFS(P197:P1291,Table8[[#This Row],[Season2]],O197:O1291,Table8[[#Headers],[IPL-2022]])</f>
        <v>0</v>
      </c>
      <c r="AM197">
        <f>COUNTIFS(P197:P1291,Table8[[#This Row],[Season2]],O197:O1291,Table8[[#Headers],[IPL-2023]])</f>
        <v>0</v>
      </c>
      <c r="AN197">
        <f>COUNTIFS(P197:P1291,Table8[[#This Row],[Season2]],O197:O1291,Table8[[#Headers],[IPL-2024]])</f>
        <v>0</v>
      </c>
    </row>
    <row r="198" spans="15:40" x14ac:dyDescent="0.25">
      <c r="O198" s="1" t="s">
        <v>214</v>
      </c>
      <c r="P198" s="1" t="s">
        <v>227</v>
      </c>
      <c r="W198" s="1" t="s">
        <v>376</v>
      </c>
      <c r="X198">
        <f>COUNTIFS(P198:P1292,Table8[[#This Row],[Season2]],O198:O1292,Table8[[#Headers],[IPL-2008]])</f>
        <v>0</v>
      </c>
      <c r="Y198">
        <f>COUNTIFS($P$5:$P$1099,Table8[[#This Row],[Season2]],$O$5:$O$1099,Table8[[#Headers],[IPL-2009]])</f>
        <v>0</v>
      </c>
      <c r="Z198" s="1">
        <f>COUNTIFS(P198:P1292,Table8[[#This Row],[Season2]],O198:O1292,Table8[[#Headers],[IPL-2010]])</f>
        <v>0</v>
      </c>
      <c r="AA198">
        <f>COUNTIFS(P198:P1292,Table8[[#This Row],[Season2]],O198:O1292,Table8[[#Headers],[IPL-2011]])</f>
        <v>0</v>
      </c>
      <c r="AB198">
        <f>COUNTIFS(P198:P1292,Table8[[#This Row],[Season2]],O198:O1292,Table8[[#Headers],[IPL-2012]])</f>
        <v>0</v>
      </c>
      <c r="AC198">
        <f>COUNTIFS(P198:P1292,Table8[[#This Row],[Season2]],O198:O1292,Table8[[#Headers],[IPL-2013]])</f>
        <v>0</v>
      </c>
      <c r="AD198">
        <f>COUNTIFS(P198:P1292,Table8[[#This Row],[Season2]],O198:O1292,Table8[[#Headers],[IPL-2014]])</f>
        <v>0</v>
      </c>
      <c r="AE198">
        <f>COUNTIFS(P198:P1292,Table8[[#This Row],[Season2]],O198:O1292,Table8[[#Headers],[IPL-2015]])</f>
        <v>0</v>
      </c>
      <c r="AF198">
        <f>COUNTIFS(P198:P1292,Table8[[#This Row],[Season2]],O198:O1292,Table8[[#Headers],[IPL-2016]])</f>
        <v>0</v>
      </c>
      <c r="AG198">
        <f>COUNTIFS(P198:P1292,Table8[[#This Row],[Season2]],O198:O1292,Table8[[#Headers],[IPL-2017]])</f>
        <v>1</v>
      </c>
      <c r="AH198">
        <f>COUNTIFS(P198:P1292,Table8[[#This Row],[Season2]],O198:O1292,Table8[[#Headers],[IPL-2018]])</f>
        <v>2</v>
      </c>
      <c r="AI198">
        <f>COUNTIFS(P198:P1292,Table8[[#This Row],[Season2]],O198:O1292,Table8[[#Headers],[IPL-2019]])</f>
        <v>0</v>
      </c>
      <c r="AJ198">
        <f>COUNTIFS(P198:P1292,Table8[[#This Row],[Season2]],O198:O1292,Table8[[#Headers],[IPL-2020]])</f>
        <v>1</v>
      </c>
      <c r="AK198">
        <f>COUNTIFS(P198:P1292,Table8[[#This Row],[Season2]],O198:O1292,Table8[[#Headers],[IPL-2021]])</f>
        <v>1</v>
      </c>
      <c r="AL198">
        <f>COUNTIFS(P198:P1292,Table8[[#This Row],[Season2]],O198:O1292,Table8[[#Headers],[IPL-2022]])</f>
        <v>1</v>
      </c>
      <c r="AM198">
        <f>COUNTIFS(P198:P1292,Table8[[#This Row],[Season2]],O198:O1292,Table8[[#Headers],[IPL-2023]])</f>
        <v>0</v>
      </c>
      <c r="AN198">
        <f>COUNTIFS(P198:P1292,Table8[[#This Row],[Season2]],O198:O1292,Table8[[#Headers],[IPL-2024]])</f>
        <v>0</v>
      </c>
    </row>
    <row r="199" spans="15:40" x14ac:dyDescent="0.25">
      <c r="O199" s="6" t="s">
        <v>214</v>
      </c>
      <c r="P199" s="6" t="s">
        <v>229</v>
      </c>
      <c r="W199" s="6" t="s">
        <v>377</v>
      </c>
      <c r="X199">
        <f>COUNTIFS(P199:P1293,Table8[[#This Row],[Season2]],O199:O1293,Table8[[#Headers],[IPL-2008]])</f>
        <v>0</v>
      </c>
      <c r="Y199">
        <f>COUNTIFS($P$5:$P$1099,Table8[[#This Row],[Season2]],$O$5:$O$1099,Table8[[#Headers],[IPL-2009]])</f>
        <v>0</v>
      </c>
      <c r="Z199" s="1">
        <f>COUNTIFS(P199:P1293,Table8[[#This Row],[Season2]],O199:O1293,Table8[[#Headers],[IPL-2010]])</f>
        <v>0</v>
      </c>
      <c r="AA199">
        <f>COUNTIFS(P199:P1293,Table8[[#This Row],[Season2]],O199:O1293,Table8[[#Headers],[IPL-2011]])</f>
        <v>0</v>
      </c>
      <c r="AB199">
        <f>COUNTIFS(P199:P1293,Table8[[#This Row],[Season2]],O199:O1293,Table8[[#Headers],[IPL-2012]])</f>
        <v>0</v>
      </c>
      <c r="AC199">
        <f>COUNTIFS(P199:P1293,Table8[[#This Row],[Season2]],O199:O1293,Table8[[#Headers],[IPL-2013]])</f>
        <v>0</v>
      </c>
      <c r="AD199">
        <f>COUNTIFS(P199:P1293,Table8[[#This Row],[Season2]],O199:O1293,Table8[[#Headers],[IPL-2014]])</f>
        <v>0</v>
      </c>
      <c r="AE199">
        <f>COUNTIFS(P199:P1293,Table8[[#This Row],[Season2]],O199:O1293,Table8[[#Headers],[IPL-2015]])</f>
        <v>0</v>
      </c>
      <c r="AF199">
        <f>COUNTIFS(P199:P1293,Table8[[#This Row],[Season2]],O199:O1293,Table8[[#Headers],[IPL-2016]])</f>
        <v>0</v>
      </c>
      <c r="AG199">
        <f>COUNTIFS(P199:P1293,Table8[[#This Row],[Season2]],O199:O1293,Table8[[#Headers],[IPL-2017]])</f>
        <v>1</v>
      </c>
      <c r="AH199">
        <f>COUNTIFS(P199:P1293,Table8[[#This Row],[Season2]],O199:O1293,Table8[[#Headers],[IPL-2018]])</f>
        <v>3</v>
      </c>
      <c r="AI199">
        <f>COUNTIFS(P199:P1293,Table8[[#This Row],[Season2]],O199:O1293,Table8[[#Headers],[IPL-2019]])</f>
        <v>1</v>
      </c>
      <c r="AJ199">
        <f>COUNTIFS(P199:P1293,Table8[[#This Row],[Season2]],O199:O1293,Table8[[#Headers],[IPL-2020]])</f>
        <v>1</v>
      </c>
      <c r="AK199">
        <f>COUNTIFS(P199:P1293,Table8[[#This Row],[Season2]],O199:O1293,Table8[[#Headers],[IPL-2021]])</f>
        <v>1</v>
      </c>
      <c r="AL199">
        <f>COUNTIFS(P199:P1293,Table8[[#This Row],[Season2]],O199:O1293,Table8[[#Headers],[IPL-2022]])</f>
        <v>3</v>
      </c>
      <c r="AM199">
        <f>COUNTIFS(P199:P1293,Table8[[#This Row],[Season2]],O199:O1293,Table8[[#Headers],[IPL-2023]])</f>
        <v>1</v>
      </c>
      <c r="AN199">
        <f>COUNTIFS(P199:P1293,Table8[[#This Row],[Season2]],O199:O1293,Table8[[#Headers],[IPL-2024]])</f>
        <v>2</v>
      </c>
    </row>
    <row r="200" spans="15:40" x14ac:dyDescent="0.25">
      <c r="O200" s="1" t="s">
        <v>214</v>
      </c>
      <c r="P200" s="1" t="s">
        <v>100</v>
      </c>
      <c r="W200" s="1" t="s">
        <v>378</v>
      </c>
      <c r="X200">
        <f>COUNTIFS(P200:P1294,Table8[[#This Row],[Season2]],O200:O1294,Table8[[#Headers],[IPL-2008]])</f>
        <v>0</v>
      </c>
      <c r="Y200">
        <f>COUNTIFS($P$5:$P$1099,Table8[[#This Row],[Season2]],$O$5:$O$1099,Table8[[#Headers],[IPL-2009]])</f>
        <v>0</v>
      </c>
      <c r="Z200" s="1">
        <f>COUNTIFS(P200:P1294,Table8[[#This Row],[Season2]],O200:O1294,Table8[[#Headers],[IPL-2010]])</f>
        <v>0</v>
      </c>
      <c r="AA200">
        <f>COUNTIFS(P200:P1294,Table8[[#This Row],[Season2]],O200:O1294,Table8[[#Headers],[IPL-2011]])</f>
        <v>0</v>
      </c>
      <c r="AB200">
        <f>COUNTIFS(P200:P1294,Table8[[#This Row],[Season2]],O200:O1294,Table8[[#Headers],[IPL-2012]])</f>
        <v>0</v>
      </c>
      <c r="AC200">
        <f>COUNTIFS(P200:P1294,Table8[[#This Row],[Season2]],O200:O1294,Table8[[#Headers],[IPL-2013]])</f>
        <v>0</v>
      </c>
      <c r="AD200">
        <f>COUNTIFS(P200:P1294,Table8[[#This Row],[Season2]],O200:O1294,Table8[[#Headers],[IPL-2014]])</f>
        <v>0</v>
      </c>
      <c r="AE200">
        <f>COUNTIFS(P200:P1294,Table8[[#This Row],[Season2]],O200:O1294,Table8[[#Headers],[IPL-2015]])</f>
        <v>0</v>
      </c>
      <c r="AF200">
        <f>COUNTIFS(P200:P1294,Table8[[#This Row],[Season2]],O200:O1294,Table8[[#Headers],[IPL-2016]])</f>
        <v>0</v>
      </c>
      <c r="AG200">
        <f>COUNTIFS(P200:P1294,Table8[[#This Row],[Season2]],O200:O1294,Table8[[#Headers],[IPL-2017]])</f>
        <v>1</v>
      </c>
      <c r="AH200">
        <f>COUNTIFS(P200:P1294,Table8[[#This Row],[Season2]],O200:O1294,Table8[[#Headers],[IPL-2018]])</f>
        <v>0</v>
      </c>
      <c r="AI200">
        <f>COUNTIFS(P200:P1294,Table8[[#This Row],[Season2]],O200:O1294,Table8[[#Headers],[IPL-2019]])</f>
        <v>0</v>
      </c>
      <c r="AJ200">
        <f>COUNTIFS(P200:P1294,Table8[[#This Row],[Season2]],O200:O1294,Table8[[#Headers],[IPL-2020]])</f>
        <v>1</v>
      </c>
      <c r="AK200">
        <f>COUNTIFS(P200:P1294,Table8[[#This Row],[Season2]],O200:O1294,Table8[[#Headers],[IPL-2021]])</f>
        <v>0</v>
      </c>
      <c r="AL200">
        <f>COUNTIFS(P200:P1294,Table8[[#This Row],[Season2]],O200:O1294,Table8[[#Headers],[IPL-2022]])</f>
        <v>1</v>
      </c>
      <c r="AM200">
        <f>COUNTIFS(P200:P1294,Table8[[#This Row],[Season2]],O200:O1294,Table8[[#Headers],[IPL-2023]])</f>
        <v>0</v>
      </c>
      <c r="AN200">
        <f>COUNTIFS(P200:P1294,Table8[[#This Row],[Season2]],O200:O1294,Table8[[#Headers],[IPL-2024]])</f>
        <v>0</v>
      </c>
    </row>
    <row r="201" spans="15:40" x14ac:dyDescent="0.25">
      <c r="O201" s="6" t="s">
        <v>214</v>
      </c>
      <c r="P201" s="6" t="s">
        <v>87</v>
      </c>
      <c r="W201" s="1" t="s">
        <v>379</v>
      </c>
      <c r="X201">
        <f>COUNTIFS(P201:P1295,Table8[[#This Row],[Season2]],O201:O1295,Table8[[#Headers],[IPL-2008]])</f>
        <v>0</v>
      </c>
      <c r="Y201">
        <f>COUNTIFS($P$5:$P$1099,Table8[[#This Row],[Season2]],$O$5:$O$1099,Table8[[#Headers],[IPL-2009]])</f>
        <v>0</v>
      </c>
      <c r="Z201" s="1">
        <f>COUNTIFS(P201:P1295,Table8[[#This Row],[Season2]],O201:O1295,Table8[[#Headers],[IPL-2010]])</f>
        <v>0</v>
      </c>
      <c r="AA201">
        <f>COUNTIFS(P201:P1295,Table8[[#This Row],[Season2]],O201:O1295,Table8[[#Headers],[IPL-2011]])</f>
        <v>0</v>
      </c>
      <c r="AB201">
        <f>COUNTIFS(P201:P1295,Table8[[#This Row],[Season2]],O201:O1295,Table8[[#Headers],[IPL-2012]])</f>
        <v>0</v>
      </c>
      <c r="AC201">
        <f>COUNTIFS(P201:P1295,Table8[[#This Row],[Season2]],O201:O1295,Table8[[#Headers],[IPL-2013]])</f>
        <v>0</v>
      </c>
      <c r="AD201">
        <f>COUNTIFS(P201:P1295,Table8[[#This Row],[Season2]],O201:O1295,Table8[[#Headers],[IPL-2014]])</f>
        <v>0</v>
      </c>
      <c r="AE201">
        <f>COUNTIFS(P201:P1295,Table8[[#This Row],[Season2]],O201:O1295,Table8[[#Headers],[IPL-2015]])</f>
        <v>0</v>
      </c>
      <c r="AF201">
        <f>COUNTIFS(P201:P1295,Table8[[#This Row],[Season2]],O201:O1295,Table8[[#Headers],[IPL-2016]])</f>
        <v>0</v>
      </c>
      <c r="AG201">
        <f>COUNTIFS(P201:P1295,Table8[[#This Row],[Season2]],O201:O1295,Table8[[#Headers],[IPL-2017]])</f>
        <v>1</v>
      </c>
      <c r="AH201">
        <f>COUNTIFS(P201:P1295,Table8[[#This Row],[Season2]],O201:O1295,Table8[[#Headers],[IPL-2018]])</f>
        <v>0</v>
      </c>
      <c r="AI201">
        <f>COUNTIFS(P201:P1295,Table8[[#This Row],[Season2]],O201:O1295,Table8[[#Headers],[IPL-2019]])</f>
        <v>0</v>
      </c>
      <c r="AJ201">
        <f>COUNTIFS(P201:P1295,Table8[[#This Row],[Season2]],O201:O1295,Table8[[#Headers],[IPL-2020]])</f>
        <v>0</v>
      </c>
      <c r="AK201">
        <f>COUNTIFS(P201:P1295,Table8[[#This Row],[Season2]],O201:O1295,Table8[[#Headers],[IPL-2021]])</f>
        <v>0</v>
      </c>
      <c r="AL201">
        <f>COUNTIFS(P201:P1295,Table8[[#This Row],[Season2]],O201:O1295,Table8[[#Headers],[IPL-2022]])</f>
        <v>1</v>
      </c>
      <c r="AM201">
        <f>COUNTIFS(P201:P1295,Table8[[#This Row],[Season2]],O201:O1295,Table8[[#Headers],[IPL-2023]])</f>
        <v>1</v>
      </c>
      <c r="AN201">
        <f>COUNTIFS(P201:P1295,Table8[[#This Row],[Season2]],O201:O1295,Table8[[#Headers],[IPL-2024]])</f>
        <v>0</v>
      </c>
    </row>
    <row r="202" spans="15:40" x14ac:dyDescent="0.25">
      <c r="O202" s="1" t="s">
        <v>214</v>
      </c>
      <c r="P202" s="1" t="s">
        <v>164</v>
      </c>
      <c r="W202" s="6" t="s">
        <v>380</v>
      </c>
      <c r="X202">
        <f>COUNTIFS(P202:P1296,Table8[[#This Row],[Season2]],O202:O1296,Table8[[#Headers],[IPL-2008]])</f>
        <v>0</v>
      </c>
      <c r="Y202">
        <f>COUNTIFS($P$5:$P$1099,Table8[[#This Row],[Season2]],$O$5:$O$1099,Table8[[#Headers],[IPL-2009]])</f>
        <v>0</v>
      </c>
      <c r="Z202" s="1">
        <f>COUNTIFS(P202:P1296,Table8[[#This Row],[Season2]],O202:O1296,Table8[[#Headers],[IPL-2010]])</f>
        <v>0</v>
      </c>
      <c r="AA202">
        <f>COUNTIFS(P202:P1296,Table8[[#This Row],[Season2]],O202:O1296,Table8[[#Headers],[IPL-2011]])</f>
        <v>0</v>
      </c>
      <c r="AB202">
        <f>COUNTIFS(P202:P1296,Table8[[#This Row],[Season2]],O202:O1296,Table8[[#Headers],[IPL-2012]])</f>
        <v>0</v>
      </c>
      <c r="AC202">
        <f>COUNTIFS(P202:P1296,Table8[[#This Row],[Season2]],O202:O1296,Table8[[#Headers],[IPL-2013]])</f>
        <v>0</v>
      </c>
      <c r="AD202">
        <f>COUNTIFS(P202:P1296,Table8[[#This Row],[Season2]],O202:O1296,Table8[[#Headers],[IPL-2014]])</f>
        <v>0</v>
      </c>
      <c r="AE202">
        <f>COUNTIFS(P202:P1296,Table8[[#This Row],[Season2]],O202:O1296,Table8[[#Headers],[IPL-2015]])</f>
        <v>0</v>
      </c>
      <c r="AF202">
        <f>COUNTIFS(P202:P1296,Table8[[#This Row],[Season2]],O202:O1296,Table8[[#Headers],[IPL-2016]])</f>
        <v>0</v>
      </c>
      <c r="AG202">
        <f>COUNTIFS(P202:P1296,Table8[[#This Row],[Season2]],O202:O1296,Table8[[#Headers],[IPL-2017]])</f>
        <v>1</v>
      </c>
      <c r="AH202">
        <f>COUNTIFS(P202:P1296,Table8[[#This Row],[Season2]],O202:O1296,Table8[[#Headers],[IPL-2018]])</f>
        <v>0</v>
      </c>
      <c r="AI202">
        <f>COUNTIFS(P202:P1296,Table8[[#This Row],[Season2]],O202:O1296,Table8[[#Headers],[IPL-2019]])</f>
        <v>0</v>
      </c>
      <c r="AJ202">
        <f>COUNTIFS(P202:P1296,Table8[[#This Row],[Season2]],O202:O1296,Table8[[#Headers],[IPL-2020]])</f>
        <v>1</v>
      </c>
      <c r="AK202">
        <f>COUNTIFS(P202:P1296,Table8[[#This Row],[Season2]],O202:O1296,Table8[[#Headers],[IPL-2021]])</f>
        <v>0</v>
      </c>
      <c r="AL202">
        <f>COUNTIFS(P202:P1296,Table8[[#This Row],[Season2]],O202:O1296,Table8[[#Headers],[IPL-2022]])</f>
        <v>2</v>
      </c>
      <c r="AM202">
        <f>COUNTIFS(P202:P1296,Table8[[#This Row],[Season2]],O202:O1296,Table8[[#Headers],[IPL-2023]])</f>
        <v>0</v>
      </c>
      <c r="AN202">
        <f>COUNTIFS(P202:P1296,Table8[[#This Row],[Season2]],O202:O1296,Table8[[#Headers],[IPL-2024]])</f>
        <v>0</v>
      </c>
    </row>
    <row r="203" spans="15:40" x14ac:dyDescent="0.25">
      <c r="O203" s="6" t="s">
        <v>214</v>
      </c>
      <c r="P203" s="6" t="s">
        <v>128</v>
      </c>
      <c r="W203" s="6" t="s">
        <v>381</v>
      </c>
      <c r="X203">
        <f>COUNTIFS(P203:P1297,Table8[[#This Row],[Season2]],O203:O1297,Table8[[#Headers],[IPL-2008]])</f>
        <v>0</v>
      </c>
      <c r="Y203">
        <f>COUNTIFS($P$5:$P$1099,Table8[[#This Row],[Season2]],$O$5:$O$1099,Table8[[#Headers],[IPL-2009]])</f>
        <v>0</v>
      </c>
      <c r="Z203" s="1">
        <f>COUNTIFS(P203:P1297,Table8[[#This Row],[Season2]],O203:O1297,Table8[[#Headers],[IPL-2010]])</f>
        <v>0</v>
      </c>
      <c r="AA203">
        <f>COUNTIFS(P203:P1297,Table8[[#This Row],[Season2]],O203:O1297,Table8[[#Headers],[IPL-2011]])</f>
        <v>0</v>
      </c>
      <c r="AB203">
        <f>COUNTIFS(P203:P1297,Table8[[#This Row],[Season2]],O203:O1297,Table8[[#Headers],[IPL-2012]])</f>
        <v>0</v>
      </c>
      <c r="AC203">
        <f>COUNTIFS(P203:P1297,Table8[[#This Row],[Season2]],O203:O1297,Table8[[#Headers],[IPL-2013]])</f>
        <v>0</v>
      </c>
      <c r="AD203">
        <f>COUNTIFS(P203:P1297,Table8[[#This Row],[Season2]],O203:O1297,Table8[[#Headers],[IPL-2014]])</f>
        <v>0</v>
      </c>
      <c r="AE203">
        <f>COUNTIFS(P203:P1297,Table8[[#This Row],[Season2]],O203:O1297,Table8[[#Headers],[IPL-2015]])</f>
        <v>0</v>
      </c>
      <c r="AF203">
        <f>COUNTIFS(P203:P1297,Table8[[#This Row],[Season2]],O203:O1297,Table8[[#Headers],[IPL-2016]])</f>
        <v>0</v>
      </c>
      <c r="AG203">
        <f>COUNTIFS(P203:P1297,Table8[[#This Row],[Season2]],O203:O1297,Table8[[#Headers],[IPL-2017]])</f>
        <v>1</v>
      </c>
      <c r="AH203">
        <f>COUNTIFS(P203:P1297,Table8[[#This Row],[Season2]],O203:O1297,Table8[[#Headers],[IPL-2018]])</f>
        <v>0</v>
      </c>
      <c r="AI203">
        <f>COUNTIFS(P203:P1297,Table8[[#This Row],[Season2]],O203:O1297,Table8[[#Headers],[IPL-2019]])</f>
        <v>0</v>
      </c>
      <c r="AJ203">
        <f>COUNTIFS(P203:P1297,Table8[[#This Row],[Season2]],O203:O1297,Table8[[#Headers],[IPL-2020]])</f>
        <v>1</v>
      </c>
      <c r="AK203">
        <f>COUNTIFS(P203:P1297,Table8[[#This Row],[Season2]],O203:O1297,Table8[[#Headers],[IPL-2021]])</f>
        <v>0</v>
      </c>
      <c r="AL203">
        <f>COUNTIFS(P203:P1297,Table8[[#This Row],[Season2]],O203:O1297,Table8[[#Headers],[IPL-2022]])</f>
        <v>0</v>
      </c>
      <c r="AM203">
        <f>COUNTIFS(P203:P1297,Table8[[#This Row],[Season2]],O203:O1297,Table8[[#Headers],[IPL-2023]])</f>
        <v>1</v>
      </c>
      <c r="AN203">
        <f>COUNTIFS(P203:P1297,Table8[[#This Row],[Season2]],O203:O1297,Table8[[#Headers],[IPL-2024]])</f>
        <v>1</v>
      </c>
    </row>
    <row r="204" spans="15:40" x14ac:dyDescent="0.25">
      <c r="O204" s="1" t="s">
        <v>214</v>
      </c>
      <c r="P204" s="1" t="s">
        <v>192</v>
      </c>
      <c r="W204" s="1" t="s">
        <v>382</v>
      </c>
      <c r="X204">
        <f>COUNTIFS(P204:P1298,Table8[[#This Row],[Season2]],O204:O1298,Table8[[#Headers],[IPL-2008]])</f>
        <v>0</v>
      </c>
      <c r="Y204">
        <f>COUNTIFS($P$5:$P$1099,Table8[[#This Row],[Season2]],$O$5:$O$1099,Table8[[#Headers],[IPL-2009]])</f>
        <v>0</v>
      </c>
      <c r="Z204" s="1">
        <f>COUNTIFS(P204:P1298,Table8[[#This Row],[Season2]],O204:O1298,Table8[[#Headers],[IPL-2010]])</f>
        <v>0</v>
      </c>
      <c r="AA204">
        <f>COUNTIFS(P204:P1298,Table8[[#This Row],[Season2]],O204:O1298,Table8[[#Headers],[IPL-2011]])</f>
        <v>0</v>
      </c>
      <c r="AB204">
        <f>COUNTIFS(P204:P1298,Table8[[#This Row],[Season2]],O204:O1298,Table8[[#Headers],[IPL-2012]])</f>
        <v>0</v>
      </c>
      <c r="AC204">
        <f>COUNTIFS(P204:P1298,Table8[[#This Row],[Season2]],O204:O1298,Table8[[#Headers],[IPL-2013]])</f>
        <v>0</v>
      </c>
      <c r="AD204">
        <f>COUNTIFS(P204:P1298,Table8[[#This Row],[Season2]],O204:O1298,Table8[[#Headers],[IPL-2014]])</f>
        <v>0</v>
      </c>
      <c r="AE204">
        <f>COUNTIFS(P204:P1298,Table8[[#This Row],[Season2]],O204:O1298,Table8[[#Headers],[IPL-2015]])</f>
        <v>0</v>
      </c>
      <c r="AF204">
        <f>COUNTIFS(P204:P1298,Table8[[#This Row],[Season2]],O204:O1298,Table8[[#Headers],[IPL-2016]])</f>
        <v>0</v>
      </c>
      <c r="AG204">
        <f>COUNTIFS(P204:P1298,Table8[[#This Row],[Season2]],O204:O1298,Table8[[#Headers],[IPL-2017]])</f>
        <v>1</v>
      </c>
      <c r="AH204">
        <f>COUNTIFS(P204:P1298,Table8[[#This Row],[Season2]],O204:O1298,Table8[[#Headers],[IPL-2018]])</f>
        <v>1</v>
      </c>
      <c r="AI204">
        <f>COUNTIFS(P204:P1298,Table8[[#This Row],[Season2]],O204:O1298,Table8[[#Headers],[IPL-2019]])</f>
        <v>0</v>
      </c>
      <c r="AJ204">
        <f>COUNTIFS(P204:P1298,Table8[[#This Row],[Season2]],O204:O1298,Table8[[#Headers],[IPL-2020]])</f>
        <v>0</v>
      </c>
      <c r="AK204">
        <f>COUNTIFS(P204:P1298,Table8[[#This Row],[Season2]],O204:O1298,Table8[[#Headers],[IPL-2021]])</f>
        <v>1</v>
      </c>
      <c r="AL204">
        <f>COUNTIFS(P204:P1298,Table8[[#This Row],[Season2]],O204:O1298,Table8[[#Headers],[IPL-2022]])</f>
        <v>1</v>
      </c>
      <c r="AM204">
        <f>COUNTIFS(P204:P1298,Table8[[#This Row],[Season2]],O204:O1298,Table8[[#Headers],[IPL-2023]])</f>
        <v>0</v>
      </c>
      <c r="AN204">
        <f>COUNTIFS(P204:P1298,Table8[[#This Row],[Season2]],O204:O1298,Table8[[#Headers],[IPL-2024]])</f>
        <v>0</v>
      </c>
    </row>
    <row r="205" spans="15:40" x14ac:dyDescent="0.25">
      <c r="O205" s="6" t="s">
        <v>214</v>
      </c>
      <c r="P205" s="6" t="s">
        <v>193</v>
      </c>
      <c r="W205" s="6" t="s">
        <v>383</v>
      </c>
      <c r="X205">
        <f>COUNTIFS(P205:P1299,Table8[[#This Row],[Season2]],O205:O1299,Table8[[#Headers],[IPL-2008]])</f>
        <v>0</v>
      </c>
      <c r="Y205">
        <f>COUNTIFS($P$5:$P$1099,Table8[[#This Row],[Season2]],$O$5:$O$1099,Table8[[#Headers],[IPL-2009]])</f>
        <v>0</v>
      </c>
      <c r="Z205" s="1">
        <f>COUNTIFS(P205:P1299,Table8[[#This Row],[Season2]],O205:O1299,Table8[[#Headers],[IPL-2010]])</f>
        <v>0</v>
      </c>
      <c r="AA205">
        <f>COUNTIFS(P205:P1299,Table8[[#This Row],[Season2]],O205:O1299,Table8[[#Headers],[IPL-2011]])</f>
        <v>0</v>
      </c>
      <c r="AB205">
        <f>COUNTIFS(P205:P1299,Table8[[#This Row],[Season2]],O205:O1299,Table8[[#Headers],[IPL-2012]])</f>
        <v>0</v>
      </c>
      <c r="AC205">
        <f>COUNTIFS(P205:P1299,Table8[[#This Row],[Season2]],O205:O1299,Table8[[#Headers],[IPL-2013]])</f>
        <v>0</v>
      </c>
      <c r="AD205">
        <f>COUNTIFS(P205:P1299,Table8[[#This Row],[Season2]],O205:O1299,Table8[[#Headers],[IPL-2014]])</f>
        <v>0</v>
      </c>
      <c r="AE205">
        <f>COUNTIFS(P205:P1299,Table8[[#This Row],[Season2]],O205:O1299,Table8[[#Headers],[IPL-2015]])</f>
        <v>0</v>
      </c>
      <c r="AF205">
        <f>COUNTIFS(P205:P1299,Table8[[#This Row],[Season2]],O205:O1299,Table8[[#Headers],[IPL-2016]])</f>
        <v>0</v>
      </c>
      <c r="AG205">
        <f>COUNTIFS(P205:P1299,Table8[[#This Row],[Season2]],O205:O1299,Table8[[#Headers],[IPL-2017]])</f>
        <v>1</v>
      </c>
      <c r="AH205">
        <f>COUNTIFS(P205:P1299,Table8[[#This Row],[Season2]],O205:O1299,Table8[[#Headers],[IPL-2018]])</f>
        <v>0</v>
      </c>
      <c r="AI205">
        <f>COUNTIFS(P205:P1299,Table8[[#This Row],[Season2]],O205:O1299,Table8[[#Headers],[IPL-2019]])</f>
        <v>0</v>
      </c>
      <c r="AJ205">
        <f>COUNTIFS(P205:P1299,Table8[[#This Row],[Season2]],O205:O1299,Table8[[#Headers],[IPL-2020]])</f>
        <v>0</v>
      </c>
      <c r="AK205">
        <f>COUNTIFS(P205:P1299,Table8[[#This Row],[Season2]],O205:O1299,Table8[[#Headers],[IPL-2021]])</f>
        <v>0</v>
      </c>
      <c r="AL205">
        <f>COUNTIFS(P205:P1299,Table8[[#This Row],[Season2]],O205:O1299,Table8[[#Headers],[IPL-2022]])</f>
        <v>0</v>
      </c>
      <c r="AM205">
        <f>COUNTIFS(P205:P1299,Table8[[#This Row],[Season2]],O205:O1299,Table8[[#Headers],[IPL-2023]])</f>
        <v>0</v>
      </c>
      <c r="AN205">
        <f>COUNTIFS(P205:P1299,Table8[[#This Row],[Season2]],O205:O1299,Table8[[#Headers],[IPL-2024]])</f>
        <v>0</v>
      </c>
    </row>
    <row r="206" spans="15:40" x14ac:dyDescent="0.25">
      <c r="O206" s="1" t="s">
        <v>214</v>
      </c>
      <c r="P206" s="1" t="s">
        <v>166</v>
      </c>
      <c r="W206" s="6" t="s">
        <v>384</v>
      </c>
      <c r="X206">
        <f>COUNTIFS(P206:P1300,Table8[[#This Row],[Season2]],O206:O1300,Table8[[#Headers],[IPL-2008]])</f>
        <v>0</v>
      </c>
      <c r="Y206">
        <f>COUNTIFS($P$5:$P$1099,Table8[[#This Row],[Season2]],$O$5:$O$1099,Table8[[#Headers],[IPL-2009]])</f>
        <v>0</v>
      </c>
      <c r="Z206" s="1">
        <f>COUNTIFS(P206:P1300,Table8[[#This Row],[Season2]],O206:O1300,Table8[[#Headers],[IPL-2010]])</f>
        <v>0</v>
      </c>
      <c r="AA206">
        <f>COUNTIFS(P206:P1300,Table8[[#This Row],[Season2]],O206:O1300,Table8[[#Headers],[IPL-2011]])</f>
        <v>0</v>
      </c>
      <c r="AB206">
        <f>COUNTIFS(P206:P1300,Table8[[#This Row],[Season2]],O206:O1300,Table8[[#Headers],[IPL-2012]])</f>
        <v>0</v>
      </c>
      <c r="AC206">
        <f>COUNTIFS(P206:P1300,Table8[[#This Row],[Season2]],O206:O1300,Table8[[#Headers],[IPL-2013]])</f>
        <v>0</v>
      </c>
      <c r="AD206">
        <f>COUNTIFS(P206:P1300,Table8[[#This Row],[Season2]],O206:O1300,Table8[[#Headers],[IPL-2014]])</f>
        <v>0</v>
      </c>
      <c r="AE206">
        <f>COUNTIFS(P206:P1300,Table8[[#This Row],[Season2]],O206:O1300,Table8[[#Headers],[IPL-2015]])</f>
        <v>0</v>
      </c>
      <c r="AF206">
        <f>COUNTIFS(P206:P1300,Table8[[#This Row],[Season2]],O206:O1300,Table8[[#Headers],[IPL-2016]])</f>
        <v>0</v>
      </c>
      <c r="AG206">
        <f>COUNTIFS(P206:P1300,Table8[[#This Row],[Season2]],O206:O1300,Table8[[#Headers],[IPL-2017]])</f>
        <v>1</v>
      </c>
      <c r="AH206">
        <f>COUNTIFS(P206:P1300,Table8[[#This Row],[Season2]],O206:O1300,Table8[[#Headers],[IPL-2018]])</f>
        <v>0</v>
      </c>
      <c r="AI206">
        <f>COUNTIFS(P206:P1300,Table8[[#This Row],[Season2]],O206:O1300,Table8[[#Headers],[IPL-2019]])</f>
        <v>0</v>
      </c>
      <c r="AJ206">
        <f>COUNTIFS(P206:P1300,Table8[[#This Row],[Season2]],O206:O1300,Table8[[#Headers],[IPL-2020]])</f>
        <v>0</v>
      </c>
      <c r="AK206">
        <f>COUNTIFS(P206:P1300,Table8[[#This Row],[Season2]],O206:O1300,Table8[[#Headers],[IPL-2021]])</f>
        <v>0</v>
      </c>
      <c r="AL206">
        <f>COUNTIFS(P206:P1300,Table8[[#This Row],[Season2]],O206:O1300,Table8[[#Headers],[IPL-2022]])</f>
        <v>0</v>
      </c>
      <c r="AM206">
        <f>COUNTIFS(P206:P1300,Table8[[#This Row],[Season2]],O206:O1300,Table8[[#Headers],[IPL-2023]])</f>
        <v>0</v>
      </c>
      <c r="AN206">
        <f>COUNTIFS(P206:P1300,Table8[[#This Row],[Season2]],O206:O1300,Table8[[#Headers],[IPL-2024]])</f>
        <v>0</v>
      </c>
    </row>
    <row r="207" spans="15:40" x14ac:dyDescent="0.25">
      <c r="O207" s="6" t="s">
        <v>214</v>
      </c>
      <c r="P207" s="6" t="s">
        <v>36</v>
      </c>
      <c r="W207" s="1" t="s">
        <v>386</v>
      </c>
      <c r="X207">
        <f>COUNTIFS(P207:P1301,Table8[[#This Row],[Season2]],O207:O1301,Table8[[#Headers],[IPL-2008]])</f>
        <v>0</v>
      </c>
      <c r="Y207">
        <f>COUNTIFS($P$5:$P$1099,Table8[[#This Row],[Season2]],$O$5:$O$1099,Table8[[#Headers],[IPL-2009]])</f>
        <v>0</v>
      </c>
      <c r="Z207" s="1">
        <f>COUNTIFS(P207:P1301,Table8[[#This Row],[Season2]],O207:O1301,Table8[[#Headers],[IPL-2010]])</f>
        <v>0</v>
      </c>
      <c r="AA207">
        <f>COUNTIFS(P207:P1301,Table8[[#This Row],[Season2]],O207:O1301,Table8[[#Headers],[IPL-2011]])</f>
        <v>0</v>
      </c>
      <c r="AB207">
        <f>COUNTIFS(P207:P1301,Table8[[#This Row],[Season2]],O207:O1301,Table8[[#Headers],[IPL-2012]])</f>
        <v>0</v>
      </c>
      <c r="AC207">
        <f>COUNTIFS(P207:P1301,Table8[[#This Row],[Season2]],O207:O1301,Table8[[#Headers],[IPL-2013]])</f>
        <v>0</v>
      </c>
      <c r="AD207">
        <f>COUNTIFS(P207:P1301,Table8[[#This Row],[Season2]],O207:O1301,Table8[[#Headers],[IPL-2014]])</f>
        <v>0</v>
      </c>
      <c r="AE207">
        <f>COUNTIFS(P207:P1301,Table8[[#This Row],[Season2]],O207:O1301,Table8[[#Headers],[IPL-2015]])</f>
        <v>0</v>
      </c>
      <c r="AF207">
        <f>COUNTIFS(P207:P1301,Table8[[#This Row],[Season2]],O207:O1301,Table8[[#Headers],[IPL-2016]])</f>
        <v>0</v>
      </c>
      <c r="AG207">
        <f>COUNTIFS(P207:P1301,Table8[[#This Row],[Season2]],O207:O1301,Table8[[#Headers],[IPL-2017]])</f>
        <v>0</v>
      </c>
      <c r="AH207">
        <f>COUNTIFS(P207:P1301,Table8[[#This Row],[Season2]],O207:O1301,Table8[[#Headers],[IPL-2018]])</f>
        <v>2</v>
      </c>
      <c r="AI207">
        <f>COUNTIFS(P207:P1301,Table8[[#This Row],[Season2]],O207:O1301,Table8[[#Headers],[IPL-2019]])</f>
        <v>2</v>
      </c>
      <c r="AJ207">
        <f>COUNTIFS(P207:P1301,Table8[[#This Row],[Season2]],O207:O1301,Table8[[#Headers],[IPL-2020]])</f>
        <v>3</v>
      </c>
      <c r="AK207">
        <f>COUNTIFS(P207:P1301,Table8[[#This Row],[Season2]],O207:O1301,Table8[[#Headers],[IPL-2021]])</f>
        <v>3</v>
      </c>
      <c r="AL207">
        <f>COUNTIFS(P207:P1301,Table8[[#This Row],[Season2]],O207:O1301,Table8[[#Headers],[IPL-2022]])</f>
        <v>2</v>
      </c>
      <c r="AM207">
        <f>COUNTIFS(P207:P1301,Table8[[#This Row],[Season2]],O207:O1301,Table8[[#Headers],[IPL-2023]])</f>
        <v>0</v>
      </c>
      <c r="AN207">
        <f>COUNTIFS(P207:P1301,Table8[[#This Row],[Season2]],O207:O1301,Table8[[#Headers],[IPL-2024]])</f>
        <v>1</v>
      </c>
    </row>
    <row r="208" spans="15:40" x14ac:dyDescent="0.25">
      <c r="O208" s="1" t="s">
        <v>214</v>
      </c>
      <c r="P208" s="1" t="s">
        <v>230</v>
      </c>
      <c r="W208" s="6" t="s">
        <v>389</v>
      </c>
      <c r="X208">
        <f>COUNTIFS(P208:P1302,Table8[[#This Row],[Season2]],O208:O1302,Table8[[#Headers],[IPL-2008]])</f>
        <v>0</v>
      </c>
      <c r="Y208">
        <f>COUNTIFS($P$5:$P$1099,Table8[[#This Row],[Season2]],$O$5:$O$1099,Table8[[#Headers],[IPL-2009]])</f>
        <v>0</v>
      </c>
      <c r="Z208" s="1">
        <f>COUNTIFS(P208:P1302,Table8[[#This Row],[Season2]],O208:O1302,Table8[[#Headers],[IPL-2010]])</f>
        <v>0</v>
      </c>
      <c r="AA208">
        <f>COUNTIFS(P208:P1302,Table8[[#This Row],[Season2]],O208:O1302,Table8[[#Headers],[IPL-2011]])</f>
        <v>0</v>
      </c>
      <c r="AB208">
        <f>COUNTIFS(P208:P1302,Table8[[#This Row],[Season2]],O208:O1302,Table8[[#Headers],[IPL-2012]])</f>
        <v>0</v>
      </c>
      <c r="AC208">
        <f>COUNTIFS(P208:P1302,Table8[[#This Row],[Season2]],O208:O1302,Table8[[#Headers],[IPL-2013]])</f>
        <v>0</v>
      </c>
      <c r="AD208">
        <f>COUNTIFS(P208:P1302,Table8[[#This Row],[Season2]],O208:O1302,Table8[[#Headers],[IPL-2014]])</f>
        <v>0</v>
      </c>
      <c r="AE208">
        <f>COUNTIFS(P208:P1302,Table8[[#This Row],[Season2]],O208:O1302,Table8[[#Headers],[IPL-2015]])</f>
        <v>0</v>
      </c>
      <c r="AF208">
        <f>COUNTIFS(P208:P1302,Table8[[#This Row],[Season2]],O208:O1302,Table8[[#Headers],[IPL-2016]])</f>
        <v>0</v>
      </c>
      <c r="AG208">
        <f>COUNTIFS(P208:P1302,Table8[[#This Row],[Season2]],O208:O1302,Table8[[#Headers],[IPL-2017]])</f>
        <v>0</v>
      </c>
      <c r="AH208">
        <f>COUNTIFS(P208:P1302,Table8[[#This Row],[Season2]],O208:O1302,Table8[[#Headers],[IPL-2018]])</f>
        <v>1</v>
      </c>
      <c r="AI208">
        <f>COUNTIFS(P208:P1302,Table8[[#This Row],[Season2]],O208:O1302,Table8[[#Headers],[IPL-2019]])</f>
        <v>0</v>
      </c>
      <c r="AJ208">
        <f>COUNTIFS(P208:P1302,Table8[[#This Row],[Season2]],O208:O1302,Table8[[#Headers],[IPL-2020]])</f>
        <v>0</v>
      </c>
      <c r="AK208">
        <f>COUNTIFS(P208:P1302,Table8[[#This Row],[Season2]],O208:O1302,Table8[[#Headers],[IPL-2021]])</f>
        <v>0</v>
      </c>
      <c r="AL208">
        <f>COUNTIFS(P208:P1302,Table8[[#This Row],[Season2]],O208:O1302,Table8[[#Headers],[IPL-2022]])</f>
        <v>0</v>
      </c>
      <c r="AM208">
        <f>COUNTIFS(P208:P1302,Table8[[#This Row],[Season2]],O208:O1302,Table8[[#Headers],[IPL-2023]])</f>
        <v>0</v>
      </c>
      <c r="AN208">
        <f>COUNTIFS(P208:P1302,Table8[[#This Row],[Season2]],O208:O1302,Table8[[#Headers],[IPL-2024]])</f>
        <v>0</v>
      </c>
    </row>
    <row r="209" spans="15:40" x14ac:dyDescent="0.25">
      <c r="O209" s="6" t="s">
        <v>214</v>
      </c>
      <c r="P209" s="6" t="s">
        <v>212</v>
      </c>
      <c r="W209" s="6" t="s">
        <v>391</v>
      </c>
      <c r="X209">
        <f>COUNTIFS(P209:P1303,Table8[[#This Row],[Season2]],O209:O1303,Table8[[#Headers],[IPL-2008]])</f>
        <v>0</v>
      </c>
      <c r="Y209">
        <f>COUNTIFS($P$5:$P$1099,Table8[[#This Row],[Season2]],$O$5:$O$1099,Table8[[#Headers],[IPL-2009]])</f>
        <v>0</v>
      </c>
      <c r="Z209" s="1">
        <f>COUNTIFS(P209:P1303,Table8[[#This Row],[Season2]],O209:O1303,Table8[[#Headers],[IPL-2010]])</f>
        <v>0</v>
      </c>
      <c r="AA209">
        <f>COUNTIFS(P209:P1303,Table8[[#This Row],[Season2]],O209:O1303,Table8[[#Headers],[IPL-2011]])</f>
        <v>0</v>
      </c>
      <c r="AB209">
        <f>COUNTIFS(P209:P1303,Table8[[#This Row],[Season2]],O209:O1303,Table8[[#Headers],[IPL-2012]])</f>
        <v>0</v>
      </c>
      <c r="AC209">
        <f>COUNTIFS(P209:P1303,Table8[[#This Row],[Season2]],O209:O1303,Table8[[#Headers],[IPL-2013]])</f>
        <v>0</v>
      </c>
      <c r="AD209">
        <f>COUNTIFS(P209:P1303,Table8[[#This Row],[Season2]],O209:O1303,Table8[[#Headers],[IPL-2014]])</f>
        <v>0</v>
      </c>
      <c r="AE209">
        <f>COUNTIFS(P209:P1303,Table8[[#This Row],[Season2]],O209:O1303,Table8[[#Headers],[IPL-2015]])</f>
        <v>0</v>
      </c>
      <c r="AF209">
        <f>COUNTIFS(P209:P1303,Table8[[#This Row],[Season2]],O209:O1303,Table8[[#Headers],[IPL-2016]])</f>
        <v>0</v>
      </c>
      <c r="AG209">
        <f>COUNTIFS(P209:P1303,Table8[[#This Row],[Season2]],O209:O1303,Table8[[#Headers],[IPL-2017]])</f>
        <v>0</v>
      </c>
      <c r="AH209">
        <f>COUNTIFS(P209:P1303,Table8[[#This Row],[Season2]],O209:O1303,Table8[[#Headers],[IPL-2018]])</f>
        <v>1</v>
      </c>
      <c r="AI209">
        <f>COUNTIFS(P209:P1303,Table8[[#This Row],[Season2]],O209:O1303,Table8[[#Headers],[IPL-2019]])</f>
        <v>0</v>
      </c>
      <c r="AJ209">
        <f>COUNTIFS(P209:P1303,Table8[[#This Row],[Season2]],O209:O1303,Table8[[#Headers],[IPL-2020]])</f>
        <v>0</v>
      </c>
      <c r="AK209">
        <f>COUNTIFS(P209:P1303,Table8[[#This Row],[Season2]],O209:O1303,Table8[[#Headers],[IPL-2021]])</f>
        <v>1</v>
      </c>
      <c r="AL209">
        <f>COUNTIFS(P209:P1303,Table8[[#This Row],[Season2]],O209:O1303,Table8[[#Headers],[IPL-2022]])</f>
        <v>0</v>
      </c>
      <c r="AM209">
        <f>COUNTIFS(P209:P1303,Table8[[#This Row],[Season2]],O209:O1303,Table8[[#Headers],[IPL-2023]])</f>
        <v>0</v>
      </c>
      <c r="AN209">
        <f>COUNTIFS(P209:P1303,Table8[[#This Row],[Season2]],O209:O1303,Table8[[#Headers],[IPL-2024]])</f>
        <v>0</v>
      </c>
    </row>
    <row r="210" spans="15:40" x14ac:dyDescent="0.25">
      <c r="O210" s="1" t="s">
        <v>214</v>
      </c>
      <c r="P210" s="1" t="s">
        <v>231</v>
      </c>
      <c r="W210" s="1" t="s">
        <v>392</v>
      </c>
      <c r="X210">
        <f>COUNTIFS(P210:P1304,Table8[[#This Row],[Season2]],O210:O1304,Table8[[#Headers],[IPL-2008]])</f>
        <v>0</v>
      </c>
      <c r="Y210">
        <f>COUNTIFS($P$5:$P$1099,Table8[[#This Row],[Season2]],$O$5:$O$1099,Table8[[#Headers],[IPL-2009]])</f>
        <v>0</v>
      </c>
      <c r="Z210" s="1">
        <f>COUNTIFS(P210:P1304,Table8[[#This Row],[Season2]],O210:O1304,Table8[[#Headers],[IPL-2010]])</f>
        <v>0</v>
      </c>
      <c r="AA210">
        <f>COUNTIFS(P210:P1304,Table8[[#This Row],[Season2]],O210:O1304,Table8[[#Headers],[IPL-2011]])</f>
        <v>0</v>
      </c>
      <c r="AB210">
        <f>COUNTIFS(P210:P1304,Table8[[#This Row],[Season2]],O210:O1304,Table8[[#Headers],[IPL-2012]])</f>
        <v>0</v>
      </c>
      <c r="AC210">
        <f>COUNTIFS(P210:P1304,Table8[[#This Row],[Season2]],O210:O1304,Table8[[#Headers],[IPL-2013]])</f>
        <v>0</v>
      </c>
      <c r="AD210">
        <f>COUNTIFS(P210:P1304,Table8[[#This Row],[Season2]],O210:O1304,Table8[[#Headers],[IPL-2014]])</f>
        <v>0</v>
      </c>
      <c r="AE210">
        <f>COUNTIFS(P210:P1304,Table8[[#This Row],[Season2]],O210:O1304,Table8[[#Headers],[IPL-2015]])</f>
        <v>0</v>
      </c>
      <c r="AF210">
        <f>COUNTIFS(P210:P1304,Table8[[#This Row],[Season2]],O210:O1304,Table8[[#Headers],[IPL-2016]])</f>
        <v>0</v>
      </c>
      <c r="AG210">
        <f>COUNTIFS(P210:P1304,Table8[[#This Row],[Season2]],O210:O1304,Table8[[#Headers],[IPL-2017]])</f>
        <v>0</v>
      </c>
      <c r="AH210">
        <f>COUNTIFS(P210:P1304,Table8[[#This Row],[Season2]],O210:O1304,Table8[[#Headers],[IPL-2018]])</f>
        <v>1</v>
      </c>
      <c r="AI210">
        <f>COUNTIFS(P210:P1304,Table8[[#This Row],[Season2]],O210:O1304,Table8[[#Headers],[IPL-2019]])</f>
        <v>0</v>
      </c>
      <c r="AJ210">
        <f>COUNTIFS(P210:P1304,Table8[[#This Row],[Season2]],O210:O1304,Table8[[#Headers],[IPL-2020]])</f>
        <v>0</v>
      </c>
      <c r="AK210">
        <f>COUNTIFS(P210:P1304,Table8[[#This Row],[Season2]],O210:O1304,Table8[[#Headers],[IPL-2021]])</f>
        <v>0</v>
      </c>
      <c r="AL210">
        <f>COUNTIFS(P210:P1304,Table8[[#This Row],[Season2]],O210:O1304,Table8[[#Headers],[IPL-2022]])</f>
        <v>0</v>
      </c>
      <c r="AM210">
        <f>COUNTIFS(P210:P1304,Table8[[#This Row],[Season2]],O210:O1304,Table8[[#Headers],[IPL-2023]])</f>
        <v>0</v>
      </c>
      <c r="AN210">
        <f>COUNTIFS(P210:P1304,Table8[[#This Row],[Season2]],O210:O1304,Table8[[#Headers],[IPL-2024]])</f>
        <v>0</v>
      </c>
    </row>
    <row r="211" spans="15:40" x14ac:dyDescent="0.25">
      <c r="O211" s="6" t="s">
        <v>214</v>
      </c>
      <c r="P211" s="6" t="s">
        <v>177</v>
      </c>
      <c r="W211" s="6" t="s">
        <v>393</v>
      </c>
      <c r="X211">
        <f>COUNTIFS(P211:P1305,Table8[[#This Row],[Season2]],O211:O1305,Table8[[#Headers],[IPL-2008]])</f>
        <v>0</v>
      </c>
      <c r="Y211">
        <f>COUNTIFS($P$5:$P$1099,Table8[[#This Row],[Season2]],$O$5:$O$1099,Table8[[#Headers],[IPL-2009]])</f>
        <v>0</v>
      </c>
      <c r="Z211" s="1">
        <f>COUNTIFS(P211:P1305,Table8[[#This Row],[Season2]],O211:O1305,Table8[[#Headers],[IPL-2010]])</f>
        <v>0</v>
      </c>
      <c r="AA211">
        <f>COUNTIFS(P211:P1305,Table8[[#This Row],[Season2]],O211:O1305,Table8[[#Headers],[IPL-2011]])</f>
        <v>0</v>
      </c>
      <c r="AB211">
        <f>COUNTIFS(P211:P1305,Table8[[#This Row],[Season2]],O211:O1305,Table8[[#Headers],[IPL-2012]])</f>
        <v>0</v>
      </c>
      <c r="AC211">
        <f>COUNTIFS(P211:P1305,Table8[[#This Row],[Season2]],O211:O1305,Table8[[#Headers],[IPL-2013]])</f>
        <v>0</v>
      </c>
      <c r="AD211">
        <f>COUNTIFS(P211:P1305,Table8[[#This Row],[Season2]],O211:O1305,Table8[[#Headers],[IPL-2014]])</f>
        <v>0</v>
      </c>
      <c r="AE211">
        <f>COUNTIFS(P211:P1305,Table8[[#This Row],[Season2]],O211:O1305,Table8[[#Headers],[IPL-2015]])</f>
        <v>0</v>
      </c>
      <c r="AF211">
        <f>COUNTIFS(P211:P1305,Table8[[#This Row],[Season2]],O211:O1305,Table8[[#Headers],[IPL-2016]])</f>
        <v>0</v>
      </c>
      <c r="AG211">
        <f>COUNTIFS(P211:P1305,Table8[[#This Row],[Season2]],O211:O1305,Table8[[#Headers],[IPL-2017]])</f>
        <v>0</v>
      </c>
      <c r="AH211">
        <f>COUNTIFS(P211:P1305,Table8[[#This Row],[Season2]],O211:O1305,Table8[[#Headers],[IPL-2018]])</f>
        <v>1</v>
      </c>
      <c r="AI211">
        <f>COUNTIFS(P211:P1305,Table8[[#This Row],[Season2]],O211:O1305,Table8[[#Headers],[IPL-2019]])</f>
        <v>0</v>
      </c>
      <c r="AJ211">
        <f>COUNTIFS(P211:P1305,Table8[[#This Row],[Season2]],O211:O1305,Table8[[#Headers],[IPL-2020]])</f>
        <v>0</v>
      </c>
      <c r="AK211">
        <f>COUNTIFS(P211:P1305,Table8[[#This Row],[Season2]],O211:O1305,Table8[[#Headers],[IPL-2021]])</f>
        <v>0</v>
      </c>
      <c r="AL211">
        <f>COUNTIFS(P211:P1305,Table8[[#This Row],[Season2]],O211:O1305,Table8[[#Headers],[IPL-2022]])</f>
        <v>0</v>
      </c>
      <c r="AM211">
        <f>COUNTIFS(P211:P1305,Table8[[#This Row],[Season2]],O211:O1305,Table8[[#Headers],[IPL-2023]])</f>
        <v>0</v>
      </c>
      <c r="AN211">
        <f>COUNTIFS(P211:P1305,Table8[[#This Row],[Season2]],O211:O1305,Table8[[#Headers],[IPL-2024]])</f>
        <v>0</v>
      </c>
    </row>
    <row r="212" spans="15:40" x14ac:dyDescent="0.25">
      <c r="O212" s="1" t="s">
        <v>214</v>
      </c>
      <c r="P212" s="1" t="s">
        <v>232</v>
      </c>
      <c r="W212" s="1" t="s">
        <v>394</v>
      </c>
      <c r="X212">
        <f>COUNTIFS(P212:P1306,Table8[[#This Row],[Season2]],O212:O1306,Table8[[#Headers],[IPL-2008]])</f>
        <v>0</v>
      </c>
      <c r="Y212">
        <f>COUNTIFS($P$5:$P$1099,Table8[[#This Row],[Season2]],$O$5:$O$1099,Table8[[#Headers],[IPL-2009]])</f>
        <v>0</v>
      </c>
      <c r="Z212" s="1">
        <f>COUNTIFS(P212:P1306,Table8[[#This Row],[Season2]],O212:O1306,Table8[[#Headers],[IPL-2010]])</f>
        <v>0</v>
      </c>
      <c r="AA212">
        <f>COUNTIFS(P212:P1306,Table8[[#This Row],[Season2]],O212:O1306,Table8[[#Headers],[IPL-2011]])</f>
        <v>0</v>
      </c>
      <c r="AB212">
        <f>COUNTIFS(P212:P1306,Table8[[#This Row],[Season2]],O212:O1306,Table8[[#Headers],[IPL-2012]])</f>
        <v>0</v>
      </c>
      <c r="AC212">
        <f>COUNTIFS(P212:P1306,Table8[[#This Row],[Season2]],O212:O1306,Table8[[#Headers],[IPL-2013]])</f>
        <v>0</v>
      </c>
      <c r="AD212">
        <f>COUNTIFS(P212:P1306,Table8[[#This Row],[Season2]],O212:O1306,Table8[[#Headers],[IPL-2014]])</f>
        <v>0</v>
      </c>
      <c r="AE212">
        <f>COUNTIFS(P212:P1306,Table8[[#This Row],[Season2]],O212:O1306,Table8[[#Headers],[IPL-2015]])</f>
        <v>0</v>
      </c>
      <c r="AF212">
        <f>COUNTIFS(P212:P1306,Table8[[#This Row],[Season2]],O212:O1306,Table8[[#Headers],[IPL-2016]])</f>
        <v>0</v>
      </c>
      <c r="AG212">
        <f>COUNTIFS(P212:P1306,Table8[[#This Row],[Season2]],O212:O1306,Table8[[#Headers],[IPL-2017]])</f>
        <v>0</v>
      </c>
      <c r="AH212">
        <f>COUNTIFS(P212:P1306,Table8[[#This Row],[Season2]],O212:O1306,Table8[[#Headers],[IPL-2018]])</f>
        <v>2</v>
      </c>
      <c r="AI212">
        <f>COUNTIFS(P212:P1306,Table8[[#This Row],[Season2]],O212:O1306,Table8[[#Headers],[IPL-2019]])</f>
        <v>0</v>
      </c>
      <c r="AJ212">
        <f>COUNTIFS(P212:P1306,Table8[[#This Row],[Season2]],O212:O1306,Table8[[#Headers],[IPL-2020]])</f>
        <v>0</v>
      </c>
      <c r="AK212">
        <f>COUNTIFS(P212:P1306,Table8[[#This Row],[Season2]],O212:O1306,Table8[[#Headers],[IPL-2021]])</f>
        <v>0</v>
      </c>
      <c r="AL212">
        <f>COUNTIFS(P212:P1306,Table8[[#This Row],[Season2]],O212:O1306,Table8[[#Headers],[IPL-2022]])</f>
        <v>0</v>
      </c>
      <c r="AM212">
        <f>COUNTIFS(P212:P1306,Table8[[#This Row],[Season2]],O212:O1306,Table8[[#Headers],[IPL-2023]])</f>
        <v>0</v>
      </c>
      <c r="AN212">
        <f>COUNTIFS(P212:P1306,Table8[[#This Row],[Season2]],O212:O1306,Table8[[#Headers],[IPL-2024]])</f>
        <v>0</v>
      </c>
    </row>
    <row r="213" spans="15:40" x14ac:dyDescent="0.25">
      <c r="O213" s="6" t="s">
        <v>214</v>
      </c>
      <c r="P213" s="6" t="s">
        <v>230</v>
      </c>
      <c r="W213" s="6" t="s">
        <v>396</v>
      </c>
      <c r="X213">
        <f>COUNTIFS(P213:P1307,Table8[[#This Row],[Season2]],O213:O1307,Table8[[#Headers],[IPL-2008]])</f>
        <v>0</v>
      </c>
      <c r="Y213">
        <f>COUNTIFS($P$5:$P$1099,Table8[[#This Row],[Season2]],$O$5:$O$1099,Table8[[#Headers],[IPL-2009]])</f>
        <v>0</v>
      </c>
      <c r="Z213" s="1">
        <f>COUNTIFS(P213:P1307,Table8[[#This Row],[Season2]],O213:O1307,Table8[[#Headers],[IPL-2010]])</f>
        <v>0</v>
      </c>
      <c r="AA213">
        <f>COUNTIFS(P213:P1307,Table8[[#This Row],[Season2]],O213:O1307,Table8[[#Headers],[IPL-2011]])</f>
        <v>0</v>
      </c>
      <c r="AB213">
        <f>COUNTIFS(P213:P1307,Table8[[#This Row],[Season2]],O213:O1307,Table8[[#Headers],[IPL-2012]])</f>
        <v>0</v>
      </c>
      <c r="AC213">
        <f>COUNTIFS(P213:P1307,Table8[[#This Row],[Season2]],O213:O1307,Table8[[#Headers],[IPL-2013]])</f>
        <v>0</v>
      </c>
      <c r="AD213">
        <f>COUNTIFS(P213:P1307,Table8[[#This Row],[Season2]],O213:O1307,Table8[[#Headers],[IPL-2014]])</f>
        <v>0</v>
      </c>
      <c r="AE213">
        <f>COUNTIFS(P213:P1307,Table8[[#This Row],[Season2]],O213:O1307,Table8[[#Headers],[IPL-2015]])</f>
        <v>0</v>
      </c>
      <c r="AF213">
        <f>COUNTIFS(P213:P1307,Table8[[#This Row],[Season2]],O213:O1307,Table8[[#Headers],[IPL-2016]])</f>
        <v>0</v>
      </c>
      <c r="AG213">
        <f>COUNTIFS(P213:P1307,Table8[[#This Row],[Season2]],O213:O1307,Table8[[#Headers],[IPL-2017]])</f>
        <v>0</v>
      </c>
      <c r="AH213">
        <f>COUNTIFS(P213:P1307,Table8[[#This Row],[Season2]],O213:O1307,Table8[[#Headers],[IPL-2018]])</f>
        <v>1</v>
      </c>
      <c r="AI213">
        <f>COUNTIFS(P213:P1307,Table8[[#This Row],[Season2]],O213:O1307,Table8[[#Headers],[IPL-2019]])</f>
        <v>0</v>
      </c>
      <c r="AJ213">
        <f>COUNTIFS(P213:P1307,Table8[[#This Row],[Season2]],O213:O1307,Table8[[#Headers],[IPL-2020]])</f>
        <v>0</v>
      </c>
      <c r="AK213">
        <f>COUNTIFS(P213:P1307,Table8[[#This Row],[Season2]],O213:O1307,Table8[[#Headers],[IPL-2021]])</f>
        <v>0</v>
      </c>
      <c r="AL213">
        <f>COUNTIFS(P213:P1307,Table8[[#This Row],[Season2]],O213:O1307,Table8[[#Headers],[IPL-2022]])</f>
        <v>0</v>
      </c>
      <c r="AM213">
        <f>COUNTIFS(P213:P1307,Table8[[#This Row],[Season2]],O213:O1307,Table8[[#Headers],[IPL-2023]])</f>
        <v>0</v>
      </c>
      <c r="AN213">
        <f>COUNTIFS(P213:P1307,Table8[[#This Row],[Season2]],O213:O1307,Table8[[#Headers],[IPL-2024]])</f>
        <v>0</v>
      </c>
    </row>
    <row r="214" spans="15:40" x14ac:dyDescent="0.25">
      <c r="O214" s="1" t="s">
        <v>214</v>
      </c>
      <c r="P214" s="1" t="s">
        <v>68</v>
      </c>
      <c r="W214" s="1" t="s">
        <v>397</v>
      </c>
      <c r="X214">
        <f>COUNTIFS(P214:P1308,Table8[[#This Row],[Season2]],O214:O1308,Table8[[#Headers],[IPL-2008]])</f>
        <v>0</v>
      </c>
      <c r="Y214">
        <f>COUNTIFS($P$5:$P$1099,Table8[[#This Row],[Season2]],$O$5:$O$1099,Table8[[#Headers],[IPL-2009]])</f>
        <v>0</v>
      </c>
      <c r="Z214" s="1">
        <f>COUNTIFS(P214:P1308,Table8[[#This Row],[Season2]],O214:O1308,Table8[[#Headers],[IPL-2010]])</f>
        <v>0</v>
      </c>
      <c r="AA214">
        <f>COUNTIFS(P214:P1308,Table8[[#This Row],[Season2]],O214:O1308,Table8[[#Headers],[IPL-2011]])</f>
        <v>0</v>
      </c>
      <c r="AB214">
        <f>COUNTIFS(P214:P1308,Table8[[#This Row],[Season2]],O214:O1308,Table8[[#Headers],[IPL-2012]])</f>
        <v>0</v>
      </c>
      <c r="AC214">
        <f>COUNTIFS(P214:P1308,Table8[[#This Row],[Season2]],O214:O1308,Table8[[#Headers],[IPL-2013]])</f>
        <v>0</v>
      </c>
      <c r="AD214">
        <f>COUNTIFS(P214:P1308,Table8[[#This Row],[Season2]],O214:O1308,Table8[[#Headers],[IPL-2014]])</f>
        <v>0</v>
      </c>
      <c r="AE214">
        <f>COUNTIFS(P214:P1308,Table8[[#This Row],[Season2]],O214:O1308,Table8[[#Headers],[IPL-2015]])</f>
        <v>0</v>
      </c>
      <c r="AF214">
        <f>COUNTIFS(P214:P1308,Table8[[#This Row],[Season2]],O214:O1308,Table8[[#Headers],[IPL-2016]])</f>
        <v>0</v>
      </c>
      <c r="AG214">
        <f>COUNTIFS(P214:P1308,Table8[[#This Row],[Season2]],O214:O1308,Table8[[#Headers],[IPL-2017]])</f>
        <v>0</v>
      </c>
      <c r="AH214">
        <f>COUNTIFS(P214:P1308,Table8[[#This Row],[Season2]],O214:O1308,Table8[[#Headers],[IPL-2018]])</f>
        <v>1</v>
      </c>
      <c r="AI214">
        <f>COUNTIFS(P214:P1308,Table8[[#This Row],[Season2]],O214:O1308,Table8[[#Headers],[IPL-2019]])</f>
        <v>0</v>
      </c>
      <c r="AJ214">
        <f>COUNTIFS(P214:P1308,Table8[[#This Row],[Season2]],O214:O1308,Table8[[#Headers],[IPL-2020]])</f>
        <v>0</v>
      </c>
      <c r="AK214">
        <f>COUNTIFS(P214:P1308,Table8[[#This Row],[Season2]],O214:O1308,Table8[[#Headers],[IPL-2021]])</f>
        <v>0</v>
      </c>
      <c r="AL214">
        <f>COUNTIFS(P214:P1308,Table8[[#This Row],[Season2]],O214:O1308,Table8[[#Headers],[IPL-2022]])</f>
        <v>0</v>
      </c>
      <c r="AM214">
        <f>COUNTIFS(P214:P1308,Table8[[#This Row],[Season2]],O214:O1308,Table8[[#Headers],[IPL-2023]])</f>
        <v>0</v>
      </c>
      <c r="AN214">
        <f>COUNTIFS(P214:P1308,Table8[[#This Row],[Season2]],O214:O1308,Table8[[#Headers],[IPL-2024]])</f>
        <v>0</v>
      </c>
    </row>
    <row r="215" spans="15:40" x14ac:dyDescent="0.25">
      <c r="O215" s="6" t="s">
        <v>214</v>
      </c>
      <c r="P215" s="6" t="s">
        <v>233</v>
      </c>
      <c r="W215" s="6" t="s">
        <v>398</v>
      </c>
      <c r="X215">
        <f>COUNTIFS(P215:P1309,Table8[[#This Row],[Season2]],O215:O1309,Table8[[#Headers],[IPL-2008]])</f>
        <v>0</v>
      </c>
      <c r="Y215">
        <f>COUNTIFS($P$5:$P$1099,Table8[[#This Row],[Season2]],$O$5:$O$1099,Table8[[#Headers],[IPL-2009]])</f>
        <v>0</v>
      </c>
      <c r="Z215" s="1">
        <f>COUNTIFS(P215:P1309,Table8[[#This Row],[Season2]],O215:O1309,Table8[[#Headers],[IPL-2010]])</f>
        <v>0</v>
      </c>
      <c r="AA215">
        <f>COUNTIFS(P215:P1309,Table8[[#This Row],[Season2]],O215:O1309,Table8[[#Headers],[IPL-2011]])</f>
        <v>0</v>
      </c>
      <c r="AB215">
        <f>COUNTIFS(P215:P1309,Table8[[#This Row],[Season2]],O215:O1309,Table8[[#Headers],[IPL-2012]])</f>
        <v>0</v>
      </c>
      <c r="AC215">
        <f>COUNTIFS(P215:P1309,Table8[[#This Row],[Season2]],O215:O1309,Table8[[#Headers],[IPL-2013]])</f>
        <v>0</v>
      </c>
      <c r="AD215">
        <f>COUNTIFS(P215:P1309,Table8[[#This Row],[Season2]],O215:O1309,Table8[[#Headers],[IPL-2014]])</f>
        <v>0</v>
      </c>
      <c r="AE215">
        <f>COUNTIFS(P215:P1309,Table8[[#This Row],[Season2]],O215:O1309,Table8[[#Headers],[IPL-2015]])</f>
        <v>0</v>
      </c>
      <c r="AF215">
        <f>COUNTIFS(P215:P1309,Table8[[#This Row],[Season2]],O215:O1309,Table8[[#Headers],[IPL-2016]])</f>
        <v>0</v>
      </c>
      <c r="AG215">
        <f>COUNTIFS(P215:P1309,Table8[[#This Row],[Season2]],O215:O1309,Table8[[#Headers],[IPL-2017]])</f>
        <v>0</v>
      </c>
      <c r="AH215">
        <f>COUNTIFS(P215:P1309,Table8[[#This Row],[Season2]],O215:O1309,Table8[[#Headers],[IPL-2018]])</f>
        <v>1</v>
      </c>
      <c r="AI215">
        <f>COUNTIFS(P215:P1309,Table8[[#This Row],[Season2]],O215:O1309,Table8[[#Headers],[IPL-2019]])</f>
        <v>0</v>
      </c>
      <c r="AJ215">
        <f>COUNTIFS(P215:P1309,Table8[[#This Row],[Season2]],O215:O1309,Table8[[#Headers],[IPL-2020]])</f>
        <v>1</v>
      </c>
      <c r="AK215">
        <f>COUNTIFS(P215:P1309,Table8[[#This Row],[Season2]],O215:O1309,Table8[[#Headers],[IPL-2021]])</f>
        <v>1</v>
      </c>
      <c r="AL215">
        <f>COUNTIFS(P215:P1309,Table8[[#This Row],[Season2]],O215:O1309,Table8[[#Headers],[IPL-2022]])</f>
        <v>0</v>
      </c>
      <c r="AM215">
        <f>COUNTIFS(P215:P1309,Table8[[#This Row],[Season2]],O215:O1309,Table8[[#Headers],[IPL-2023]])</f>
        <v>1</v>
      </c>
      <c r="AN215">
        <f>COUNTIFS(P215:P1309,Table8[[#This Row],[Season2]],O215:O1309,Table8[[#Headers],[IPL-2024]])</f>
        <v>0</v>
      </c>
    </row>
    <row r="216" spans="15:40" x14ac:dyDescent="0.25">
      <c r="O216" s="1" t="s">
        <v>214</v>
      </c>
      <c r="P216" s="1" t="s">
        <v>163</v>
      </c>
      <c r="W216" s="6" t="s">
        <v>399</v>
      </c>
      <c r="X216">
        <f>COUNTIFS(P216:P1310,Table8[[#This Row],[Season2]],O216:O1310,Table8[[#Headers],[IPL-2008]])</f>
        <v>0</v>
      </c>
      <c r="Y216">
        <f>COUNTIFS($P$5:$P$1099,Table8[[#This Row],[Season2]],$O$5:$O$1099,Table8[[#Headers],[IPL-2009]])</f>
        <v>0</v>
      </c>
      <c r="Z216" s="1">
        <f>COUNTIFS(P216:P1310,Table8[[#This Row],[Season2]],O216:O1310,Table8[[#Headers],[IPL-2010]])</f>
        <v>0</v>
      </c>
      <c r="AA216">
        <f>COUNTIFS(P216:P1310,Table8[[#This Row],[Season2]],O216:O1310,Table8[[#Headers],[IPL-2011]])</f>
        <v>0</v>
      </c>
      <c r="AB216">
        <f>COUNTIFS(P216:P1310,Table8[[#This Row],[Season2]],O216:O1310,Table8[[#Headers],[IPL-2012]])</f>
        <v>0</v>
      </c>
      <c r="AC216">
        <f>COUNTIFS(P216:P1310,Table8[[#This Row],[Season2]],O216:O1310,Table8[[#Headers],[IPL-2013]])</f>
        <v>0</v>
      </c>
      <c r="AD216">
        <f>COUNTIFS(P216:P1310,Table8[[#This Row],[Season2]],O216:O1310,Table8[[#Headers],[IPL-2014]])</f>
        <v>0</v>
      </c>
      <c r="AE216">
        <f>COUNTIFS(P216:P1310,Table8[[#This Row],[Season2]],O216:O1310,Table8[[#Headers],[IPL-2015]])</f>
        <v>0</v>
      </c>
      <c r="AF216">
        <f>COUNTIFS(P216:P1310,Table8[[#This Row],[Season2]],O216:O1310,Table8[[#Headers],[IPL-2016]])</f>
        <v>0</v>
      </c>
      <c r="AG216">
        <f>COUNTIFS(P216:P1310,Table8[[#This Row],[Season2]],O216:O1310,Table8[[#Headers],[IPL-2017]])</f>
        <v>0</v>
      </c>
      <c r="AH216">
        <f>COUNTIFS(P216:P1310,Table8[[#This Row],[Season2]],O216:O1310,Table8[[#Headers],[IPL-2018]])</f>
        <v>1</v>
      </c>
      <c r="AI216">
        <f>COUNTIFS(P216:P1310,Table8[[#This Row],[Season2]],O216:O1310,Table8[[#Headers],[IPL-2019]])</f>
        <v>0</v>
      </c>
      <c r="AJ216">
        <f>COUNTIFS(P216:P1310,Table8[[#This Row],[Season2]],O216:O1310,Table8[[#Headers],[IPL-2020]])</f>
        <v>0</v>
      </c>
      <c r="AK216">
        <f>COUNTIFS(P216:P1310,Table8[[#This Row],[Season2]],O216:O1310,Table8[[#Headers],[IPL-2021]])</f>
        <v>0</v>
      </c>
      <c r="AL216">
        <f>COUNTIFS(P216:P1310,Table8[[#This Row],[Season2]],O216:O1310,Table8[[#Headers],[IPL-2022]])</f>
        <v>4</v>
      </c>
      <c r="AM216">
        <f>COUNTIFS(P216:P1310,Table8[[#This Row],[Season2]],O216:O1310,Table8[[#Headers],[IPL-2023]])</f>
        <v>0</v>
      </c>
      <c r="AN216">
        <f>COUNTIFS(P216:P1310,Table8[[#This Row],[Season2]],O216:O1310,Table8[[#Headers],[IPL-2024]])</f>
        <v>2</v>
      </c>
    </row>
    <row r="217" spans="15:40" x14ac:dyDescent="0.25">
      <c r="O217" s="6" t="s">
        <v>214</v>
      </c>
      <c r="P217" s="6" t="s">
        <v>108</v>
      </c>
      <c r="W217" s="6" t="s">
        <v>400</v>
      </c>
      <c r="X217">
        <f>COUNTIFS(P217:P1311,Table8[[#This Row],[Season2]],O217:O1311,Table8[[#Headers],[IPL-2008]])</f>
        <v>0</v>
      </c>
      <c r="Y217">
        <f>COUNTIFS($P$5:$P$1099,Table8[[#This Row],[Season2]],$O$5:$O$1099,Table8[[#Headers],[IPL-2009]])</f>
        <v>0</v>
      </c>
      <c r="Z217" s="1">
        <f>COUNTIFS(P217:P1311,Table8[[#This Row],[Season2]],O217:O1311,Table8[[#Headers],[IPL-2010]])</f>
        <v>0</v>
      </c>
      <c r="AA217">
        <f>COUNTIFS(P217:P1311,Table8[[#This Row],[Season2]],O217:O1311,Table8[[#Headers],[IPL-2011]])</f>
        <v>0</v>
      </c>
      <c r="AB217">
        <f>COUNTIFS(P217:P1311,Table8[[#This Row],[Season2]],O217:O1311,Table8[[#Headers],[IPL-2012]])</f>
        <v>0</v>
      </c>
      <c r="AC217">
        <f>COUNTIFS(P217:P1311,Table8[[#This Row],[Season2]],O217:O1311,Table8[[#Headers],[IPL-2013]])</f>
        <v>0</v>
      </c>
      <c r="AD217">
        <f>COUNTIFS(P217:P1311,Table8[[#This Row],[Season2]],O217:O1311,Table8[[#Headers],[IPL-2014]])</f>
        <v>0</v>
      </c>
      <c r="AE217">
        <f>COUNTIFS(P217:P1311,Table8[[#This Row],[Season2]],O217:O1311,Table8[[#Headers],[IPL-2015]])</f>
        <v>0</v>
      </c>
      <c r="AF217">
        <f>COUNTIFS(P217:P1311,Table8[[#This Row],[Season2]],O217:O1311,Table8[[#Headers],[IPL-2016]])</f>
        <v>0</v>
      </c>
      <c r="AG217">
        <f>COUNTIFS(P217:P1311,Table8[[#This Row],[Season2]],O217:O1311,Table8[[#Headers],[IPL-2017]])</f>
        <v>0</v>
      </c>
      <c r="AH217">
        <f>COUNTIFS(P217:P1311,Table8[[#This Row],[Season2]],O217:O1311,Table8[[#Headers],[IPL-2018]])</f>
        <v>1</v>
      </c>
      <c r="AI217">
        <f>COUNTIFS(P217:P1311,Table8[[#This Row],[Season2]],O217:O1311,Table8[[#Headers],[IPL-2019]])</f>
        <v>1</v>
      </c>
      <c r="AJ217">
        <f>COUNTIFS(P217:P1311,Table8[[#This Row],[Season2]],O217:O1311,Table8[[#Headers],[IPL-2020]])</f>
        <v>0</v>
      </c>
      <c r="AK217">
        <f>COUNTIFS(P217:P1311,Table8[[#This Row],[Season2]],O217:O1311,Table8[[#Headers],[IPL-2021]])</f>
        <v>0</v>
      </c>
      <c r="AL217">
        <f>COUNTIFS(P217:P1311,Table8[[#This Row],[Season2]],O217:O1311,Table8[[#Headers],[IPL-2022]])</f>
        <v>0</v>
      </c>
      <c r="AM217">
        <f>COUNTIFS(P217:P1311,Table8[[#This Row],[Season2]],O217:O1311,Table8[[#Headers],[IPL-2023]])</f>
        <v>0</v>
      </c>
      <c r="AN217">
        <f>COUNTIFS(P217:P1311,Table8[[#This Row],[Season2]],O217:O1311,Table8[[#Headers],[IPL-2024]])</f>
        <v>0</v>
      </c>
    </row>
    <row r="218" spans="15:40" x14ac:dyDescent="0.25">
      <c r="O218" s="1" t="s">
        <v>214</v>
      </c>
      <c r="P218" s="1" t="s">
        <v>205</v>
      </c>
      <c r="W218" s="1" t="s">
        <v>401</v>
      </c>
      <c r="X218">
        <f>COUNTIFS(P218:P1312,Table8[[#This Row],[Season2]],O218:O1312,Table8[[#Headers],[IPL-2008]])</f>
        <v>0</v>
      </c>
      <c r="Y218">
        <f>COUNTIFS($P$5:$P$1099,Table8[[#This Row],[Season2]],$O$5:$O$1099,Table8[[#Headers],[IPL-2009]])</f>
        <v>0</v>
      </c>
      <c r="Z218" s="1">
        <f>COUNTIFS(P218:P1312,Table8[[#This Row],[Season2]],O218:O1312,Table8[[#Headers],[IPL-2010]])</f>
        <v>0</v>
      </c>
      <c r="AA218">
        <f>COUNTIFS(P218:P1312,Table8[[#This Row],[Season2]],O218:O1312,Table8[[#Headers],[IPL-2011]])</f>
        <v>0</v>
      </c>
      <c r="AB218">
        <f>COUNTIFS(P218:P1312,Table8[[#This Row],[Season2]],O218:O1312,Table8[[#Headers],[IPL-2012]])</f>
        <v>0</v>
      </c>
      <c r="AC218">
        <f>COUNTIFS(P218:P1312,Table8[[#This Row],[Season2]],O218:O1312,Table8[[#Headers],[IPL-2013]])</f>
        <v>0</v>
      </c>
      <c r="AD218">
        <f>COUNTIFS(P218:P1312,Table8[[#This Row],[Season2]],O218:O1312,Table8[[#Headers],[IPL-2014]])</f>
        <v>0</v>
      </c>
      <c r="AE218">
        <f>COUNTIFS(P218:P1312,Table8[[#This Row],[Season2]],O218:O1312,Table8[[#Headers],[IPL-2015]])</f>
        <v>0</v>
      </c>
      <c r="AF218">
        <f>COUNTIFS(P218:P1312,Table8[[#This Row],[Season2]],O218:O1312,Table8[[#Headers],[IPL-2016]])</f>
        <v>0</v>
      </c>
      <c r="AG218">
        <f>COUNTIFS(P218:P1312,Table8[[#This Row],[Season2]],O218:O1312,Table8[[#Headers],[IPL-2017]])</f>
        <v>0</v>
      </c>
      <c r="AH218">
        <f>COUNTIFS(P218:P1312,Table8[[#This Row],[Season2]],O218:O1312,Table8[[#Headers],[IPL-2018]])</f>
        <v>1</v>
      </c>
      <c r="AI218">
        <f>COUNTIFS(P218:P1312,Table8[[#This Row],[Season2]],O218:O1312,Table8[[#Headers],[IPL-2019]])</f>
        <v>0</v>
      </c>
      <c r="AJ218">
        <f>COUNTIFS(P218:P1312,Table8[[#This Row],[Season2]],O218:O1312,Table8[[#Headers],[IPL-2020]])</f>
        <v>0</v>
      </c>
      <c r="AK218">
        <f>COUNTIFS(P218:P1312,Table8[[#This Row],[Season2]],O218:O1312,Table8[[#Headers],[IPL-2021]])</f>
        <v>0</v>
      </c>
      <c r="AL218">
        <f>COUNTIFS(P218:P1312,Table8[[#This Row],[Season2]],O218:O1312,Table8[[#Headers],[IPL-2022]])</f>
        <v>0</v>
      </c>
      <c r="AM218">
        <f>COUNTIFS(P218:P1312,Table8[[#This Row],[Season2]],O218:O1312,Table8[[#Headers],[IPL-2023]])</f>
        <v>0</v>
      </c>
      <c r="AN218">
        <f>COUNTIFS(P218:P1312,Table8[[#This Row],[Season2]],O218:O1312,Table8[[#Headers],[IPL-2024]])</f>
        <v>0</v>
      </c>
    </row>
    <row r="219" spans="15:40" x14ac:dyDescent="0.25">
      <c r="O219" s="6" t="s">
        <v>214</v>
      </c>
      <c r="P219" s="6" t="s">
        <v>234</v>
      </c>
      <c r="W219" s="1" t="s">
        <v>404</v>
      </c>
      <c r="X219">
        <f>COUNTIFS(P219:P1313,Table8[[#This Row],[Season2]],O219:O1313,Table8[[#Headers],[IPL-2008]])</f>
        <v>0</v>
      </c>
      <c r="Y219">
        <f>COUNTIFS($P$5:$P$1099,Table8[[#This Row],[Season2]],$O$5:$O$1099,Table8[[#Headers],[IPL-2009]])</f>
        <v>0</v>
      </c>
      <c r="Z219" s="1">
        <f>COUNTIFS(P219:P1313,Table8[[#This Row],[Season2]],O219:O1313,Table8[[#Headers],[IPL-2010]])</f>
        <v>0</v>
      </c>
      <c r="AA219">
        <f>COUNTIFS(P219:P1313,Table8[[#This Row],[Season2]],O219:O1313,Table8[[#Headers],[IPL-2011]])</f>
        <v>0</v>
      </c>
      <c r="AB219">
        <f>COUNTIFS(P219:P1313,Table8[[#This Row],[Season2]],O219:O1313,Table8[[#Headers],[IPL-2012]])</f>
        <v>0</v>
      </c>
      <c r="AC219">
        <f>COUNTIFS(P219:P1313,Table8[[#This Row],[Season2]],O219:O1313,Table8[[#Headers],[IPL-2013]])</f>
        <v>0</v>
      </c>
      <c r="AD219">
        <f>COUNTIFS(P219:P1313,Table8[[#This Row],[Season2]],O219:O1313,Table8[[#Headers],[IPL-2014]])</f>
        <v>0</v>
      </c>
      <c r="AE219">
        <f>COUNTIFS(P219:P1313,Table8[[#This Row],[Season2]],O219:O1313,Table8[[#Headers],[IPL-2015]])</f>
        <v>0</v>
      </c>
      <c r="AF219">
        <f>COUNTIFS(P219:P1313,Table8[[#This Row],[Season2]],O219:O1313,Table8[[#Headers],[IPL-2016]])</f>
        <v>0</v>
      </c>
      <c r="AG219">
        <f>COUNTIFS(P219:P1313,Table8[[#This Row],[Season2]],O219:O1313,Table8[[#Headers],[IPL-2017]])</f>
        <v>0</v>
      </c>
      <c r="AH219">
        <f>COUNTIFS(P219:P1313,Table8[[#This Row],[Season2]],O219:O1313,Table8[[#Headers],[IPL-2018]])</f>
        <v>0</v>
      </c>
      <c r="AI219">
        <f>COUNTIFS(P219:P1313,Table8[[#This Row],[Season2]],O219:O1313,Table8[[#Headers],[IPL-2019]])</f>
        <v>1</v>
      </c>
      <c r="AJ219">
        <f>COUNTIFS(P219:P1313,Table8[[#This Row],[Season2]],O219:O1313,Table8[[#Headers],[IPL-2020]])</f>
        <v>1</v>
      </c>
      <c r="AK219">
        <f>COUNTIFS(P219:P1313,Table8[[#This Row],[Season2]],O219:O1313,Table8[[#Headers],[IPL-2021]])</f>
        <v>2</v>
      </c>
      <c r="AL219">
        <f>COUNTIFS(P219:P1313,Table8[[#This Row],[Season2]],O219:O1313,Table8[[#Headers],[IPL-2022]])</f>
        <v>0</v>
      </c>
      <c r="AM219">
        <f>COUNTIFS(P219:P1313,Table8[[#This Row],[Season2]],O219:O1313,Table8[[#Headers],[IPL-2023]])</f>
        <v>0</v>
      </c>
      <c r="AN219">
        <f>COUNTIFS(P219:P1313,Table8[[#This Row],[Season2]],O219:O1313,Table8[[#Headers],[IPL-2024]])</f>
        <v>0</v>
      </c>
    </row>
    <row r="220" spans="15:40" x14ac:dyDescent="0.25">
      <c r="O220" s="1" t="s">
        <v>214</v>
      </c>
      <c r="P220" s="1" t="s">
        <v>75</v>
      </c>
      <c r="W220" s="6" t="s">
        <v>405</v>
      </c>
      <c r="X220">
        <f>COUNTIFS(P220:P1314,Table8[[#This Row],[Season2]],O220:O1314,Table8[[#Headers],[IPL-2008]])</f>
        <v>0</v>
      </c>
      <c r="Y220">
        <f>COUNTIFS($P$5:$P$1099,Table8[[#This Row],[Season2]],$O$5:$O$1099,Table8[[#Headers],[IPL-2009]])</f>
        <v>0</v>
      </c>
      <c r="Z220" s="1">
        <f>COUNTIFS(P220:P1314,Table8[[#This Row],[Season2]],O220:O1314,Table8[[#Headers],[IPL-2010]])</f>
        <v>0</v>
      </c>
      <c r="AA220">
        <f>COUNTIFS(P220:P1314,Table8[[#This Row],[Season2]],O220:O1314,Table8[[#Headers],[IPL-2011]])</f>
        <v>0</v>
      </c>
      <c r="AB220">
        <f>COUNTIFS(P220:P1314,Table8[[#This Row],[Season2]],O220:O1314,Table8[[#Headers],[IPL-2012]])</f>
        <v>0</v>
      </c>
      <c r="AC220">
        <f>COUNTIFS(P220:P1314,Table8[[#This Row],[Season2]],O220:O1314,Table8[[#Headers],[IPL-2013]])</f>
        <v>0</v>
      </c>
      <c r="AD220">
        <f>COUNTIFS(P220:P1314,Table8[[#This Row],[Season2]],O220:O1314,Table8[[#Headers],[IPL-2014]])</f>
        <v>0</v>
      </c>
      <c r="AE220">
        <f>COUNTIFS(P220:P1314,Table8[[#This Row],[Season2]],O220:O1314,Table8[[#Headers],[IPL-2015]])</f>
        <v>0</v>
      </c>
      <c r="AF220">
        <f>COUNTIFS(P220:P1314,Table8[[#This Row],[Season2]],O220:O1314,Table8[[#Headers],[IPL-2016]])</f>
        <v>0</v>
      </c>
      <c r="AG220">
        <f>COUNTIFS(P220:P1314,Table8[[#This Row],[Season2]],O220:O1314,Table8[[#Headers],[IPL-2017]])</f>
        <v>0</v>
      </c>
      <c r="AH220">
        <f>COUNTIFS(P220:P1314,Table8[[#This Row],[Season2]],O220:O1314,Table8[[#Headers],[IPL-2018]])</f>
        <v>0</v>
      </c>
      <c r="AI220">
        <f>COUNTIFS(P220:P1314,Table8[[#This Row],[Season2]],O220:O1314,Table8[[#Headers],[IPL-2019]])</f>
        <v>2</v>
      </c>
      <c r="AJ220">
        <f>COUNTIFS(P220:P1314,Table8[[#This Row],[Season2]],O220:O1314,Table8[[#Headers],[IPL-2020]])</f>
        <v>1</v>
      </c>
      <c r="AK220">
        <f>COUNTIFS(P220:P1314,Table8[[#This Row],[Season2]],O220:O1314,Table8[[#Headers],[IPL-2021]])</f>
        <v>1</v>
      </c>
      <c r="AL220">
        <f>COUNTIFS(P220:P1314,Table8[[#This Row],[Season2]],O220:O1314,Table8[[#Headers],[IPL-2022]])</f>
        <v>1</v>
      </c>
      <c r="AM220">
        <f>COUNTIFS(P220:P1314,Table8[[#This Row],[Season2]],O220:O1314,Table8[[#Headers],[IPL-2023]])</f>
        <v>0</v>
      </c>
      <c r="AN220">
        <f>COUNTIFS(P220:P1314,Table8[[#This Row],[Season2]],O220:O1314,Table8[[#Headers],[IPL-2024]])</f>
        <v>1</v>
      </c>
    </row>
    <row r="221" spans="15:40" x14ac:dyDescent="0.25">
      <c r="O221" s="6" t="s">
        <v>214</v>
      </c>
      <c r="P221" s="6" t="s">
        <v>36</v>
      </c>
      <c r="W221" s="6" t="s">
        <v>406</v>
      </c>
      <c r="X221">
        <f>COUNTIFS(P221:P1315,Table8[[#This Row],[Season2]],O221:O1315,Table8[[#Headers],[IPL-2008]])</f>
        <v>0</v>
      </c>
      <c r="Y221">
        <f>COUNTIFS($P$5:$P$1099,Table8[[#This Row],[Season2]],$O$5:$O$1099,Table8[[#Headers],[IPL-2009]])</f>
        <v>0</v>
      </c>
      <c r="Z221" s="1">
        <f>COUNTIFS(P221:P1315,Table8[[#This Row],[Season2]],O221:O1315,Table8[[#Headers],[IPL-2010]])</f>
        <v>0</v>
      </c>
      <c r="AA221">
        <f>COUNTIFS(P221:P1315,Table8[[#This Row],[Season2]],O221:O1315,Table8[[#Headers],[IPL-2011]])</f>
        <v>0</v>
      </c>
      <c r="AB221">
        <f>COUNTIFS(P221:P1315,Table8[[#This Row],[Season2]],O221:O1315,Table8[[#Headers],[IPL-2012]])</f>
        <v>0</v>
      </c>
      <c r="AC221">
        <f>COUNTIFS(P221:P1315,Table8[[#This Row],[Season2]],O221:O1315,Table8[[#Headers],[IPL-2013]])</f>
        <v>0</v>
      </c>
      <c r="AD221">
        <f>COUNTIFS(P221:P1315,Table8[[#This Row],[Season2]],O221:O1315,Table8[[#Headers],[IPL-2014]])</f>
        <v>0</v>
      </c>
      <c r="AE221">
        <f>COUNTIFS(P221:P1315,Table8[[#This Row],[Season2]],O221:O1315,Table8[[#Headers],[IPL-2015]])</f>
        <v>0</v>
      </c>
      <c r="AF221">
        <f>COUNTIFS(P221:P1315,Table8[[#This Row],[Season2]],O221:O1315,Table8[[#Headers],[IPL-2016]])</f>
        <v>0</v>
      </c>
      <c r="AG221">
        <f>COUNTIFS(P221:P1315,Table8[[#This Row],[Season2]],O221:O1315,Table8[[#Headers],[IPL-2017]])</f>
        <v>0</v>
      </c>
      <c r="AH221">
        <f>COUNTIFS(P221:P1315,Table8[[#This Row],[Season2]],O221:O1315,Table8[[#Headers],[IPL-2018]])</f>
        <v>0</v>
      </c>
      <c r="AI221">
        <f>COUNTIFS(P221:P1315,Table8[[#This Row],[Season2]],O221:O1315,Table8[[#Headers],[IPL-2019]])</f>
        <v>1</v>
      </c>
      <c r="AJ221">
        <f>COUNTIFS(P221:P1315,Table8[[#This Row],[Season2]],O221:O1315,Table8[[#Headers],[IPL-2020]])</f>
        <v>0</v>
      </c>
      <c r="AK221">
        <f>COUNTIFS(P221:P1315,Table8[[#This Row],[Season2]],O221:O1315,Table8[[#Headers],[IPL-2021]])</f>
        <v>0</v>
      </c>
      <c r="AL221">
        <f>COUNTIFS(P221:P1315,Table8[[#This Row],[Season2]],O221:O1315,Table8[[#Headers],[IPL-2022]])</f>
        <v>0</v>
      </c>
      <c r="AM221">
        <f>COUNTIFS(P221:P1315,Table8[[#This Row],[Season2]],O221:O1315,Table8[[#Headers],[IPL-2023]])</f>
        <v>1</v>
      </c>
      <c r="AN221">
        <f>COUNTIFS(P221:P1315,Table8[[#This Row],[Season2]],O221:O1315,Table8[[#Headers],[IPL-2024]])</f>
        <v>2</v>
      </c>
    </row>
    <row r="222" spans="15:40" x14ac:dyDescent="0.25">
      <c r="O222" s="1" t="s">
        <v>214</v>
      </c>
      <c r="P222" s="1" t="s">
        <v>235</v>
      </c>
      <c r="W222" s="6" t="s">
        <v>407</v>
      </c>
      <c r="X222">
        <f>COUNTIFS(P222:P1316,Table8[[#This Row],[Season2]],O222:O1316,Table8[[#Headers],[IPL-2008]])</f>
        <v>0</v>
      </c>
      <c r="Y222">
        <f>COUNTIFS($P$5:$P$1099,Table8[[#This Row],[Season2]],$O$5:$O$1099,Table8[[#Headers],[IPL-2009]])</f>
        <v>0</v>
      </c>
      <c r="Z222" s="1">
        <f>COUNTIFS(P222:P1316,Table8[[#This Row],[Season2]],O222:O1316,Table8[[#Headers],[IPL-2010]])</f>
        <v>0</v>
      </c>
      <c r="AA222">
        <f>COUNTIFS(P222:P1316,Table8[[#This Row],[Season2]],O222:O1316,Table8[[#Headers],[IPL-2011]])</f>
        <v>0</v>
      </c>
      <c r="AB222">
        <f>COUNTIFS(P222:P1316,Table8[[#This Row],[Season2]],O222:O1316,Table8[[#Headers],[IPL-2012]])</f>
        <v>0</v>
      </c>
      <c r="AC222">
        <f>COUNTIFS(P222:P1316,Table8[[#This Row],[Season2]],O222:O1316,Table8[[#Headers],[IPL-2013]])</f>
        <v>0</v>
      </c>
      <c r="AD222">
        <f>COUNTIFS(P222:P1316,Table8[[#This Row],[Season2]],O222:O1316,Table8[[#Headers],[IPL-2014]])</f>
        <v>0</v>
      </c>
      <c r="AE222">
        <f>COUNTIFS(P222:P1316,Table8[[#This Row],[Season2]],O222:O1316,Table8[[#Headers],[IPL-2015]])</f>
        <v>0</v>
      </c>
      <c r="AF222">
        <f>COUNTIFS(P222:P1316,Table8[[#This Row],[Season2]],O222:O1316,Table8[[#Headers],[IPL-2016]])</f>
        <v>0</v>
      </c>
      <c r="AG222">
        <f>COUNTIFS(P222:P1316,Table8[[#This Row],[Season2]],O222:O1316,Table8[[#Headers],[IPL-2017]])</f>
        <v>0</v>
      </c>
      <c r="AH222">
        <f>COUNTIFS(P222:P1316,Table8[[#This Row],[Season2]],O222:O1316,Table8[[#Headers],[IPL-2018]])</f>
        <v>0</v>
      </c>
      <c r="AI222">
        <f>COUNTIFS(P222:P1316,Table8[[#This Row],[Season2]],O222:O1316,Table8[[#Headers],[IPL-2019]])</f>
        <v>1</v>
      </c>
      <c r="AJ222">
        <f>COUNTIFS(P222:P1316,Table8[[#This Row],[Season2]],O222:O1316,Table8[[#Headers],[IPL-2020]])</f>
        <v>0</v>
      </c>
      <c r="AK222">
        <f>COUNTIFS(P222:P1316,Table8[[#This Row],[Season2]],O222:O1316,Table8[[#Headers],[IPL-2021]])</f>
        <v>0</v>
      </c>
      <c r="AL222">
        <f>COUNTIFS(P222:P1316,Table8[[#This Row],[Season2]],O222:O1316,Table8[[#Headers],[IPL-2022]])</f>
        <v>0</v>
      </c>
      <c r="AM222">
        <f>COUNTIFS(P222:P1316,Table8[[#This Row],[Season2]],O222:O1316,Table8[[#Headers],[IPL-2023]])</f>
        <v>0</v>
      </c>
      <c r="AN222">
        <f>COUNTIFS(P222:P1316,Table8[[#This Row],[Season2]],O222:O1316,Table8[[#Headers],[IPL-2024]])</f>
        <v>0</v>
      </c>
    </row>
    <row r="223" spans="15:40" x14ac:dyDescent="0.25">
      <c r="O223" s="6" t="s">
        <v>214</v>
      </c>
      <c r="P223" s="6" t="s">
        <v>170</v>
      </c>
      <c r="W223" s="1" t="s">
        <v>408</v>
      </c>
      <c r="X223">
        <f>COUNTIFS(P223:P1317,Table8[[#This Row],[Season2]],O223:O1317,Table8[[#Headers],[IPL-2008]])</f>
        <v>0</v>
      </c>
      <c r="Y223">
        <f>COUNTIFS($P$5:$P$1099,Table8[[#This Row],[Season2]],$O$5:$O$1099,Table8[[#Headers],[IPL-2009]])</f>
        <v>0</v>
      </c>
      <c r="Z223" s="1">
        <f>COUNTIFS(P223:P1317,Table8[[#This Row],[Season2]],O223:O1317,Table8[[#Headers],[IPL-2010]])</f>
        <v>0</v>
      </c>
      <c r="AA223">
        <f>COUNTIFS(P223:P1317,Table8[[#This Row],[Season2]],O223:O1317,Table8[[#Headers],[IPL-2011]])</f>
        <v>0</v>
      </c>
      <c r="AB223">
        <f>COUNTIFS(P223:P1317,Table8[[#This Row],[Season2]],O223:O1317,Table8[[#Headers],[IPL-2012]])</f>
        <v>0</v>
      </c>
      <c r="AC223">
        <f>COUNTIFS(P223:P1317,Table8[[#This Row],[Season2]],O223:O1317,Table8[[#Headers],[IPL-2013]])</f>
        <v>0</v>
      </c>
      <c r="AD223">
        <f>COUNTIFS(P223:P1317,Table8[[#This Row],[Season2]],O223:O1317,Table8[[#Headers],[IPL-2014]])</f>
        <v>0</v>
      </c>
      <c r="AE223">
        <f>COUNTIFS(P223:P1317,Table8[[#This Row],[Season2]],O223:O1317,Table8[[#Headers],[IPL-2015]])</f>
        <v>0</v>
      </c>
      <c r="AF223">
        <f>COUNTIFS(P223:P1317,Table8[[#This Row],[Season2]],O223:O1317,Table8[[#Headers],[IPL-2016]])</f>
        <v>0</v>
      </c>
      <c r="AG223">
        <f>COUNTIFS(P223:P1317,Table8[[#This Row],[Season2]],O223:O1317,Table8[[#Headers],[IPL-2017]])</f>
        <v>0</v>
      </c>
      <c r="AH223">
        <f>COUNTIFS(P223:P1317,Table8[[#This Row],[Season2]],O223:O1317,Table8[[#Headers],[IPL-2018]])</f>
        <v>0</v>
      </c>
      <c r="AI223">
        <f>COUNTIFS(P223:P1317,Table8[[#This Row],[Season2]],O223:O1317,Table8[[#Headers],[IPL-2019]])</f>
        <v>1</v>
      </c>
      <c r="AJ223">
        <f>COUNTIFS(P223:P1317,Table8[[#This Row],[Season2]],O223:O1317,Table8[[#Headers],[IPL-2020]])</f>
        <v>0</v>
      </c>
      <c r="AK223">
        <f>COUNTIFS(P223:P1317,Table8[[#This Row],[Season2]],O223:O1317,Table8[[#Headers],[IPL-2021]])</f>
        <v>0</v>
      </c>
      <c r="AL223">
        <f>COUNTIFS(P223:P1317,Table8[[#This Row],[Season2]],O223:O1317,Table8[[#Headers],[IPL-2022]])</f>
        <v>1</v>
      </c>
      <c r="AM223">
        <f>COUNTIFS(P223:P1317,Table8[[#This Row],[Season2]],O223:O1317,Table8[[#Headers],[IPL-2023]])</f>
        <v>0</v>
      </c>
      <c r="AN223">
        <f>COUNTIFS(P223:P1317,Table8[[#This Row],[Season2]],O223:O1317,Table8[[#Headers],[IPL-2024]])</f>
        <v>0</v>
      </c>
    </row>
    <row r="224" spans="15:40" x14ac:dyDescent="0.25">
      <c r="O224" s="1" t="s">
        <v>214</v>
      </c>
      <c r="P224" s="1" t="s">
        <v>68</v>
      </c>
      <c r="W224" s="6" t="s">
        <v>409</v>
      </c>
      <c r="X224">
        <f>COUNTIFS(P224:P1318,Table8[[#This Row],[Season2]],O224:O1318,Table8[[#Headers],[IPL-2008]])</f>
        <v>0</v>
      </c>
      <c r="Y224">
        <f>COUNTIFS($P$5:$P$1099,Table8[[#This Row],[Season2]],$O$5:$O$1099,Table8[[#Headers],[IPL-2009]])</f>
        <v>0</v>
      </c>
      <c r="Z224" s="1">
        <f>COUNTIFS(P224:P1318,Table8[[#This Row],[Season2]],O224:O1318,Table8[[#Headers],[IPL-2010]])</f>
        <v>0</v>
      </c>
      <c r="AA224">
        <f>COUNTIFS(P224:P1318,Table8[[#This Row],[Season2]],O224:O1318,Table8[[#Headers],[IPL-2011]])</f>
        <v>0</v>
      </c>
      <c r="AB224">
        <f>COUNTIFS(P224:P1318,Table8[[#This Row],[Season2]],O224:O1318,Table8[[#Headers],[IPL-2012]])</f>
        <v>0</v>
      </c>
      <c r="AC224">
        <f>COUNTIFS(P224:P1318,Table8[[#This Row],[Season2]],O224:O1318,Table8[[#Headers],[IPL-2013]])</f>
        <v>0</v>
      </c>
      <c r="AD224">
        <f>COUNTIFS(P224:P1318,Table8[[#This Row],[Season2]],O224:O1318,Table8[[#Headers],[IPL-2014]])</f>
        <v>0</v>
      </c>
      <c r="AE224">
        <f>COUNTIFS(P224:P1318,Table8[[#This Row],[Season2]],O224:O1318,Table8[[#Headers],[IPL-2015]])</f>
        <v>0</v>
      </c>
      <c r="AF224">
        <f>COUNTIFS(P224:P1318,Table8[[#This Row],[Season2]],O224:O1318,Table8[[#Headers],[IPL-2016]])</f>
        <v>0</v>
      </c>
      <c r="AG224">
        <f>COUNTIFS(P224:P1318,Table8[[#This Row],[Season2]],O224:O1318,Table8[[#Headers],[IPL-2017]])</f>
        <v>0</v>
      </c>
      <c r="AH224">
        <f>COUNTIFS(P224:P1318,Table8[[#This Row],[Season2]],O224:O1318,Table8[[#Headers],[IPL-2018]])</f>
        <v>0</v>
      </c>
      <c r="AI224">
        <f>COUNTIFS(P224:P1318,Table8[[#This Row],[Season2]],O224:O1318,Table8[[#Headers],[IPL-2019]])</f>
        <v>1</v>
      </c>
      <c r="AJ224">
        <f>COUNTIFS(P224:P1318,Table8[[#This Row],[Season2]],O224:O1318,Table8[[#Headers],[IPL-2020]])</f>
        <v>0</v>
      </c>
      <c r="AK224">
        <f>COUNTIFS(P224:P1318,Table8[[#This Row],[Season2]],O224:O1318,Table8[[#Headers],[IPL-2021]])</f>
        <v>0</v>
      </c>
      <c r="AL224">
        <f>COUNTIFS(P224:P1318,Table8[[#This Row],[Season2]],O224:O1318,Table8[[#Headers],[IPL-2022]])</f>
        <v>0</v>
      </c>
      <c r="AM224">
        <f>COUNTIFS(P224:P1318,Table8[[#This Row],[Season2]],O224:O1318,Table8[[#Headers],[IPL-2023]])</f>
        <v>0</v>
      </c>
      <c r="AN224">
        <f>COUNTIFS(P224:P1318,Table8[[#This Row],[Season2]],O224:O1318,Table8[[#Headers],[IPL-2024]])</f>
        <v>0</v>
      </c>
    </row>
    <row r="225" spans="15:40" x14ac:dyDescent="0.25">
      <c r="O225" s="6" t="s">
        <v>214</v>
      </c>
      <c r="P225" s="6" t="s">
        <v>128</v>
      </c>
      <c r="W225" s="6" t="s">
        <v>410</v>
      </c>
      <c r="X225">
        <f>COUNTIFS(P225:P1319,Table8[[#This Row],[Season2]],O225:O1319,Table8[[#Headers],[IPL-2008]])</f>
        <v>0</v>
      </c>
      <c r="Y225">
        <f>COUNTIFS($P$5:$P$1099,Table8[[#This Row],[Season2]],$O$5:$O$1099,Table8[[#Headers],[IPL-2009]])</f>
        <v>0</v>
      </c>
      <c r="Z225" s="1">
        <f>COUNTIFS(P225:P1319,Table8[[#This Row],[Season2]],O225:O1319,Table8[[#Headers],[IPL-2010]])</f>
        <v>0</v>
      </c>
      <c r="AA225">
        <f>COUNTIFS(P225:P1319,Table8[[#This Row],[Season2]],O225:O1319,Table8[[#Headers],[IPL-2011]])</f>
        <v>0</v>
      </c>
      <c r="AB225">
        <f>COUNTIFS(P225:P1319,Table8[[#This Row],[Season2]],O225:O1319,Table8[[#Headers],[IPL-2012]])</f>
        <v>0</v>
      </c>
      <c r="AC225">
        <f>COUNTIFS(P225:P1319,Table8[[#This Row],[Season2]],O225:O1319,Table8[[#Headers],[IPL-2013]])</f>
        <v>0</v>
      </c>
      <c r="AD225">
        <f>COUNTIFS(P225:P1319,Table8[[#This Row],[Season2]],O225:O1319,Table8[[#Headers],[IPL-2014]])</f>
        <v>0</v>
      </c>
      <c r="AE225">
        <f>COUNTIFS(P225:P1319,Table8[[#This Row],[Season2]],O225:O1319,Table8[[#Headers],[IPL-2015]])</f>
        <v>0</v>
      </c>
      <c r="AF225">
        <f>COUNTIFS(P225:P1319,Table8[[#This Row],[Season2]],O225:O1319,Table8[[#Headers],[IPL-2016]])</f>
        <v>0</v>
      </c>
      <c r="AG225">
        <f>COUNTIFS(P225:P1319,Table8[[#This Row],[Season2]],O225:O1319,Table8[[#Headers],[IPL-2017]])</f>
        <v>0</v>
      </c>
      <c r="AH225">
        <f>COUNTIFS(P225:P1319,Table8[[#This Row],[Season2]],O225:O1319,Table8[[#Headers],[IPL-2018]])</f>
        <v>0</v>
      </c>
      <c r="AI225">
        <f>COUNTIFS(P225:P1319,Table8[[#This Row],[Season2]],O225:O1319,Table8[[#Headers],[IPL-2019]])</f>
        <v>1</v>
      </c>
      <c r="AJ225">
        <f>COUNTIFS(P225:P1319,Table8[[#This Row],[Season2]],O225:O1319,Table8[[#Headers],[IPL-2020]])</f>
        <v>0</v>
      </c>
      <c r="AK225">
        <f>COUNTIFS(P225:P1319,Table8[[#This Row],[Season2]],O225:O1319,Table8[[#Headers],[IPL-2021]])</f>
        <v>1</v>
      </c>
      <c r="AL225">
        <f>COUNTIFS(P225:P1319,Table8[[#This Row],[Season2]],O225:O1319,Table8[[#Headers],[IPL-2022]])</f>
        <v>0</v>
      </c>
      <c r="AM225">
        <f>COUNTIFS(P225:P1319,Table8[[#This Row],[Season2]],O225:O1319,Table8[[#Headers],[IPL-2023]])</f>
        <v>0</v>
      </c>
      <c r="AN225">
        <f>COUNTIFS(P225:P1319,Table8[[#This Row],[Season2]],O225:O1319,Table8[[#Headers],[IPL-2024]])</f>
        <v>0</v>
      </c>
    </row>
    <row r="226" spans="15:40" x14ac:dyDescent="0.25">
      <c r="O226" s="1" t="s">
        <v>214</v>
      </c>
      <c r="P226" s="1" t="s">
        <v>233</v>
      </c>
      <c r="W226" s="6" t="s">
        <v>412</v>
      </c>
      <c r="X226">
        <f>COUNTIFS(P226:P1320,Table8[[#This Row],[Season2]],O226:O1320,Table8[[#Headers],[IPL-2008]])</f>
        <v>0</v>
      </c>
      <c r="Y226">
        <f>COUNTIFS($P$5:$P$1099,Table8[[#This Row],[Season2]],$O$5:$O$1099,Table8[[#Headers],[IPL-2009]])</f>
        <v>0</v>
      </c>
      <c r="Z226" s="1">
        <f>COUNTIFS(P226:P1320,Table8[[#This Row],[Season2]],O226:O1320,Table8[[#Headers],[IPL-2010]])</f>
        <v>0</v>
      </c>
      <c r="AA226">
        <f>COUNTIFS(P226:P1320,Table8[[#This Row],[Season2]],O226:O1320,Table8[[#Headers],[IPL-2011]])</f>
        <v>0</v>
      </c>
      <c r="AB226">
        <f>COUNTIFS(P226:P1320,Table8[[#This Row],[Season2]],O226:O1320,Table8[[#Headers],[IPL-2012]])</f>
        <v>0</v>
      </c>
      <c r="AC226">
        <f>COUNTIFS(P226:P1320,Table8[[#This Row],[Season2]],O226:O1320,Table8[[#Headers],[IPL-2013]])</f>
        <v>0</v>
      </c>
      <c r="AD226">
        <f>COUNTIFS(P226:P1320,Table8[[#This Row],[Season2]],O226:O1320,Table8[[#Headers],[IPL-2014]])</f>
        <v>0</v>
      </c>
      <c r="AE226">
        <f>COUNTIFS(P226:P1320,Table8[[#This Row],[Season2]],O226:O1320,Table8[[#Headers],[IPL-2015]])</f>
        <v>0</v>
      </c>
      <c r="AF226">
        <f>COUNTIFS(P226:P1320,Table8[[#This Row],[Season2]],O226:O1320,Table8[[#Headers],[IPL-2016]])</f>
        <v>0</v>
      </c>
      <c r="AG226">
        <f>COUNTIFS(P226:P1320,Table8[[#This Row],[Season2]],O226:O1320,Table8[[#Headers],[IPL-2017]])</f>
        <v>0</v>
      </c>
      <c r="AH226">
        <f>COUNTIFS(P226:P1320,Table8[[#This Row],[Season2]],O226:O1320,Table8[[#Headers],[IPL-2018]])</f>
        <v>0</v>
      </c>
      <c r="AI226">
        <f>COUNTIFS(P226:P1320,Table8[[#This Row],[Season2]],O226:O1320,Table8[[#Headers],[IPL-2019]])</f>
        <v>1</v>
      </c>
      <c r="AJ226">
        <f>COUNTIFS(P226:P1320,Table8[[#This Row],[Season2]],O226:O1320,Table8[[#Headers],[IPL-2020]])</f>
        <v>0</v>
      </c>
      <c r="AK226">
        <f>COUNTIFS(P226:P1320,Table8[[#This Row],[Season2]],O226:O1320,Table8[[#Headers],[IPL-2021]])</f>
        <v>0</v>
      </c>
      <c r="AL226">
        <f>COUNTIFS(P226:P1320,Table8[[#This Row],[Season2]],O226:O1320,Table8[[#Headers],[IPL-2022]])</f>
        <v>0</v>
      </c>
      <c r="AM226">
        <f>COUNTIFS(P226:P1320,Table8[[#This Row],[Season2]],O226:O1320,Table8[[#Headers],[IPL-2023]])</f>
        <v>0</v>
      </c>
      <c r="AN226">
        <f>COUNTIFS(P226:P1320,Table8[[#This Row],[Season2]],O226:O1320,Table8[[#Headers],[IPL-2024]])</f>
        <v>0</v>
      </c>
    </row>
    <row r="227" spans="15:40" x14ac:dyDescent="0.25">
      <c r="O227" s="6" t="s">
        <v>214</v>
      </c>
      <c r="P227" s="6" t="s">
        <v>196</v>
      </c>
      <c r="W227" s="1" t="s">
        <v>413</v>
      </c>
      <c r="X227">
        <f>COUNTIFS(P227:P1321,Table8[[#This Row],[Season2]],O227:O1321,Table8[[#Headers],[IPL-2008]])</f>
        <v>0</v>
      </c>
      <c r="Y227">
        <f>COUNTIFS($P$5:$P$1099,Table8[[#This Row],[Season2]],$O$5:$O$1099,Table8[[#Headers],[IPL-2009]])</f>
        <v>0</v>
      </c>
      <c r="Z227" s="1">
        <f>COUNTIFS(P227:P1321,Table8[[#This Row],[Season2]],O227:O1321,Table8[[#Headers],[IPL-2010]])</f>
        <v>0</v>
      </c>
      <c r="AA227">
        <f>COUNTIFS(P227:P1321,Table8[[#This Row],[Season2]],O227:O1321,Table8[[#Headers],[IPL-2011]])</f>
        <v>0</v>
      </c>
      <c r="AB227">
        <f>COUNTIFS(P227:P1321,Table8[[#This Row],[Season2]],O227:O1321,Table8[[#Headers],[IPL-2012]])</f>
        <v>0</v>
      </c>
      <c r="AC227">
        <f>COUNTIFS(P227:P1321,Table8[[#This Row],[Season2]],O227:O1321,Table8[[#Headers],[IPL-2013]])</f>
        <v>0</v>
      </c>
      <c r="AD227">
        <f>COUNTIFS(P227:P1321,Table8[[#This Row],[Season2]],O227:O1321,Table8[[#Headers],[IPL-2014]])</f>
        <v>0</v>
      </c>
      <c r="AE227">
        <f>COUNTIFS(P227:P1321,Table8[[#This Row],[Season2]],O227:O1321,Table8[[#Headers],[IPL-2015]])</f>
        <v>0</v>
      </c>
      <c r="AF227">
        <f>COUNTIFS(P227:P1321,Table8[[#This Row],[Season2]],O227:O1321,Table8[[#Headers],[IPL-2016]])</f>
        <v>0</v>
      </c>
      <c r="AG227">
        <f>COUNTIFS(P227:P1321,Table8[[#This Row],[Season2]],O227:O1321,Table8[[#Headers],[IPL-2017]])</f>
        <v>0</v>
      </c>
      <c r="AH227">
        <f>COUNTIFS(P227:P1321,Table8[[#This Row],[Season2]],O227:O1321,Table8[[#Headers],[IPL-2018]])</f>
        <v>0</v>
      </c>
      <c r="AI227">
        <f>COUNTIFS(P227:P1321,Table8[[#This Row],[Season2]],O227:O1321,Table8[[#Headers],[IPL-2019]])</f>
        <v>1</v>
      </c>
      <c r="AJ227">
        <f>COUNTIFS(P227:P1321,Table8[[#This Row],[Season2]],O227:O1321,Table8[[#Headers],[IPL-2020]])</f>
        <v>0</v>
      </c>
      <c r="AK227">
        <f>COUNTIFS(P227:P1321,Table8[[#This Row],[Season2]],O227:O1321,Table8[[#Headers],[IPL-2021]])</f>
        <v>0</v>
      </c>
      <c r="AL227">
        <f>COUNTIFS(P227:P1321,Table8[[#This Row],[Season2]],O227:O1321,Table8[[#Headers],[IPL-2022]])</f>
        <v>0</v>
      </c>
      <c r="AM227">
        <f>COUNTIFS(P227:P1321,Table8[[#This Row],[Season2]],O227:O1321,Table8[[#Headers],[IPL-2023]])</f>
        <v>0</v>
      </c>
      <c r="AN227">
        <f>COUNTIFS(P227:P1321,Table8[[#This Row],[Season2]],O227:O1321,Table8[[#Headers],[IPL-2024]])</f>
        <v>0</v>
      </c>
    </row>
    <row r="228" spans="15:40" x14ac:dyDescent="0.25">
      <c r="O228" s="1" t="s">
        <v>214</v>
      </c>
      <c r="P228" s="1" t="s">
        <v>128</v>
      </c>
      <c r="W228" s="1" t="s">
        <v>415</v>
      </c>
      <c r="X228">
        <f>COUNTIFS(P228:P1322,Table8[[#This Row],[Season2]],O228:O1322,Table8[[#Headers],[IPL-2008]])</f>
        <v>0</v>
      </c>
      <c r="Y228">
        <f>COUNTIFS($P$5:$P$1099,Table8[[#This Row],[Season2]],$O$5:$O$1099,Table8[[#Headers],[IPL-2009]])</f>
        <v>0</v>
      </c>
      <c r="Z228" s="1">
        <f>COUNTIFS(P228:P1322,Table8[[#This Row],[Season2]],O228:O1322,Table8[[#Headers],[IPL-2010]])</f>
        <v>0</v>
      </c>
      <c r="AA228">
        <f>COUNTIFS(P228:P1322,Table8[[#This Row],[Season2]],O228:O1322,Table8[[#Headers],[IPL-2011]])</f>
        <v>0</v>
      </c>
      <c r="AB228">
        <f>COUNTIFS(P228:P1322,Table8[[#This Row],[Season2]],O228:O1322,Table8[[#Headers],[IPL-2012]])</f>
        <v>0</v>
      </c>
      <c r="AC228">
        <f>COUNTIFS(P228:P1322,Table8[[#This Row],[Season2]],O228:O1322,Table8[[#Headers],[IPL-2013]])</f>
        <v>0</v>
      </c>
      <c r="AD228">
        <f>COUNTIFS(P228:P1322,Table8[[#This Row],[Season2]],O228:O1322,Table8[[#Headers],[IPL-2014]])</f>
        <v>0</v>
      </c>
      <c r="AE228">
        <f>COUNTIFS(P228:P1322,Table8[[#This Row],[Season2]],O228:O1322,Table8[[#Headers],[IPL-2015]])</f>
        <v>0</v>
      </c>
      <c r="AF228">
        <f>COUNTIFS(P228:P1322,Table8[[#This Row],[Season2]],O228:O1322,Table8[[#Headers],[IPL-2016]])</f>
        <v>0</v>
      </c>
      <c r="AG228">
        <f>COUNTIFS(P228:P1322,Table8[[#This Row],[Season2]],O228:O1322,Table8[[#Headers],[IPL-2017]])</f>
        <v>0</v>
      </c>
      <c r="AH228">
        <f>COUNTIFS(P228:P1322,Table8[[#This Row],[Season2]],O228:O1322,Table8[[#Headers],[IPL-2018]])</f>
        <v>0</v>
      </c>
      <c r="AI228">
        <f>COUNTIFS(P228:P1322,Table8[[#This Row],[Season2]],O228:O1322,Table8[[#Headers],[IPL-2019]])</f>
        <v>1</v>
      </c>
      <c r="AJ228">
        <f>COUNTIFS(P228:P1322,Table8[[#This Row],[Season2]],O228:O1322,Table8[[#Headers],[IPL-2020]])</f>
        <v>0</v>
      </c>
      <c r="AK228">
        <f>COUNTIFS(P228:P1322,Table8[[#This Row],[Season2]],O228:O1322,Table8[[#Headers],[IPL-2021]])</f>
        <v>0</v>
      </c>
      <c r="AL228">
        <f>COUNTIFS(P228:P1322,Table8[[#This Row],[Season2]],O228:O1322,Table8[[#Headers],[IPL-2022]])</f>
        <v>0</v>
      </c>
      <c r="AM228">
        <f>COUNTIFS(P228:P1322,Table8[[#This Row],[Season2]],O228:O1322,Table8[[#Headers],[IPL-2023]])</f>
        <v>0</v>
      </c>
      <c r="AN228">
        <f>COUNTIFS(P228:P1322,Table8[[#This Row],[Season2]],O228:O1322,Table8[[#Headers],[IPL-2024]])</f>
        <v>1</v>
      </c>
    </row>
    <row r="229" spans="15:40" x14ac:dyDescent="0.25">
      <c r="O229" s="6" t="s">
        <v>214</v>
      </c>
      <c r="P229" s="6" t="s">
        <v>235</v>
      </c>
      <c r="W229" s="1" t="s">
        <v>416</v>
      </c>
      <c r="X229">
        <f>COUNTIFS(P229:P1323,Table8[[#This Row],[Season2]],O229:O1323,Table8[[#Headers],[IPL-2008]])</f>
        <v>0</v>
      </c>
      <c r="Y229">
        <f>COUNTIFS($P$5:$P$1099,Table8[[#This Row],[Season2]],$O$5:$O$1099,Table8[[#Headers],[IPL-2009]])</f>
        <v>0</v>
      </c>
      <c r="Z229" s="1">
        <f>COUNTIFS(P229:P1323,Table8[[#This Row],[Season2]],O229:O1323,Table8[[#Headers],[IPL-2010]])</f>
        <v>0</v>
      </c>
      <c r="AA229">
        <f>COUNTIFS(P229:P1323,Table8[[#This Row],[Season2]],O229:O1323,Table8[[#Headers],[IPL-2011]])</f>
        <v>0</v>
      </c>
      <c r="AB229">
        <f>COUNTIFS(P229:P1323,Table8[[#This Row],[Season2]],O229:O1323,Table8[[#Headers],[IPL-2012]])</f>
        <v>0</v>
      </c>
      <c r="AC229">
        <f>COUNTIFS(P229:P1323,Table8[[#This Row],[Season2]],O229:O1323,Table8[[#Headers],[IPL-2013]])</f>
        <v>0</v>
      </c>
      <c r="AD229">
        <f>COUNTIFS(P229:P1323,Table8[[#This Row],[Season2]],O229:O1323,Table8[[#Headers],[IPL-2014]])</f>
        <v>0</v>
      </c>
      <c r="AE229">
        <f>COUNTIFS(P229:P1323,Table8[[#This Row],[Season2]],O229:O1323,Table8[[#Headers],[IPL-2015]])</f>
        <v>0</v>
      </c>
      <c r="AF229">
        <f>COUNTIFS(P229:P1323,Table8[[#This Row],[Season2]],O229:O1323,Table8[[#Headers],[IPL-2016]])</f>
        <v>0</v>
      </c>
      <c r="AG229">
        <f>COUNTIFS(P229:P1323,Table8[[#This Row],[Season2]],O229:O1323,Table8[[#Headers],[IPL-2017]])</f>
        <v>0</v>
      </c>
      <c r="AH229">
        <f>COUNTIFS(P229:P1323,Table8[[#This Row],[Season2]],O229:O1323,Table8[[#Headers],[IPL-2018]])</f>
        <v>0</v>
      </c>
      <c r="AI229">
        <f>COUNTIFS(P229:P1323,Table8[[#This Row],[Season2]],O229:O1323,Table8[[#Headers],[IPL-2019]])</f>
        <v>1</v>
      </c>
      <c r="AJ229">
        <f>COUNTIFS(P229:P1323,Table8[[#This Row],[Season2]],O229:O1323,Table8[[#Headers],[IPL-2020]])</f>
        <v>1</v>
      </c>
      <c r="AK229">
        <f>COUNTIFS(P229:P1323,Table8[[#This Row],[Season2]],O229:O1323,Table8[[#Headers],[IPL-2021]])</f>
        <v>1</v>
      </c>
      <c r="AL229">
        <f>COUNTIFS(P229:P1323,Table8[[#This Row],[Season2]],O229:O1323,Table8[[#Headers],[IPL-2022]])</f>
        <v>2</v>
      </c>
      <c r="AM229">
        <f>COUNTIFS(P229:P1323,Table8[[#This Row],[Season2]],O229:O1323,Table8[[#Headers],[IPL-2023]])</f>
        <v>4</v>
      </c>
      <c r="AN229">
        <f>COUNTIFS(P229:P1323,Table8[[#This Row],[Season2]],O229:O1323,Table8[[#Headers],[IPL-2024]])</f>
        <v>1</v>
      </c>
    </row>
    <row r="230" spans="15:40" x14ac:dyDescent="0.25">
      <c r="O230" s="1" t="s">
        <v>214</v>
      </c>
      <c r="P230" s="1" t="s">
        <v>194</v>
      </c>
      <c r="W230" s="1" t="s">
        <v>417</v>
      </c>
      <c r="X230">
        <f>COUNTIFS(P230:P1324,Table8[[#This Row],[Season2]],O230:O1324,Table8[[#Headers],[IPL-2008]])</f>
        <v>0</v>
      </c>
      <c r="Y230">
        <f>COUNTIFS($P$5:$P$1099,Table8[[#This Row],[Season2]],$O$5:$O$1099,Table8[[#Headers],[IPL-2009]])</f>
        <v>0</v>
      </c>
      <c r="Z230" s="1">
        <f>COUNTIFS(P230:P1324,Table8[[#This Row],[Season2]],O230:O1324,Table8[[#Headers],[IPL-2010]])</f>
        <v>0</v>
      </c>
      <c r="AA230">
        <f>COUNTIFS(P230:P1324,Table8[[#This Row],[Season2]],O230:O1324,Table8[[#Headers],[IPL-2011]])</f>
        <v>0</v>
      </c>
      <c r="AB230">
        <f>COUNTIFS(P230:P1324,Table8[[#This Row],[Season2]],O230:O1324,Table8[[#Headers],[IPL-2012]])</f>
        <v>0</v>
      </c>
      <c r="AC230">
        <f>COUNTIFS(P230:P1324,Table8[[#This Row],[Season2]],O230:O1324,Table8[[#Headers],[IPL-2013]])</f>
        <v>0</v>
      </c>
      <c r="AD230">
        <f>COUNTIFS(P230:P1324,Table8[[#This Row],[Season2]],O230:O1324,Table8[[#Headers],[IPL-2014]])</f>
        <v>0</v>
      </c>
      <c r="AE230">
        <f>COUNTIFS(P230:P1324,Table8[[#This Row],[Season2]],O230:O1324,Table8[[#Headers],[IPL-2015]])</f>
        <v>0</v>
      </c>
      <c r="AF230">
        <f>COUNTIFS(P230:P1324,Table8[[#This Row],[Season2]],O230:O1324,Table8[[#Headers],[IPL-2016]])</f>
        <v>0</v>
      </c>
      <c r="AG230">
        <f>COUNTIFS(P230:P1324,Table8[[#This Row],[Season2]],O230:O1324,Table8[[#Headers],[IPL-2017]])</f>
        <v>0</v>
      </c>
      <c r="AH230">
        <f>COUNTIFS(P230:P1324,Table8[[#This Row],[Season2]],O230:O1324,Table8[[#Headers],[IPL-2018]])</f>
        <v>0</v>
      </c>
      <c r="AI230">
        <f>COUNTIFS(P230:P1324,Table8[[#This Row],[Season2]],O230:O1324,Table8[[#Headers],[IPL-2019]])</f>
        <v>1</v>
      </c>
      <c r="AJ230">
        <f>COUNTIFS(P230:P1324,Table8[[#This Row],[Season2]],O230:O1324,Table8[[#Headers],[IPL-2020]])</f>
        <v>0</v>
      </c>
      <c r="AK230">
        <f>COUNTIFS(P230:P1324,Table8[[#This Row],[Season2]],O230:O1324,Table8[[#Headers],[IPL-2021]])</f>
        <v>0</v>
      </c>
      <c r="AL230">
        <f>COUNTIFS(P230:P1324,Table8[[#This Row],[Season2]],O230:O1324,Table8[[#Headers],[IPL-2022]])</f>
        <v>0</v>
      </c>
      <c r="AM230">
        <f>COUNTIFS(P230:P1324,Table8[[#This Row],[Season2]],O230:O1324,Table8[[#Headers],[IPL-2023]])</f>
        <v>1</v>
      </c>
      <c r="AN230">
        <f>COUNTIFS(P230:P1324,Table8[[#This Row],[Season2]],O230:O1324,Table8[[#Headers],[IPL-2024]])</f>
        <v>1</v>
      </c>
    </row>
    <row r="231" spans="15:40" x14ac:dyDescent="0.25">
      <c r="O231" s="6" t="s">
        <v>214</v>
      </c>
      <c r="P231" s="6" t="s">
        <v>236</v>
      </c>
      <c r="W231" s="1" t="s">
        <v>420</v>
      </c>
      <c r="X231">
        <f>COUNTIFS(P231:P1325,Table8[[#This Row],[Season2]],O231:O1325,Table8[[#Headers],[IPL-2008]])</f>
        <v>0</v>
      </c>
      <c r="Y231">
        <f>COUNTIFS($P$5:$P$1099,Table8[[#This Row],[Season2]],$O$5:$O$1099,Table8[[#Headers],[IPL-2009]])</f>
        <v>0</v>
      </c>
      <c r="Z231" s="1">
        <f>COUNTIFS(P231:P1325,Table8[[#This Row],[Season2]],O231:O1325,Table8[[#Headers],[IPL-2010]])</f>
        <v>0</v>
      </c>
      <c r="AA231">
        <f>COUNTIFS(P231:P1325,Table8[[#This Row],[Season2]],O231:O1325,Table8[[#Headers],[IPL-2011]])</f>
        <v>0</v>
      </c>
      <c r="AB231">
        <f>COUNTIFS(P231:P1325,Table8[[#This Row],[Season2]],O231:O1325,Table8[[#Headers],[IPL-2012]])</f>
        <v>0</v>
      </c>
      <c r="AC231">
        <f>COUNTIFS(P231:P1325,Table8[[#This Row],[Season2]],O231:O1325,Table8[[#Headers],[IPL-2013]])</f>
        <v>0</v>
      </c>
      <c r="AD231">
        <f>COUNTIFS(P231:P1325,Table8[[#This Row],[Season2]],O231:O1325,Table8[[#Headers],[IPL-2014]])</f>
        <v>0</v>
      </c>
      <c r="AE231">
        <f>COUNTIFS(P231:P1325,Table8[[#This Row],[Season2]],O231:O1325,Table8[[#Headers],[IPL-2015]])</f>
        <v>0</v>
      </c>
      <c r="AF231">
        <f>COUNTIFS(P231:P1325,Table8[[#This Row],[Season2]],O231:O1325,Table8[[#Headers],[IPL-2016]])</f>
        <v>0</v>
      </c>
      <c r="AG231">
        <f>COUNTIFS(P231:P1325,Table8[[#This Row],[Season2]],O231:O1325,Table8[[#Headers],[IPL-2017]])</f>
        <v>0</v>
      </c>
      <c r="AH231">
        <f>COUNTIFS(P231:P1325,Table8[[#This Row],[Season2]],O231:O1325,Table8[[#Headers],[IPL-2018]])</f>
        <v>0</v>
      </c>
      <c r="AI231">
        <f>COUNTIFS(P231:P1325,Table8[[#This Row],[Season2]],O231:O1325,Table8[[#Headers],[IPL-2019]])</f>
        <v>0</v>
      </c>
      <c r="AJ231">
        <f>COUNTIFS(P231:P1325,Table8[[#This Row],[Season2]],O231:O1325,Table8[[#Headers],[IPL-2020]])</f>
        <v>1</v>
      </c>
      <c r="AK231">
        <f>COUNTIFS(P231:P1325,Table8[[#This Row],[Season2]],O231:O1325,Table8[[#Headers],[IPL-2021]])</f>
        <v>1</v>
      </c>
      <c r="AL231">
        <f>COUNTIFS(P231:P1325,Table8[[#This Row],[Season2]],O231:O1325,Table8[[#Headers],[IPL-2022]])</f>
        <v>0</v>
      </c>
      <c r="AM231">
        <f>COUNTIFS(P231:P1325,Table8[[#This Row],[Season2]],O231:O1325,Table8[[#Headers],[IPL-2023]])</f>
        <v>0</v>
      </c>
      <c r="AN231">
        <f>COUNTIFS(P231:P1325,Table8[[#This Row],[Season2]],O231:O1325,Table8[[#Headers],[IPL-2024]])</f>
        <v>0</v>
      </c>
    </row>
    <row r="232" spans="15:40" x14ac:dyDescent="0.25">
      <c r="O232" s="1" t="s">
        <v>214</v>
      </c>
      <c r="P232" s="1" t="s">
        <v>237</v>
      </c>
      <c r="W232" s="1" t="s">
        <v>421</v>
      </c>
      <c r="X232">
        <f>COUNTIFS(P232:P1326,Table8[[#This Row],[Season2]],O232:O1326,Table8[[#Headers],[IPL-2008]])</f>
        <v>0</v>
      </c>
      <c r="Y232">
        <f>COUNTIFS($P$5:$P$1099,Table8[[#This Row],[Season2]],$O$5:$O$1099,Table8[[#Headers],[IPL-2009]])</f>
        <v>0</v>
      </c>
      <c r="Z232" s="1">
        <f>COUNTIFS(P232:P1326,Table8[[#This Row],[Season2]],O232:O1326,Table8[[#Headers],[IPL-2010]])</f>
        <v>0</v>
      </c>
      <c r="AA232">
        <f>COUNTIFS(P232:P1326,Table8[[#This Row],[Season2]],O232:O1326,Table8[[#Headers],[IPL-2011]])</f>
        <v>0</v>
      </c>
      <c r="AB232">
        <f>COUNTIFS(P232:P1326,Table8[[#This Row],[Season2]],O232:O1326,Table8[[#Headers],[IPL-2012]])</f>
        <v>0</v>
      </c>
      <c r="AC232">
        <f>COUNTIFS(P232:P1326,Table8[[#This Row],[Season2]],O232:O1326,Table8[[#Headers],[IPL-2013]])</f>
        <v>0</v>
      </c>
      <c r="AD232">
        <f>COUNTIFS(P232:P1326,Table8[[#This Row],[Season2]],O232:O1326,Table8[[#Headers],[IPL-2014]])</f>
        <v>0</v>
      </c>
      <c r="AE232">
        <f>COUNTIFS(P232:P1326,Table8[[#This Row],[Season2]],O232:O1326,Table8[[#Headers],[IPL-2015]])</f>
        <v>0</v>
      </c>
      <c r="AF232">
        <f>COUNTIFS(P232:P1326,Table8[[#This Row],[Season2]],O232:O1326,Table8[[#Headers],[IPL-2016]])</f>
        <v>0</v>
      </c>
      <c r="AG232">
        <f>COUNTIFS(P232:P1326,Table8[[#This Row],[Season2]],O232:O1326,Table8[[#Headers],[IPL-2017]])</f>
        <v>0</v>
      </c>
      <c r="AH232">
        <f>COUNTIFS(P232:P1326,Table8[[#This Row],[Season2]],O232:O1326,Table8[[#Headers],[IPL-2018]])</f>
        <v>0</v>
      </c>
      <c r="AI232">
        <f>COUNTIFS(P232:P1326,Table8[[#This Row],[Season2]],O232:O1326,Table8[[#Headers],[IPL-2019]])</f>
        <v>0</v>
      </c>
      <c r="AJ232">
        <f>COUNTIFS(P232:P1326,Table8[[#This Row],[Season2]],O232:O1326,Table8[[#Headers],[IPL-2020]])</f>
        <v>1</v>
      </c>
      <c r="AK232">
        <f>COUNTIFS(P232:P1326,Table8[[#This Row],[Season2]],O232:O1326,Table8[[#Headers],[IPL-2021]])</f>
        <v>0</v>
      </c>
      <c r="AL232">
        <f>COUNTIFS(P232:P1326,Table8[[#This Row],[Season2]],O232:O1326,Table8[[#Headers],[IPL-2022]])</f>
        <v>0</v>
      </c>
      <c r="AM232">
        <f>COUNTIFS(P232:P1326,Table8[[#This Row],[Season2]],O232:O1326,Table8[[#Headers],[IPL-2023]])</f>
        <v>0</v>
      </c>
      <c r="AN232">
        <f>COUNTIFS(P232:P1326,Table8[[#This Row],[Season2]],O232:O1326,Table8[[#Headers],[IPL-2024]])</f>
        <v>0</v>
      </c>
    </row>
    <row r="233" spans="15:40" x14ac:dyDescent="0.25">
      <c r="O233" s="6" t="s">
        <v>214</v>
      </c>
      <c r="P233" s="6" t="s">
        <v>238</v>
      </c>
      <c r="W233" s="1" t="s">
        <v>422</v>
      </c>
      <c r="X233">
        <f>COUNTIFS(P233:P1327,Table8[[#This Row],[Season2]],O233:O1327,Table8[[#Headers],[IPL-2008]])</f>
        <v>0</v>
      </c>
      <c r="Y233">
        <f>COUNTIFS($P$5:$P$1099,Table8[[#This Row],[Season2]],$O$5:$O$1099,Table8[[#Headers],[IPL-2009]])</f>
        <v>0</v>
      </c>
      <c r="Z233" s="1">
        <f>COUNTIFS(P233:P1327,Table8[[#This Row],[Season2]],O233:O1327,Table8[[#Headers],[IPL-2010]])</f>
        <v>0</v>
      </c>
      <c r="AA233">
        <f>COUNTIFS(P233:P1327,Table8[[#This Row],[Season2]],O233:O1327,Table8[[#Headers],[IPL-2011]])</f>
        <v>0</v>
      </c>
      <c r="AB233">
        <f>COUNTIFS(P233:P1327,Table8[[#This Row],[Season2]],O233:O1327,Table8[[#Headers],[IPL-2012]])</f>
        <v>0</v>
      </c>
      <c r="AC233">
        <f>COUNTIFS(P233:P1327,Table8[[#This Row],[Season2]],O233:O1327,Table8[[#Headers],[IPL-2013]])</f>
        <v>0</v>
      </c>
      <c r="AD233">
        <f>COUNTIFS(P233:P1327,Table8[[#This Row],[Season2]],O233:O1327,Table8[[#Headers],[IPL-2014]])</f>
        <v>0</v>
      </c>
      <c r="AE233">
        <f>COUNTIFS(P233:P1327,Table8[[#This Row],[Season2]],O233:O1327,Table8[[#Headers],[IPL-2015]])</f>
        <v>0</v>
      </c>
      <c r="AF233">
        <f>COUNTIFS(P233:P1327,Table8[[#This Row],[Season2]],O233:O1327,Table8[[#Headers],[IPL-2016]])</f>
        <v>0</v>
      </c>
      <c r="AG233">
        <f>COUNTIFS(P233:P1327,Table8[[#This Row],[Season2]],O233:O1327,Table8[[#Headers],[IPL-2017]])</f>
        <v>0</v>
      </c>
      <c r="AH233">
        <f>COUNTIFS(P233:P1327,Table8[[#This Row],[Season2]],O233:O1327,Table8[[#Headers],[IPL-2018]])</f>
        <v>0</v>
      </c>
      <c r="AI233">
        <f>COUNTIFS(P233:P1327,Table8[[#This Row],[Season2]],O233:O1327,Table8[[#Headers],[IPL-2019]])</f>
        <v>0</v>
      </c>
      <c r="AJ233">
        <f>COUNTIFS(P233:P1327,Table8[[#This Row],[Season2]],O233:O1327,Table8[[#Headers],[IPL-2020]])</f>
        <v>1</v>
      </c>
      <c r="AK233">
        <f>COUNTIFS(P233:P1327,Table8[[#This Row],[Season2]],O233:O1327,Table8[[#Headers],[IPL-2021]])</f>
        <v>0</v>
      </c>
      <c r="AL233">
        <f>COUNTIFS(P233:P1327,Table8[[#This Row],[Season2]],O233:O1327,Table8[[#Headers],[IPL-2022]])</f>
        <v>1</v>
      </c>
      <c r="AM233">
        <f>COUNTIFS(P233:P1327,Table8[[#This Row],[Season2]],O233:O1327,Table8[[#Headers],[IPL-2023]])</f>
        <v>0</v>
      </c>
      <c r="AN233">
        <f>COUNTIFS(P233:P1327,Table8[[#This Row],[Season2]],O233:O1327,Table8[[#Headers],[IPL-2024]])</f>
        <v>0</v>
      </c>
    </row>
    <row r="234" spans="15:40" x14ac:dyDescent="0.25">
      <c r="O234" s="1" t="s">
        <v>214</v>
      </c>
      <c r="P234" s="1" t="s">
        <v>83</v>
      </c>
      <c r="W234" s="1" t="s">
        <v>423</v>
      </c>
      <c r="X234">
        <f>COUNTIFS(P234:P1328,Table8[[#This Row],[Season2]],O234:O1328,Table8[[#Headers],[IPL-2008]])</f>
        <v>0</v>
      </c>
      <c r="Y234">
        <f>COUNTIFS($P$5:$P$1099,Table8[[#This Row],[Season2]],$O$5:$O$1099,Table8[[#Headers],[IPL-2009]])</f>
        <v>0</v>
      </c>
      <c r="Z234" s="1">
        <f>COUNTIFS(P234:P1328,Table8[[#This Row],[Season2]],O234:O1328,Table8[[#Headers],[IPL-2010]])</f>
        <v>0</v>
      </c>
      <c r="AA234">
        <f>COUNTIFS(P234:P1328,Table8[[#This Row],[Season2]],O234:O1328,Table8[[#Headers],[IPL-2011]])</f>
        <v>0</v>
      </c>
      <c r="AB234">
        <f>COUNTIFS(P234:P1328,Table8[[#This Row],[Season2]],O234:O1328,Table8[[#Headers],[IPL-2012]])</f>
        <v>0</v>
      </c>
      <c r="AC234">
        <f>COUNTIFS(P234:P1328,Table8[[#This Row],[Season2]],O234:O1328,Table8[[#Headers],[IPL-2013]])</f>
        <v>0</v>
      </c>
      <c r="AD234">
        <f>COUNTIFS(P234:P1328,Table8[[#This Row],[Season2]],O234:O1328,Table8[[#Headers],[IPL-2014]])</f>
        <v>0</v>
      </c>
      <c r="AE234">
        <f>COUNTIFS(P234:P1328,Table8[[#This Row],[Season2]],O234:O1328,Table8[[#Headers],[IPL-2015]])</f>
        <v>0</v>
      </c>
      <c r="AF234">
        <f>COUNTIFS(P234:P1328,Table8[[#This Row],[Season2]],O234:O1328,Table8[[#Headers],[IPL-2016]])</f>
        <v>0</v>
      </c>
      <c r="AG234">
        <f>COUNTIFS(P234:P1328,Table8[[#This Row],[Season2]],O234:O1328,Table8[[#Headers],[IPL-2017]])</f>
        <v>0</v>
      </c>
      <c r="AH234">
        <f>COUNTIFS(P234:P1328,Table8[[#This Row],[Season2]],O234:O1328,Table8[[#Headers],[IPL-2018]])</f>
        <v>0</v>
      </c>
      <c r="AI234">
        <f>COUNTIFS(P234:P1328,Table8[[#This Row],[Season2]],O234:O1328,Table8[[#Headers],[IPL-2019]])</f>
        <v>0</v>
      </c>
      <c r="AJ234">
        <f>COUNTIFS(P234:P1328,Table8[[#This Row],[Season2]],O234:O1328,Table8[[#Headers],[IPL-2020]])</f>
        <v>2</v>
      </c>
      <c r="AK234">
        <f>COUNTIFS(P234:P1328,Table8[[#This Row],[Season2]],O234:O1328,Table8[[#Headers],[IPL-2021]])</f>
        <v>1</v>
      </c>
      <c r="AL234">
        <f>COUNTIFS(P234:P1328,Table8[[#This Row],[Season2]],O234:O1328,Table8[[#Headers],[IPL-2022]])</f>
        <v>0</v>
      </c>
      <c r="AM234">
        <f>COUNTIFS(P234:P1328,Table8[[#This Row],[Season2]],O234:O1328,Table8[[#Headers],[IPL-2023]])</f>
        <v>0</v>
      </c>
      <c r="AN234">
        <f>COUNTIFS(P234:P1328,Table8[[#This Row],[Season2]],O234:O1328,Table8[[#Headers],[IPL-2024]])</f>
        <v>0</v>
      </c>
    </row>
    <row r="235" spans="15:40" x14ac:dyDescent="0.25">
      <c r="O235" s="6" t="s">
        <v>214</v>
      </c>
      <c r="P235" s="6" t="s">
        <v>107</v>
      </c>
      <c r="W235" s="1" t="s">
        <v>424</v>
      </c>
      <c r="X235">
        <f>COUNTIFS(P235:P1329,Table8[[#This Row],[Season2]],O235:O1329,Table8[[#Headers],[IPL-2008]])</f>
        <v>0</v>
      </c>
      <c r="Y235">
        <f>COUNTIFS($P$5:$P$1099,Table8[[#This Row],[Season2]],$O$5:$O$1099,Table8[[#Headers],[IPL-2009]])</f>
        <v>0</v>
      </c>
      <c r="Z235" s="1">
        <f>COUNTIFS(P235:P1329,Table8[[#This Row],[Season2]],O235:O1329,Table8[[#Headers],[IPL-2010]])</f>
        <v>0</v>
      </c>
      <c r="AA235">
        <f>COUNTIFS(P235:P1329,Table8[[#This Row],[Season2]],O235:O1329,Table8[[#Headers],[IPL-2011]])</f>
        <v>0</v>
      </c>
      <c r="AB235">
        <f>COUNTIFS(P235:P1329,Table8[[#This Row],[Season2]],O235:O1329,Table8[[#Headers],[IPL-2012]])</f>
        <v>0</v>
      </c>
      <c r="AC235">
        <f>COUNTIFS(P235:P1329,Table8[[#This Row],[Season2]],O235:O1329,Table8[[#Headers],[IPL-2013]])</f>
        <v>0</v>
      </c>
      <c r="AD235">
        <f>COUNTIFS(P235:P1329,Table8[[#This Row],[Season2]],O235:O1329,Table8[[#Headers],[IPL-2014]])</f>
        <v>0</v>
      </c>
      <c r="AE235">
        <f>COUNTIFS(P235:P1329,Table8[[#This Row],[Season2]],O235:O1329,Table8[[#Headers],[IPL-2015]])</f>
        <v>0</v>
      </c>
      <c r="AF235">
        <f>COUNTIFS(P235:P1329,Table8[[#This Row],[Season2]],O235:O1329,Table8[[#Headers],[IPL-2016]])</f>
        <v>0</v>
      </c>
      <c r="AG235">
        <f>COUNTIFS(P235:P1329,Table8[[#This Row],[Season2]],O235:O1329,Table8[[#Headers],[IPL-2017]])</f>
        <v>0</v>
      </c>
      <c r="AH235">
        <f>COUNTIFS(P235:P1329,Table8[[#This Row],[Season2]],O235:O1329,Table8[[#Headers],[IPL-2018]])</f>
        <v>0</v>
      </c>
      <c r="AI235">
        <f>COUNTIFS(P235:P1329,Table8[[#This Row],[Season2]],O235:O1329,Table8[[#Headers],[IPL-2019]])</f>
        <v>0</v>
      </c>
      <c r="AJ235">
        <f>COUNTIFS(P235:P1329,Table8[[#This Row],[Season2]],O235:O1329,Table8[[#Headers],[IPL-2020]])</f>
        <v>1</v>
      </c>
      <c r="AK235">
        <f>COUNTIFS(P235:P1329,Table8[[#This Row],[Season2]],O235:O1329,Table8[[#Headers],[IPL-2021]])</f>
        <v>1</v>
      </c>
      <c r="AL235">
        <f>COUNTIFS(P235:P1329,Table8[[#This Row],[Season2]],O235:O1329,Table8[[#Headers],[IPL-2022]])</f>
        <v>0</v>
      </c>
      <c r="AM235">
        <f>COUNTIFS(P235:P1329,Table8[[#This Row],[Season2]],O235:O1329,Table8[[#Headers],[IPL-2023]])</f>
        <v>2</v>
      </c>
      <c r="AN235">
        <f>COUNTIFS(P235:P1329,Table8[[#This Row],[Season2]],O235:O1329,Table8[[#Headers],[IPL-2024]])</f>
        <v>2</v>
      </c>
    </row>
    <row r="236" spans="15:40" x14ac:dyDescent="0.25">
      <c r="O236" s="1" t="s">
        <v>214</v>
      </c>
      <c r="P236" s="1" t="s">
        <v>128</v>
      </c>
      <c r="W236" s="6" t="s">
        <v>425</v>
      </c>
      <c r="X236">
        <f>COUNTIFS(P236:P1330,Table8[[#This Row],[Season2]],O236:O1330,Table8[[#Headers],[IPL-2008]])</f>
        <v>0</v>
      </c>
      <c r="Y236">
        <f>COUNTIFS($P$5:$P$1099,Table8[[#This Row],[Season2]],$O$5:$O$1099,Table8[[#Headers],[IPL-2009]])</f>
        <v>0</v>
      </c>
      <c r="Z236" s="1">
        <f>COUNTIFS(P236:P1330,Table8[[#This Row],[Season2]],O236:O1330,Table8[[#Headers],[IPL-2010]])</f>
        <v>0</v>
      </c>
      <c r="AA236">
        <f>COUNTIFS(P236:P1330,Table8[[#This Row],[Season2]],O236:O1330,Table8[[#Headers],[IPL-2011]])</f>
        <v>0</v>
      </c>
      <c r="AB236">
        <f>COUNTIFS(P236:P1330,Table8[[#This Row],[Season2]],O236:O1330,Table8[[#Headers],[IPL-2012]])</f>
        <v>0</v>
      </c>
      <c r="AC236">
        <f>COUNTIFS(P236:P1330,Table8[[#This Row],[Season2]],O236:O1330,Table8[[#Headers],[IPL-2013]])</f>
        <v>0</v>
      </c>
      <c r="AD236">
        <f>COUNTIFS(P236:P1330,Table8[[#This Row],[Season2]],O236:O1330,Table8[[#Headers],[IPL-2014]])</f>
        <v>0</v>
      </c>
      <c r="AE236">
        <f>COUNTIFS(P236:P1330,Table8[[#This Row],[Season2]],O236:O1330,Table8[[#Headers],[IPL-2015]])</f>
        <v>0</v>
      </c>
      <c r="AF236">
        <f>COUNTIFS(P236:P1330,Table8[[#This Row],[Season2]],O236:O1330,Table8[[#Headers],[IPL-2016]])</f>
        <v>0</v>
      </c>
      <c r="AG236">
        <f>COUNTIFS(P236:P1330,Table8[[#This Row],[Season2]],O236:O1330,Table8[[#Headers],[IPL-2017]])</f>
        <v>0</v>
      </c>
      <c r="AH236">
        <f>COUNTIFS(P236:P1330,Table8[[#This Row],[Season2]],O236:O1330,Table8[[#Headers],[IPL-2018]])</f>
        <v>0</v>
      </c>
      <c r="AI236">
        <f>COUNTIFS(P236:P1330,Table8[[#This Row],[Season2]],O236:O1330,Table8[[#Headers],[IPL-2019]])</f>
        <v>0</v>
      </c>
      <c r="AJ236">
        <f>COUNTIFS(P236:P1330,Table8[[#This Row],[Season2]],O236:O1330,Table8[[#Headers],[IPL-2020]])</f>
        <v>1</v>
      </c>
      <c r="AK236">
        <f>COUNTIFS(P236:P1330,Table8[[#This Row],[Season2]],O236:O1330,Table8[[#Headers],[IPL-2021]])</f>
        <v>0</v>
      </c>
      <c r="AL236">
        <f>COUNTIFS(P236:P1330,Table8[[#This Row],[Season2]],O236:O1330,Table8[[#Headers],[IPL-2022]])</f>
        <v>0</v>
      </c>
      <c r="AM236">
        <f>COUNTIFS(P236:P1330,Table8[[#This Row],[Season2]],O236:O1330,Table8[[#Headers],[IPL-2023]])</f>
        <v>0</v>
      </c>
      <c r="AN236">
        <f>COUNTIFS(P236:P1330,Table8[[#This Row],[Season2]],O236:O1330,Table8[[#Headers],[IPL-2024]])</f>
        <v>0</v>
      </c>
    </row>
    <row r="237" spans="15:40" x14ac:dyDescent="0.25">
      <c r="O237" s="6" t="s">
        <v>214</v>
      </c>
      <c r="P237" s="6" t="s">
        <v>99</v>
      </c>
      <c r="W237" s="6" t="s">
        <v>426</v>
      </c>
      <c r="X237">
        <f>COUNTIFS(P237:P1331,Table8[[#This Row],[Season2]],O237:O1331,Table8[[#Headers],[IPL-2008]])</f>
        <v>0</v>
      </c>
      <c r="Y237">
        <f>COUNTIFS($P$5:$P$1099,Table8[[#This Row],[Season2]],$O$5:$O$1099,Table8[[#Headers],[IPL-2009]])</f>
        <v>0</v>
      </c>
      <c r="Z237" s="1">
        <f>COUNTIFS(P237:P1331,Table8[[#This Row],[Season2]],O237:O1331,Table8[[#Headers],[IPL-2010]])</f>
        <v>0</v>
      </c>
      <c r="AA237">
        <f>COUNTIFS(P237:P1331,Table8[[#This Row],[Season2]],O237:O1331,Table8[[#Headers],[IPL-2011]])</f>
        <v>0</v>
      </c>
      <c r="AB237">
        <f>COUNTIFS(P237:P1331,Table8[[#This Row],[Season2]],O237:O1331,Table8[[#Headers],[IPL-2012]])</f>
        <v>0</v>
      </c>
      <c r="AC237">
        <f>COUNTIFS(P237:P1331,Table8[[#This Row],[Season2]],O237:O1331,Table8[[#Headers],[IPL-2013]])</f>
        <v>0</v>
      </c>
      <c r="AD237">
        <f>COUNTIFS(P237:P1331,Table8[[#This Row],[Season2]],O237:O1331,Table8[[#Headers],[IPL-2014]])</f>
        <v>0</v>
      </c>
      <c r="AE237">
        <f>COUNTIFS(P237:P1331,Table8[[#This Row],[Season2]],O237:O1331,Table8[[#Headers],[IPL-2015]])</f>
        <v>0</v>
      </c>
      <c r="AF237">
        <f>COUNTIFS(P237:P1331,Table8[[#This Row],[Season2]],O237:O1331,Table8[[#Headers],[IPL-2016]])</f>
        <v>0</v>
      </c>
      <c r="AG237">
        <f>COUNTIFS(P237:P1331,Table8[[#This Row],[Season2]],O237:O1331,Table8[[#Headers],[IPL-2017]])</f>
        <v>0</v>
      </c>
      <c r="AH237">
        <f>COUNTIFS(P237:P1331,Table8[[#This Row],[Season2]],O237:O1331,Table8[[#Headers],[IPL-2018]])</f>
        <v>0</v>
      </c>
      <c r="AI237">
        <f>COUNTIFS(P237:P1331,Table8[[#This Row],[Season2]],O237:O1331,Table8[[#Headers],[IPL-2019]])</f>
        <v>0</v>
      </c>
      <c r="AJ237">
        <f>COUNTIFS(P237:P1331,Table8[[#This Row],[Season2]],O237:O1331,Table8[[#Headers],[IPL-2020]])</f>
        <v>3</v>
      </c>
      <c r="AK237">
        <f>COUNTIFS(P237:P1331,Table8[[#This Row],[Season2]],O237:O1331,Table8[[#Headers],[IPL-2021]])</f>
        <v>4</v>
      </c>
      <c r="AL237">
        <f>COUNTIFS(P237:P1331,Table8[[#This Row],[Season2]],O237:O1331,Table8[[#Headers],[IPL-2022]])</f>
        <v>1</v>
      </c>
      <c r="AM237">
        <f>COUNTIFS(P237:P1331,Table8[[#This Row],[Season2]],O237:O1331,Table8[[#Headers],[IPL-2023]])</f>
        <v>2</v>
      </c>
      <c r="AN237">
        <f>COUNTIFS(P237:P1331,Table8[[#This Row],[Season2]],O237:O1331,Table8[[#Headers],[IPL-2024]])</f>
        <v>1</v>
      </c>
    </row>
    <row r="238" spans="15:40" x14ac:dyDescent="0.25">
      <c r="O238" s="1" t="s">
        <v>214</v>
      </c>
      <c r="P238" s="1" t="s">
        <v>203</v>
      </c>
      <c r="W238" s="1" t="s">
        <v>427</v>
      </c>
      <c r="X238">
        <f>COUNTIFS(P238:P1332,Table8[[#This Row],[Season2]],O238:O1332,Table8[[#Headers],[IPL-2008]])</f>
        <v>0</v>
      </c>
      <c r="Y238">
        <f>COUNTIFS($P$5:$P$1099,Table8[[#This Row],[Season2]],$O$5:$O$1099,Table8[[#Headers],[IPL-2009]])</f>
        <v>0</v>
      </c>
      <c r="Z238" s="1">
        <f>COUNTIFS(P238:P1332,Table8[[#This Row],[Season2]],O238:O1332,Table8[[#Headers],[IPL-2010]])</f>
        <v>0</v>
      </c>
      <c r="AA238">
        <f>COUNTIFS(P238:P1332,Table8[[#This Row],[Season2]],O238:O1332,Table8[[#Headers],[IPL-2011]])</f>
        <v>0</v>
      </c>
      <c r="AB238">
        <f>COUNTIFS(P238:P1332,Table8[[#This Row],[Season2]],O238:O1332,Table8[[#Headers],[IPL-2012]])</f>
        <v>0</v>
      </c>
      <c r="AC238">
        <f>COUNTIFS(P238:P1332,Table8[[#This Row],[Season2]],O238:O1332,Table8[[#Headers],[IPL-2013]])</f>
        <v>0</v>
      </c>
      <c r="AD238">
        <f>COUNTIFS(P238:P1332,Table8[[#This Row],[Season2]],O238:O1332,Table8[[#Headers],[IPL-2014]])</f>
        <v>0</v>
      </c>
      <c r="AE238">
        <f>COUNTIFS(P238:P1332,Table8[[#This Row],[Season2]],O238:O1332,Table8[[#Headers],[IPL-2015]])</f>
        <v>0</v>
      </c>
      <c r="AF238">
        <f>COUNTIFS(P238:P1332,Table8[[#This Row],[Season2]],O238:O1332,Table8[[#Headers],[IPL-2016]])</f>
        <v>0</v>
      </c>
      <c r="AG238">
        <f>COUNTIFS(P238:P1332,Table8[[#This Row],[Season2]],O238:O1332,Table8[[#Headers],[IPL-2017]])</f>
        <v>0</v>
      </c>
      <c r="AH238">
        <f>COUNTIFS(P238:P1332,Table8[[#This Row],[Season2]],O238:O1332,Table8[[#Headers],[IPL-2018]])</f>
        <v>0</v>
      </c>
      <c r="AI238">
        <f>COUNTIFS(P238:P1332,Table8[[#This Row],[Season2]],O238:O1332,Table8[[#Headers],[IPL-2019]])</f>
        <v>0</v>
      </c>
      <c r="AJ238">
        <f>COUNTIFS(P238:P1332,Table8[[#This Row],[Season2]],O238:O1332,Table8[[#Headers],[IPL-2020]])</f>
        <v>1</v>
      </c>
      <c r="AK238">
        <f>COUNTIFS(P238:P1332,Table8[[#This Row],[Season2]],O238:O1332,Table8[[#Headers],[IPL-2021]])</f>
        <v>0</v>
      </c>
      <c r="AL238">
        <f>COUNTIFS(P238:P1332,Table8[[#This Row],[Season2]],O238:O1332,Table8[[#Headers],[IPL-2022]])</f>
        <v>1</v>
      </c>
      <c r="AM238">
        <f>COUNTIFS(P238:P1332,Table8[[#This Row],[Season2]],O238:O1332,Table8[[#Headers],[IPL-2023]])</f>
        <v>0</v>
      </c>
      <c r="AN238">
        <f>COUNTIFS(P238:P1332,Table8[[#This Row],[Season2]],O238:O1332,Table8[[#Headers],[IPL-2024]])</f>
        <v>0</v>
      </c>
    </row>
    <row r="239" spans="15:40" x14ac:dyDescent="0.25">
      <c r="O239" s="6" t="s">
        <v>214</v>
      </c>
      <c r="P239" s="6" t="s">
        <v>170</v>
      </c>
      <c r="W239" s="6" t="s">
        <v>431</v>
      </c>
      <c r="X239">
        <f>COUNTIFS(P239:P1333,Table8[[#This Row],[Season2]],O239:O1333,Table8[[#Headers],[IPL-2008]])</f>
        <v>0</v>
      </c>
      <c r="Y239">
        <f>COUNTIFS($P$5:$P$1099,Table8[[#This Row],[Season2]],$O$5:$O$1099,Table8[[#Headers],[IPL-2009]])</f>
        <v>0</v>
      </c>
      <c r="Z239" s="1">
        <f>COUNTIFS(P239:P1333,Table8[[#This Row],[Season2]],O239:O1333,Table8[[#Headers],[IPL-2010]])</f>
        <v>0</v>
      </c>
      <c r="AA239">
        <f>COUNTIFS(P239:P1333,Table8[[#This Row],[Season2]],O239:O1333,Table8[[#Headers],[IPL-2011]])</f>
        <v>0</v>
      </c>
      <c r="AB239">
        <f>COUNTIFS(P239:P1333,Table8[[#This Row],[Season2]],O239:O1333,Table8[[#Headers],[IPL-2012]])</f>
        <v>0</v>
      </c>
      <c r="AC239">
        <f>COUNTIFS(P239:P1333,Table8[[#This Row],[Season2]],O239:O1333,Table8[[#Headers],[IPL-2013]])</f>
        <v>0</v>
      </c>
      <c r="AD239">
        <f>COUNTIFS(P239:P1333,Table8[[#This Row],[Season2]],O239:O1333,Table8[[#Headers],[IPL-2014]])</f>
        <v>0</v>
      </c>
      <c r="AE239">
        <f>COUNTIFS(P239:P1333,Table8[[#This Row],[Season2]],O239:O1333,Table8[[#Headers],[IPL-2015]])</f>
        <v>0</v>
      </c>
      <c r="AF239">
        <f>COUNTIFS(P239:P1333,Table8[[#This Row],[Season2]],O239:O1333,Table8[[#Headers],[IPL-2016]])</f>
        <v>0</v>
      </c>
      <c r="AG239">
        <f>COUNTIFS(P239:P1333,Table8[[#This Row],[Season2]],O239:O1333,Table8[[#Headers],[IPL-2017]])</f>
        <v>0</v>
      </c>
      <c r="AH239">
        <f>COUNTIFS(P239:P1333,Table8[[#This Row],[Season2]],O239:O1333,Table8[[#Headers],[IPL-2018]])</f>
        <v>0</v>
      </c>
      <c r="AI239">
        <f>COUNTIFS(P239:P1333,Table8[[#This Row],[Season2]],O239:O1333,Table8[[#Headers],[IPL-2019]])</f>
        <v>0</v>
      </c>
      <c r="AJ239">
        <f>COUNTIFS(P239:P1333,Table8[[#This Row],[Season2]],O239:O1333,Table8[[#Headers],[IPL-2020]])</f>
        <v>0</v>
      </c>
      <c r="AK239">
        <f>COUNTIFS(P239:P1333,Table8[[#This Row],[Season2]],O239:O1333,Table8[[#Headers],[IPL-2021]])</f>
        <v>1</v>
      </c>
      <c r="AL239">
        <f>COUNTIFS(P239:P1333,Table8[[#This Row],[Season2]],O239:O1333,Table8[[#Headers],[IPL-2022]])</f>
        <v>0</v>
      </c>
      <c r="AM239">
        <f>COUNTIFS(P239:P1333,Table8[[#This Row],[Season2]],O239:O1333,Table8[[#Headers],[IPL-2023]])</f>
        <v>0</v>
      </c>
      <c r="AN239">
        <f>COUNTIFS(P239:P1333,Table8[[#This Row],[Season2]],O239:O1333,Table8[[#Headers],[IPL-2024]])</f>
        <v>0</v>
      </c>
    </row>
    <row r="240" spans="15:40" x14ac:dyDescent="0.25">
      <c r="O240" s="1" t="s">
        <v>214</v>
      </c>
      <c r="P240" s="1" t="s">
        <v>99</v>
      </c>
      <c r="W240" s="1" t="s">
        <v>432</v>
      </c>
      <c r="X240">
        <f>COUNTIFS(P240:P1334,Table8[[#This Row],[Season2]],O240:O1334,Table8[[#Headers],[IPL-2008]])</f>
        <v>0</v>
      </c>
      <c r="Y240">
        <f>COUNTIFS($P$5:$P$1099,Table8[[#This Row],[Season2]],$O$5:$O$1099,Table8[[#Headers],[IPL-2009]])</f>
        <v>0</v>
      </c>
      <c r="Z240" s="1">
        <f>COUNTIFS(P240:P1334,Table8[[#This Row],[Season2]],O240:O1334,Table8[[#Headers],[IPL-2010]])</f>
        <v>0</v>
      </c>
      <c r="AA240">
        <f>COUNTIFS(P240:P1334,Table8[[#This Row],[Season2]],O240:O1334,Table8[[#Headers],[IPL-2011]])</f>
        <v>0</v>
      </c>
      <c r="AB240">
        <f>COUNTIFS(P240:P1334,Table8[[#This Row],[Season2]],O240:O1334,Table8[[#Headers],[IPL-2012]])</f>
        <v>0</v>
      </c>
      <c r="AC240">
        <f>COUNTIFS(P240:P1334,Table8[[#This Row],[Season2]],O240:O1334,Table8[[#Headers],[IPL-2013]])</f>
        <v>0</v>
      </c>
      <c r="AD240">
        <f>COUNTIFS(P240:P1334,Table8[[#This Row],[Season2]],O240:O1334,Table8[[#Headers],[IPL-2014]])</f>
        <v>0</v>
      </c>
      <c r="AE240">
        <f>COUNTIFS(P240:P1334,Table8[[#This Row],[Season2]],O240:O1334,Table8[[#Headers],[IPL-2015]])</f>
        <v>0</v>
      </c>
      <c r="AF240">
        <f>COUNTIFS(P240:P1334,Table8[[#This Row],[Season2]],O240:O1334,Table8[[#Headers],[IPL-2016]])</f>
        <v>0</v>
      </c>
      <c r="AG240">
        <f>COUNTIFS(P240:P1334,Table8[[#This Row],[Season2]],O240:O1334,Table8[[#Headers],[IPL-2017]])</f>
        <v>0</v>
      </c>
      <c r="AH240">
        <f>COUNTIFS(P240:P1334,Table8[[#This Row],[Season2]],O240:O1334,Table8[[#Headers],[IPL-2018]])</f>
        <v>0</v>
      </c>
      <c r="AI240">
        <f>COUNTIFS(P240:P1334,Table8[[#This Row],[Season2]],O240:O1334,Table8[[#Headers],[IPL-2019]])</f>
        <v>0</v>
      </c>
      <c r="AJ240">
        <f>COUNTIFS(P240:P1334,Table8[[#This Row],[Season2]],O240:O1334,Table8[[#Headers],[IPL-2020]])</f>
        <v>0</v>
      </c>
      <c r="AK240">
        <f>COUNTIFS(P240:P1334,Table8[[#This Row],[Season2]],O240:O1334,Table8[[#Headers],[IPL-2021]])</f>
        <v>1</v>
      </c>
      <c r="AL240">
        <f>COUNTIFS(P240:P1334,Table8[[#This Row],[Season2]],O240:O1334,Table8[[#Headers],[IPL-2022]])</f>
        <v>0</v>
      </c>
      <c r="AM240">
        <f>COUNTIFS(P240:P1334,Table8[[#This Row],[Season2]],O240:O1334,Table8[[#Headers],[IPL-2023]])</f>
        <v>1</v>
      </c>
      <c r="AN240">
        <f>COUNTIFS(P240:P1334,Table8[[#This Row],[Season2]],O240:O1334,Table8[[#Headers],[IPL-2024]])</f>
        <v>0</v>
      </c>
    </row>
    <row r="241" spans="15:40" x14ac:dyDescent="0.25">
      <c r="O241" s="6" t="s">
        <v>214</v>
      </c>
      <c r="P241" s="6" t="s">
        <v>79</v>
      </c>
      <c r="W241" s="1" t="s">
        <v>433</v>
      </c>
      <c r="X241">
        <f>COUNTIFS(P241:P1335,Table8[[#This Row],[Season2]],O241:O1335,Table8[[#Headers],[IPL-2008]])</f>
        <v>0</v>
      </c>
      <c r="Y241">
        <f>COUNTIFS($P$5:$P$1099,Table8[[#This Row],[Season2]],$O$5:$O$1099,Table8[[#Headers],[IPL-2009]])</f>
        <v>0</v>
      </c>
      <c r="Z241" s="1">
        <f>COUNTIFS(P241:P1335,Table8[[#This Row],[Season2]],O241:O1335,Table8[[#Headers],[IPL-2010]])</f>
        <v>0</v>
      </c>
      <c r="AA241">
        <f>COUNTIFS(P241:P1335,Table8[[#This Row],[Season2]],O241:O1335,Table8[[#Headers],[IPL-2011]])</f>
        <v>0</v>
      </c>
      <c r="AB241">
        <f>COUNTIFS(P241:P1335,Table8[[#This Row],[Season2]],O241:O1335,Table8[[#Headers],[IPL-2012]])</f>
        <v>0</v>
      </c>
      <c r="AC241">
        <f>COUNTIFS(P241:P1335,Table8[[#This Row],[Season2]],O241:O1335,Table8[[#Headers],[IPL-2013]])</f>
        <v>0</v>
      </c>
      <c r="AD241">
        <f>COUNTIFS(P241:P1335,Table8[[#This Row],[Season2]],O241:O1335,Table8[[#Headers],[IPL-2014]])</f>
        <v>0</v>
      </c>
      <c r="AE241">
        <f>COUNTIFS(P241:P1335,Table8[[#This Row],[Season2]],O241:O1335,Table8[[#Headers],[IPL-2015]])</f>
        <v>0</v>
      </c>
      <c r="AF241">
        <f>COUNTIFS(P241:P1335,Table8[[#This Row],[Season2]],O241:O1335,Table8[[#Headers],[IPL-2016]])</f>
        <v>0</v>
      </c>
      <c r="AG241">
        <f>COUNTIFS(P241:P1335,Table8[[#This Row],[Season2]],O241:O1335,Table8[[#Headers],[IPL-2017]])</f>
        <v>0</v>
      </c>
      <c r="AH241">
        <f>COUNTIFS(P241:P1335,Table8[[#This Row],[Season2]],O241:O1335,Table8[[#Headers],[IPL-2018]])</f>
        <v>0</v>
      </c>
      <c r="AI241">
        <f>COUNTIFS(P241:P1335,Table8[[#This Row],[Season2]],O241:O1335,Table8[[#Headers],[IPL-2019]])</f>
        <v>0</v>
      </c>
      <c r="AJ241">
        <f>COUNTIFS(P241:P1335,Table8[[#This Row],[Season2]],O241:O1335,Table8[[#Headers],[IPL-2020]])</f>
        <v>0</v>
      </c>
      <c r="AK241">
        <f>COUNTIFS(P241:P1335,Table8[[#This Row],[Season2]],O241:O1335,Table8[[#Headers],[IPL-2021]])</f>
        <v>1</v>
      </c>
      <c r="AL241">
        <f>COUNTIFS(P241:P1335,Table8[[#This Row],[Season2]],O241:O1335,Table8[[#Headers],[IPL-2022]])</f>
        <v>0</v>
      </c>
      <c r="AM241">
        <f>COUNTIFS(P241:P1335,Table8[[#This Row],[Season2]],O241:O1335,Table8[[#Headers],[IPL-2023]])</f>
        <v>1</v>
      </c>
      <c r="AN241">
        <f>COUNTIFS(P241:P1335,Table8[[#This Row],[Season2]],O241:O1335,Table8[[#Headers],[IPL-2024]])</f>
        <v>0</v>
      </c>
    </row>
    <row r="242" spans="15:40" x14ac:dyDescent="0.25">
      <c r="O242" s="1" t="s">
        <v>214</v>
      </c>
      <c r="P242" s="1" t="s">
        <v>241</v>
      </c>
      <c r="W242" s="1" t="s">
        <v>438</v>
      </c>
      <c r="X242">
        <f>COUNTIFS(P242:P1336,Table8[[#This Row],[Season2]],O242:O1336,Table8[[#Headers],[IPL-2008]])</f>
        <v>0</v>
      </c>
      <c r="Y242">
        <f>COUNTIFS($P$5:$P$1099,Table8[[#This Row],[Season2]],$O$5:$O$1099,Table8[[#Headers],[IPL-2009]])</f>
        <v>0</v>
      </c>
      <c r="Z242" s="1">
        <f>COUNTIFS(P242:P1336,Table8[[#This Row],[Season2]],O242:O1336,Table8[[#Headers],[IPL-2010]])</f>
        <v>0</v>
      </c>
      <c r="AA242">
        <f>COUNTIFS(P242:P1336,Table8[[#This Row],[Season2]],O242:O1336,Table8[[#Headers],[IPL-2011]])</f>
        <v>0</v>
      </c>
      <c r="AB242">
        <f>COUNTIFS(P242:P1336,Table8[[#This Row],[Season2]],O242:O1336,Table8[[#Headers],[IPL-2012]])</f>
        <v>0</v>
      </c>
      <c r="AC242">
        <f>COUNTIFS(P242:P1336,Table8[[#This Row],[Season2]],O242:O1336,Table8[[#Headers],[IPL-2013]])</f>
        <v>0</v>
      </c>
      <c r="AD242">
        <f>COUNTIFS(P242:P1336,Table8[[#This Row],[Season2]],O242:O1336,Table8[[#Headers],[IPL-2014]])</f>
        <v>0</v>
      </c>
      <c r="AE242">
        <f>COUNTIFS(P242:P1336,Table8[[#This Row],[Season2]],O242:O1336,Table8[[#Headers],[IPL-2015]])</f>
        <v>0</v>
      </c>
      <c r="AF242">
        <f>COUNTIFS(P242:P1336,Table8[[#This Row],[Season2]],O242:O1336,Table8[[#Headers],[IPL-2016]])</f>
        <v>0</v>
      </c>
      <c r="AG242">
        <f>COUNTIFS(P242:P1336,Table8[[#This Row],[Season2]],O242:O1336,Table8[[#Headers],[IPL-2017]])</f>
        <v>0</v>
      </c>
      <c r="AH242">
        <f>COUNTIFS(P242:P1336,Table8[[#This Row],[Season2]],O242:O1336,Table8[[#Headers],[IPL-2018]])</f>
        <v>0</v>
      </c>
      <c r="AI242">
        <f>COUNTIFS(P242:P1336,Table8[[#This Row],[Season2]],O242:O1336,Table8[[#Headers],[IPL-2019]])</f>
        <v>0</v>
      </c>
      <c r="AJ242">
        <f>COUNTIFS(P242:P1336,Table8[[#This Row],[Season2]],O242:O1336,Table8[[#Headers],[IPL-2020]])</f>
        <v>0</v>
      </c>
      <c r="AK242">
        <f>COUNTIFS(P242:P1336,Table8[[#This Row],[Season2]],O242:O1336,Table8[[#Headers],[IPL-2021]])</f>
        <v>1</v>
      </c>
      <c r="AL242">
        <f>COUNTIFS(P242:P1336,Table8[[#This Row],[Season2]],O242:O1336,Table8[[#Headers],[IPL-2022]])</f>
        <v>1</v>
      </c>
      <c r="AM242">
        <f>COUNTIFS(P242:P1336,Table8[[#This Row],[Season2]],O242:O1336,Table8[[#Headers],[IPL-2023]])</f>
        <v>0</v>
      </c>
      <c r="AN242">
        <f>COUNTIFS(P242:P1336,Table8[[#This Row],[Season2]],O242:O1336,Table8[[#Headers],[IPL-2024]])</f>
        <v>1</v>
      </c>
    </row>
    <row r="243" spans="15:40" x14ac:dyDescent="0.25">
      <c r="O243" s="6" t="s">
        <v>214</v>
      </c>
      <c r="P243" s="6" t="s">
        <v>75</v>
      </c>
      <c r="W243" s="1" t="s">
        <v>441</v>
      </c>
      <c r="X243">
        <f>COUNTIFS(P243:P1337,Table8[[#This Row],[Season2]],O243:O1337,Table8[[#Headers],[IPL-2008]])</f>
        <v>0</v>
      </c>
      <c r="Y243">
        <f>COUNTIFS($P$5:$P$1099,Table8[[#This Row],[Season2]],$O$5:$O$1099,Table8[[#Headers],[IPL-2009]])</f>
        <v>0</v>
      </c>
      <c r="Z243" s="1">
        <f>COUNTIFS(P243:P1337,Table8[[#This Row],[Season2]],O243:O1337,Table8[[#Headers],[IPL-2010]])</f>
        <v>0</v>
      </c>
      <c r="AA243">
        <f>COUNTIFS(P243:P1337,Table8[[#This Row],[Season2]],O243:O1337,Table8[[#Headers],[IPL-2011]])</f>
        <v>0</v>
      </c>
      <c r="AB243">
        <f>COUNTIFS(P243:P1337,Table8[[#This Row],[Season2]],O243:O1337,Table8[[#Headers],[IPL-2012]])</f>
        <v>0</v>
      </c>
      <c r="AC243">
        <f>COUNTIFS(P243:P1337,Table8[[#This Row],[Season2]],O243:O1337,Table8[[#Headers],[IPL-2013]])</f>
        <v>0</v>
      </c>
      <c r="AD243">
        <f>COUNTIFS(P243:P1337,Table8[[#This Row],[Season2]],O243:O1337,Table8[[#Headers],[IPL-2014]])</f>
        <v>0</v>
      </c>
      <c r="AE243">
        <f>COUNTIFS(P243:P1337,Table8[[#This Row],[Season2]],O243:O1337,Table8[[#Headers],[IPL-2015]])</f>
        <v>0</v>
      </c>
      <c r="AF243">
        <f>COUNTIFS(P243:P1337,Table8[[#This Row],[Season2]],O243:O1337,Table8[[#Headers],[IPL-2016]])</f>
        <v>0</v>
      </c>
      <c r="AG243">
        <f>COUNTIFS(P243:P1337,Table8[[#This Row],[Season2]],O243:O1337,Table8[[#Headers],[IPL-2017]])</f>
        <v>0</v>
      </c>
      <c r="AH243">
        <f>COUNTIFS(P243:P1337,Table8[[#This Row],[Season2]],O243:O1337,Table8[[#Headers],[IPL-2018]])</f>
        <v>0</v>
      </c>
      <c r="AI243">
        <f>COUNTIFS(P243:P1337,Table8[[#This Row],[Season2]],O243:O1337,Table8[[#Headers],[IPL-2019]])</f>
        <v>0</v>
      </c>
      <c r="AJ243">
        <f>COUNTIFS(P243:P1337,Table8[[#This Row],[Season2]],O243:O1337,Table8[[#Headers],[IPL-2020]])</f>
        <v>0</v>
      </c>
      <c r="AK243">
        <f>COUNTIFS(P243:P1337,Table8[[#This Row],[Season2]],O243:O1337,Table8[[#Headers],[IPL-2021]])</f>
        <v>1</v>
      </c>
      <c r="AL243">
        <f>COUNTIFS(P243:P1337,Table8[[#This Row],[Season2]],O243:O1337,Table8[[#Headers],[IPL-2022]])</f>
        <v>0</v>
      </c>
      <c r="AM243">
        <f>COUNTIFS(P243:P1337,Table8[[#This Row],[Season2]],O243:O1337,Table8[[#Headers],[IPL-2023]])</f>
        <v>0</v>
      </c>
      <c r="AN243">
        <f>COUNTIFS(P243:P1337,Table8[[#This Row],[Season2]],O243:O1337,Table8[[#Headers],[IPL-2024]])</f>
        <v>0</v>
      </c>
    </row>
    <row r="244" spans="15:40" x14ac:dyDescent="0.25">
      <c r="O244" s="1" t="s">
        <v>214</v>
      </c>
      <c r="P244" s="1" t="s">
        <v>64</v>
      </c>
      <c r="W244" s="6" t="s">
        <v>444</v>
      </c>
      <c r="X244">
        <f>COUNTIFS(P244:P1338,Table8[[#This Row],[Season2]],O244:O1338,Table8[[#Headers],[IPL-2008]])</f>
        <v>0</v>
      </c>
      <c r="Y244">
        <f>COUNTIFS($P$5:$P$1099,Table8[[#This Row],[Season2]],$O$5:$O$1099,Table8[[#Headers],[IPL-2009]])</f>
        <v>0</v>
      </c>
      <c r="Z244" s="1">
        <f>COUNTIFS(P244:P1338,Table8[[#This Row],[Season2]],O244:O1338,Table8[[#Headers],[IPL-2010]])</f>
        <v>0</v>
      </c>
      <c r="AA244">
        <f>COUNTIFS(P244:P1338,Table8[[#This Row],[Season2]],O244:O1338,Table8[[#Headers],[IPL-2011]])</f>
        <v>0</v>
      </c>
      <c r="AB244">
        <f>COUNTIFS(P244:P1338,Table8[[#This Row],[Season2]],O244:O1338,Table8[[#Headers],[IPL-2012]])</f>
        <v>0</v>
      </c>
      <c r="AC244">
        <f>COUNTIFS(P244:P1338,Table8[[#This Row],[Season2]],O244:O1338,Table8[[#Headers],[IPL-2013]])</f>
        <v>0</v>
      </c>
      <c r="AD244">
        <f>COUNTIFS(P244:P1338,Table8[[#This Row],[Season2]],O244:O1338,Table8[[#Headers],[IPL-2014]])</f>
        <v>0</v>
      </c>
      <c r="AE244">
        <f>COUNTIFS(P244:P1338,Table8[[#This Row],[Season2]],O244:O1338,Table8[[#Headers],[IPL-2015]])</f>
        <v>0</v>
      </c>
      <c r="AF244">
        <f>COUNTIFS(P244:P1338,Table8[[#This Row],[Season2]],O244:O1338,Table8[[#Headers],[IPL-2016]])</f>
        <v>0</v>
      </c>
      <c r="AG244">
        <f>COUNTIFS(P244:P1338,Table8[[#This Row],[Season2]],O244:O1338,Table8[[#Headers],[IPL-2017]])</f>
        <v>0</v>
      </c>
      <c r="AH244">
        <f>COUNTIFS(P244:P1338,Table8[[#This Row],[Season2]],O244:O1338,Table8[[#Headers],[IPL-2018]])</f>
        <v>0</v>
      </c>
      <c r="AI244">
        <f>COUNTIFS(P244:P1338,Table8[[#This Row],[Season2]],O244:O1338,Table8[[#Headers],[IPL-2019]])</f>
        <v>0</v>
      </c>
      <c r="AJ244">
        <f>COUNTIFS(P244:P1338,Table8[[#This Row],[Season2]],O244:O1338,Table8[[#Headers],[IPL-2020]])</f>
        <v>0</v>
      </c>
      <c r="AK244">
        <f>COUNTIFS(P244:P1338,Table8[[#This Row],[Season2]],O244:O1338,Table8[[#Headers],[IPL-2021]])</f>
        <v>1</v>
      </c>
      <c r="AL244">
        <f>COUNTIFS(P244:P1338,Table8[[#This Row],[Season2]],O244:O1338,Table8[[#Headers],[IPL-2022]])</f>
        <v>0</v>
      </c>
      <c r="AM244">
        <f>COUNTIFS(P244:P1338,Table8[[#This Row],[Season2]],O244:O1338,Table8[[#Headers],[IPL-2023]])</f>
        <v>0</v>
      </c>
      <c r="AN244">
        <f>COUNTIFS(P244:P1338,Table8[[#This Row],[Season2]],O244:O1338,Table8[[#Headers],[IPL-2024]])</f>
        <v>0</v>
      </c>
    </row>
    <row r="245" spans="15:40" x14ac:dyDescent="0.25">
      <c r="O245" s="6" t="s">
        <v>214</v>
      </c>
      <c r="P245" s="6" t="s">
        <v>242</v>
      </c>
      <c r="W245" s="1" t="s">
        <v>447</v>
      </c>
      <c r="X245">
        <f>COUNTIFS(P245:P1339,Table8[[#This Row],[Season2]],O245:O1339,Table8[[#Headers],[IPL-2008]])</f>
        <v>0</v>
      </c>
      <c r="Y245">
        <f>COUNTIFS($P$5:$P$1099,Table8[[#This Row],[Season2]],$O$5:$O$1099,Table8[[#Headers],[IPL-2009]])</f>
        <v>0</v>
      </c>
      <c r="Z245" s="1">
        <f>COUNTIFS(P245:P1339,Table8[[#This Row],[Season2]],O245:O1339,Table8[[#Headers],[IPL-2010]])</f>
        <v>0</v>
      </c>
      <c r="AA245">
        <f>COUNTIFS(P245:P1339,Table8[[#This Row],[Season2]],O245:O1339,Table8[[#Headers],[IPL-2011]])</f>
        <v>0</v>
      </c>
      <c r="AB245">
        <f>COUNTIFS(P245:P1339,Table8[[#This Row],[Season2]],O245:O1339,Table8[[#Headers],[IPL-2012]])</f>
        <v>0</v>
      </c>
      <c r="AC245">
        <f>COUNTIFS(P245:P1339,Table8[[#This Row],[Season2]],O245:O1339,Table8[[#Headers],[IPL-2013]])</f>
        <v>0</v>
      </c>
      <c r="AD245">
        <f>COUNTIFS(P245:P1339,Table8[[#This Row],[Season2]],O245:O1339,Table8[[#Headers],[IPL-2014]])</f>
        <v>0</v>
      </c>
      <c r="AE245">
        <f>COUNTIFS(P245:P1339,Table8[[#This Row],[Season2]],O245:O1339,Table8[[#Headers],[IPL-2015]])</f>
        <v>0</v>
      </c>
      <c r="AF245">
        <f>COUNTIFS(P245:P1339,Table8[[#This Row],[Season2]],O245:O1339,Table8[[#Headers],[IPL-2016]])</f>
        <v>0</v>
      </c>
      <c r="AG245">
        <f>COUNTIFS(P245:P1339,Table8[[#This Row],[Season2]],O245:O1339,Table8[[#Headers],[IPL-2017]])</f>
        <v>0</v>
      </c>
      <c r="AH245">
        <f>COUNTIFS(P245:P1339,Table8[[#This Row],[Season2]],O245:O1339,Table8[[#Headers],[IPL-2018]])</f>
        <v>0</v>
      </c>
      <c r="AI245">
        <f>COUNTIFS(P245:P1339,Table8[[#This Row],[Season2]],O245:O1339,Table8[[#Headers],[IPL-2019]])</f>
        <v>0</v>
      </c>
      <c r="AJ245">
        <f>COUNTIFS(P245:P1339,Table8[[#This Row],[Season2]],O245:O1339,Table8[[#Headers],[IPL-2020]])</f>
        <v>0</v>
      </c>
      <c r="AK245">
        <f>COUNTIFS(P245:P1339,Table8[[#This Row],[Season2]],O245:O1339,Table8[[#Headers],[IPL-2021]])</f>
        <v>1</v>
      </c>
      <c r="AL245">
        <f>COUNTIFS(P245:P1339,Table8[[#This Row],[Season2]],O245:O1339,Table8[[#Headers],[IPL-2022]])</f>
        <v>0</v>
      </c>
      <c r="AM245">
        <f>COUNTIFS(P245:P1339,Table8[[#This Row],[Season2]],O245:O1339,Table8[[#Headers],[IPL-2023]])</f>
        <v>0</v>
      </c>
      <c r="AN245">
        <f>COUNTIFS(P245:P1339,Table8[[#This Row],[Season2]],O245:O1339,Table8[[#Headers],[IPL-2024]])</f>
        <v>0</v>
      </c>
    </row>
    <row r="246" spans="15:40" x14ac:dyDescent="0.25">
      <c r="O246" s="1" t="s">
        <v>214</v>
      </c>
      <c r="P246" s="1" t="s">
        <v>32</v>
      </c>
      <c r="W246" s="1" t="s">
        <v>448</v>
      </c>
      <c r="X246">
        <f>COUNTIFS(P246:P1340,Table8[[#This Row],[Season2]],O246:O1340,Table8[[#Headers],[IPL-2008]])</f>
        <v>0</v>
      </c>
      <c r="Y246">
        <f>COUNTIFS($P$5:$P$1099,Table8[[#This Row],[Season2]],$O$5:$O$1099,Table8[[#Headers],[IPL-2009]])</f>
        <v>0</v>
      </c>
      <c r="Z246" s="1">
        <f>COUNTIFS(P246:P1340,Table8[[#This Row],[Season2]],O246:O1340,Table8[[#Headers],[IPL-2010]])</f>
        <v>0</v>
      </c>
      <c r="AA246">
        <f>COUNTIFS(P246:P1340,Table8[[#This Row],[Season2]],O246:O1340,Table8[[#Headers],[IPL-2011]])</f>
        <v>0</v>
      </c>
      <c r="AB246">
        <f>COUNTIFS(P246:P1340,Table8[[#This Row],[Season2]],O246:O1340,Table8[[#Headers],[IPL-2012]])</f>
        <v>0</v>
      </c>
      <c r="AC246">
        <f>COUNTIFS(P246:P1340,Table8[[#This Row],[Season2]],O246:O1340,Table8[[#Headers],[IPL-2013]])</f>
        <v>0</v>
      </c>
      <c r="AD246">
        <f>COUNTIFS(P246:P1340,Table8[[#This Row],[Season2]],O246:O1340,Table8[[#Headers],[IPL-2014]])</f>
        <v>0</v>
      </c>
      <c r="AE246">
        <f>COUNTIFS(P246:P1340,Table8[[#This Row],[Season2]],O246:O1340,Table8[[#Headers],[IPL-2015]])</f>
        <v>0</v>
      </c>
      <c r="AF246">
        <f>COUNTIFS(P246:P1340,Table8[[#This Row],[Season2]],O246:O1340,Table8[[#Headers],[IPL-2016]])</f>
        <v>0</v>
      </c>
      <c r="AG246">
        <f>COUNTIFS(P246:P1340,Table8[[#This Row],[Season2]],O246:O1340,Table8[[#Headers],[IPL-2017]])</f>
        <v>0</v>
      </c>
      <c r="AH246">
        <f>COUNTIFS(P246:P1340,Table8[[#This Row],[Season2]],O246:O1340,Table8[[#Headers],[IPL-2018]])</f>
        <v>0</v>
      </c>
      <c r="AI246">
        <f>COUNTIFS(P246:P1340,Table8[[#This Row],[Season2]],O246:O1340,Table8[[#Headers],[IPL-2019]])</f>
        <v>0</v>
      </c>
      <c r="AJ246">
        <f>COUNTIFS(P246:P1340,Table8[[#This Row],[Season2]],O246:O1340,Table8[[#Headers],[IPL-2020]])</f>
        <v>0</v>
      </c>
      <c r="AK246">
        <f>COUNTIFS(P246:P1340,Table8[[#This Row],[Season2]],O246:O1340,Table8[[#Headers],[IPL-2021]])</f>
        <v>1</v>
      </c>
      <c r="AL246">
        <f>COUNTIFS(P246:P1340,Table8[[#This Row],[Season2]],O246:O1340,Table8[[#Headers],[IPL-2022]])</f>
        <v>0</v>
      </c>
      <c r="AM246">
        <f>COUNTIFS(P246:P1340,Table8[[#This Row],[Season2]],O246:O1340,Table8[[#Headers],[IPL-2023]])</f>
        <v>0</v>
      </c>
      <c r="AN246">
        <f>COUNTIFS(P246:P1340,Table8[[#This Row],[Season2]],O246:O1340,Table8[[#Headers],[IPL-2024]])</f>
        <v>0</v>
      </c>
    </row>
    <row r="247" spans="15:40" x14ac:dyDescent="0.25">
      <c r="O247" s="6" t="s">
        <v>214</v>
      </c>
      <c r="P247" s="6" t="s">
        <v>128</v>
      </c>
      <c r="W247" s="6" t="s">
        <v>449</v>
      </c>
      <c r="X247">
        <f>COUNTIFS(P247:P1341,Table8[[#This Row],[Season2]],O247:O1341,Table8[[#Headers],[IPL-2008]])</f>
        <v>0</v>
      </c>
      <c r="Y247">
        <f>COUNTIFS($P$5:$P$1099,Table8[[#This Row],[Season2]],$O$5:$O$1099,Table8[[#Headers],[IPL-2009]])</f>
        <v>0</v>
      </c>
      <c r="Z247" s="1">
        <f>COUNTIFS(P247:P1341,Table8[[#This Row],[Season2]],O247:O1341,Table8[[#Headers],[IPL-2010]])</f>
        <v>0</v>
      </c>
      <c r="AA247">
        <f>COUNTIFS(P247:P1341,Table8[[#This Row],[Season2]],O247:O1341,Table8[[#Headers],[IPL-2011]])</f>
        <v>0</v>
      </c>
      <c r="AB247">
        <f>COUNTIFS(P247:P1341,Table8[[#This Row],[Season2]],O247:O1341,Table8[[#Headers],[IPL-2012]])</f>
        <v>0</v>
      </c>
      <c r="AC247">
        <f>COUNTIFS(P247:P1341,Table8[[#This Row],[Season2]],O247:O1341,Table8[[#Headers],[IPL-2013]])</f>
        <v>0</v>
      </c>
      <c r="AD247">
        <f>COUNTIFS(P247:P1341,Table8[[#This Row],[Season2]],O247:O1341,Table8[[#Headers],[IPL-2014]])</f>
        <v>0</v>
      </c>
      <c r="AE247">
        <f>COUNTIFS(P247:P1341,Table8[[#This Row],[Season2]],O247:O1341,Table8[[#Headers],[IPL-2015]])</f>
        <v>0</v>
      </c>
      <c r="AF247">
        <f>COUNTIFS(P247:P1341,Table8[[#This Row],[Season2]],O247:O1341,Table8[[#Headers],[IPL-2016]])</f>
        <v>0</v>
      </c>
      <c r="AG247">
        <f>COUNTIFS(P247:P1341,Table8[[#This Row],[Season2]],O247:O1341,Table8[[#Headers],[IPL-2017]])</f>
        <v>0</v>
      </c>
      <c r="AH247">
        <f>COUNTIFS(P247:P1341,Table8[[#This Row],[Season2]],O247:O1341,Table8[[#Headers],[IPL-2018]])</f>
        <v>0</v>
      </c>
      <c r="AI247">
        <f>COUNTIFS(P247:P1341,Table8[[#This Row],[Season2]],O247:O1341,Table8[[#Headers],[IPL-2019]])</f>
        <v>0</v>
      </c>
      <c r="AJ247">
        <f>COUNTIFS(P247:P1341,Table8[[#This Row],[Season2]],O247:O1341,Table8[[#Headers],[IPL-2020]])</f>
        <v>0</v>
      </c>
      <c r="AK247">
        <f>COUNTIFS(P247:P1341,Table8[[#This Row],[Season2]],O247:O1341,Table8[[#Headers],[IPL-2021]])</f>
        <v>1</v>
      </c>
      <c r="AL247">
        <f>COUNTIFS(P247:P1341,Table8[[#This Row],[Season2]],O247:O1341,Table8[[#Headers],[IPL-2022]])</f>
        <v>0</v>
      </c>
      <c r="AM247">
        <f>COUNTIFS(P247:P1341,Table8[[#This Row],[Season2]],O247:O1341,Table8[[#Headers],[IPL-2023]])</f>
        <v>1</v>
      </c>
      <c r="AN247">
        <f>COUNTIFS(P247:P1341,Table8[[#This Row],[Season2]],O247:O1341,Table8[[#Headers],[IPL-2024]])</f>
        <v>1</v>
      </c>
    </row>
    <row r="248" spans="15:40" x14ac:dyDescent="0.25">
      <c r="O248" s="1" t="s">
        <v>214</v>
      </c>
      <c r="P248" s="1" t="s">
        <v>244</v>
      </c>
      <c r="W248" s="6" t="s">
        <v>451</v>
      </c>
      <c r="X248">
        <f>COUNTIFS(P248:P1342,Table8[[#This Row],[Season2]],O248:O1342,Table8[[#Headers],[IPL-2008]])</f>
        <v>0</v>
      </c>
      <c r="Y248">
        <f>COUNTIFS($P$5:$P$1099,Table8[[#This Row],[Season2]],$O$5:$O$1099,Table8[[#Headers],[IPL-2009]])</f>
        <v>0</v>
      </c>
      <c r="Z248" s="1">
        <f>COUNTIFS(P248:P1342,Table8[[#This Row],[Season2]],O248:O1342,Table8[[#Headers],[IPL-2010]])</f>
        <v>0</v>
      </c>
      <c r="AA248">
        <f>COUNTIFS(P248:P1342,Table8[[#This Row],[Season2]],O248:O1342,Table8[[#Headers],[IPL-2011]])</f>
        <v>0</v>
      </c>
      <c r="AB248">
        <f>COUNTIFS(P248:P1342,Table8[[#This Row],[Season2]],O248:O1342,Table8[[#Headers],[IPL-2012]])</f>
        <v>0</v>
      </c>
      <c r="AC248">
        <f>COUNTIFS(P248:P1342,Table8[[#This Row],[Season2]],O248:O1342,Table8[[#Headers],[IPL-2013]])</f>
        <v>0</v>
      </c>
      <c r="AD248">
        <f>COUNTIFS(P248:P1342,Table8[[#This Row],[Season2]],O248:O1342,Table8[[#Headers],[IPL-2014]])</f>
        <v>0</v>
      </c>
      <c r="AE248">
        <f>COUNTIFS(P248:P1342,Table8[[#This Row],[Season2]],O248:O1342,Table8[[#Headers],[IPL-2015]])</f>
        <v>0</v>
      </c>
      <c r="AF248">
        <f>COUNTIFS(P248:P1342,Table8[[#This Row],[Season2]],O248:O1342,Table8[[#Headers],[IPL-2016]])</f>
        <v>0</v>
      </c>
      <c r="AG248">
        <f>COUNTIFS(P248:P1342,Table8[[#This Row],[Season2]],O248:O1342,Table8[[#Headers],[IPL-2017]])</f>
        <v>0</v>
      </c>
      <c r="AH248">
        <f>COUNTIFS(P248:P1342,Table8[[#This Row],[Season2]],O248:O1342,Table8[[#Headers],[IPL-2018]])</f>
        <v>0</v>
      </c>
      <c r="AI248">
        <f>COUNTIFS(P248:P1342,Table8[[#This Row],[Season2]],O248:O1342,Table8[[#Headers],[IPL-2019]])</f>
        <v>0</v>
      </c>
      <c r="AJ248">
        <f>COUNTIFS(P248:P1342,Table8[[#This Row],[Season2]],O248:O1342,Table8[[#Headers],[IPL-2020]])</f>
        <v>0</v>
      </c>
      <c r="AK248">
        <f>COUNTIFS(P248:P1342,Table8[[#This Row],[Season2]],O248:O1342,Table8[[#Headers],[IPL-2021]])</f>
        <v>0</v>
      </c>
      <c r="AL248">
        <f>COUNTIFS(P248:P1342,Table8[[#This Row],[Season2]],O248:O1342,Table8[[#Headers],[IPL-2022]])</f>
        <v>1</v>
      </c>
      <c r="AM248">
        <f>COUNTIFS(P248:P1342,Table8[[#This Row],[Season2]],O248:O1342,Table8[[#Headers],[IPL-2023]])</f>
        <v>0</v>
      </c>
      <c r="AN248">
        <f>COUNTIFS(P248:P1342,Table8[[#This Row],[Season2]],O248:O1342,Table8[[#Headers],[IPL-2024]])</f>
        <v>0</v>
      </c>
    </row>
    <row r="249" spans="15:40" x14ac:dyDescent="0.25">
      <c r="O249" s="6" t="s">
        <v>214</v>
      </c>
      <c r="P249" s="6" t="s">
        <v>111</v>
      </c>
      <c r="W249" s="1" t="s">
        <v>456</v>
      </c>
      <c r="X249">
        <f>COUNTIFS(P249:P1343,Table8[[#This Row],[Season2]],O249:O1343,Table8[[#Headers],[IPL-2008]])</f>
        <v>0</v>
      </c>
      <c r="Y249">
        <f>COUNTIFS($P$5:$P$1099,Table8[[#This Row],[Season2]],$O$5:$O$1099,Table8[[#Headers],[IPL-2009]])</f>
        <v>0</v>
      </c>
      <c r="Z249" s="1">
        <f>COUNTIFS(P249:P1343,Table8[[#This Row],[Season2]],O249:O1343,Table8[[#Headers],[IPL-2010]])</f>
        <v>0</v>
      </c>
      <c r="AA249">
        <f>COUNTIFS(P249:P1343,Table8[[#This Row],[Season2]],O249:O1343,Table8[[#Headers],[IPL-2011]])</f>
        <v>0</v>
      </c>
      <c r="AB249">
        <f>COUNTIFS(P249:P1343,Table8[[#This Row],[Season2]],O249:O1343,Table8[[#Headers],[IPL-2012]])</f>
        <v>0</v>
      </c>
      <c r="AC249">
        <f>COUNTIFS(P249:P1343,Table8[[#This Row],[Season2]],O249:O1343,Table8[[#Headers],[IPL-2013]])</f>
        <v>0</v>
      </c>
      <c r="AD249">
        <f>COUNTIFS(P249:P1343,Table8[[#This Row],[Season2]],O249:O1343,Table8[[#Headers],[IPL-2014]])</f>
        <v>0</v>
      </c>
      <c r="AE249">
        <f>COUNTIFS(P249:P1343,Table8[[#This Row],[Season2]],O249:O1343,Table8[[#Headers],[IPL-2015]])</f>
        <v>0</v>
      </c>
      <c r="AF249">
        <f>COUNTIFS(P249:P1343,Table8[[#This Row],[Season2]],O249:O1343,Table8[[#Headers],[IPL-2016]])</f>
        <v>0</v>
      </c>
      <c r="AG249">
        <f>COUNTIFS(P249:P1343,Table8[[#This Row],[Season2]],O249:O1343,Table8[[#Headers],[IPL-2017]])</f>
        <v>0</v>
      </c>
      <c r="AH249">
        <f>COUNTIFS(P249:P1343,Table8[[#This Row],[Season2]],O249:O1343,Table8[[#Headers],[IPL-2018]])</f>
        <v>0</v>
      </c>
      <c r="AI249">
        <f>COUNTIFS(P249:P1343,Table8[[#This Row],[Season2]],O249:O1343,Table8[[#Headers],[IPL-2019]])</f>
        <v>0</v>
      </c>
      <c r="AJ249">
        <f>COUNTIFS(P249:P1343,Table8[[#This Row],[Season2]],O249:O1343,Table8[[#Headers],[IPL-2020]])</f>
        <v>0</v>
      </c>
      <c r="AK249">
        <f>COUNTIFS(P249:P1343,Table8[[#This Row],[Season2]],O249:O1343,Table8[[#Headers],[IPL-2021]])</f>
        <v>0</v>
      </c>
      <c r="AL249">
        <f>COUNTIFS(P249:P1343,Table8[[#This Row],[Season2]],O249:O1343,Table8[[#Headers],[IPL-2022]])</f>
        <v>2</v>
      </c>
      <c r="AM249">
        <f>COUNTIFS(P249:P1343,Table8[[#This Row],[Season2]],O249:O1343,Table8[[#Headers],[IPL-2023]])</f>
        <v>0</v>
      </c>
      <c r="AN249">
        <f>COUNTIFS(P249:P1343,Table8[[#This Row],[Season2]],O249:O1343,Table8[[#Headers],[IPL-2024]])</f>
        <v>0</v>
      </c>
    </row>
    <row r="250" spans="15:40" x14ac:dyDescent="0.25">
      <c r="O250" s="1" t="s">
        <v>214</v>
      </c>
      <c r="P250" s="1" t="s">
        <v>229</v>
      </c>
      <c r="W250" s="6" t="s">
        <v>457</v>
      </c>
      <c r="X250">
        <f>COUNTIFS(P250:P1344,Table8[[#This Row],[Season2]],O250:O1344,Table8[[#Headers],[IPL-2008]])</f>
        <v>0</v>
      </c>
      <c r="Y250">
        <f>COUNTIFS($P$5:$P$1099,Table8[[#This Row],[Season2]],$O$5:$O$1099,Table8[[#Headers],[IPL-2009]])</f>
        <v>0</v>
      </c>
      <c r="Z250" s="1">
        <f>COUNTIFS(P250:P1344,Table8[[#This Row],[Season2]],O250:O1344,Table8[[#Headers],[IPL-2010]])</f>
        <v>0</v>
      </c>
      <c r="AA250">
        <f>COUNTIFS(P250:P1344,Table8[[#This Row],[Season2]],O250:O1344,Table8[[#Headers],[IPL-2011]])</f>
        <v>0</v>
      </c>
      <c r="AB250">
        <f>COUNTIFS(P250:P1344,Table8[[#This Row],[Season2]],O250:O1344,Table8[[#Headers],[IPL-2012]])</f>
        <v>0</v>
      </c>
      <c r="AC250">
        <f>COUNTIFS(P250:P1344,Table8[[#This Row],[Season2]],O250:O1344,Table8[[#Headers],[IPL-2013]])</f>
        <v>0</v>
      </c>
      <c r="AD250">
        <f>COUNTIFS(P250:P1344,Table8[[#This Row],[Season2]],O250:O1344,Table8[[#Headers],[IPL-2014]])</f>
        <v>0</v>
      </c>
      <c r="AE250">
        <f>COUNTIFS(P250:P1344,Table8[[#This Row],[Season2]],O250:O1344,Table8[[#Headers],[IPL-2015]])</f>
        <v>0</v>
      </c>
      <c r="AF250">
        <f>COUNTIFS(P250:P1344,Table8[[#This Row],[Season2]],O250:O1344,Table8[[#Headers],[IPL-2016]])</f>
        <v>0</v>
      </c>
      <c r="AG250">
        <f>COUNTIFS(P250:P1344,Table8[[#This Row],[Season2]],O250:O1344,Table8[[#Headers],[IPL-2017]])</f>
        <v>0</v>
      </c>
      <c r="AH250">
        <f>COUNTIFS(P250:P1344,Table8[[#This Row],[Season2]],O250:O1344,Table8[[#Headers],[IPL-2018]])</f>
        <v>0</v>
      </c>
      <c r="AI250">
        <f>COUNTIFS(P250:P1344,Table8[[#This Row],[Season2]],O250:O1344,Table8[[#Headers],[IPL-2019]])</f>
        <v>0</v>
      </c>
      <c r="AJ250">
        <f>COUNTIFS(P250:P1344,Table8[[#This Row],[Season2]],O250:O1344,Table8[[#Headers],[IPL-2020]])</f>
        <v>0</v>
      </c>
      <c r="AK250">
        <f>COUNTIFS(P250:P1344,Table8[[#This Row],[Season2]],O250:O1344,Table8[[#Headers],[IPL-2021]])</f>
        <v>0</v>
      </c>
      <c r="AL250">
        <f>COUNTIFS(P250:P1344,Table8[[#This Row],[Season2]],O250:O1344,Table8[[#Headers],[IPL-2022]])</f>
        <v>1</v>
      </c>
      <c r="AM250">
        <f>COUNTIFS(P250:P1344,Table8[[#This Row],[Season2]],O250:O1344,Table8[[#Headers],[IPL-2023]])</f>
        <v>0</v>
      </c>
      <c r="AN250">
        <f>COUNTIFS(P250:P1344,Table8[[#This Row],[Season2]],O250:O1344,Table8[[#Headers],[IPL-2024]])</f>
        <v>0</v>
      </c>
    </row>
    <row r="251" spans="15:40" x14ac:dyDescent="0.25">
      <c r="O251" s="6" t="s">
        <v>214</v>
      </c>
      <c r="P251" s="6" t="s">
        <v>128</v>
      </c>
      <c r="W251" s="6" t="s">
        <v>458</v>
      </c>
      <c r="X251">
        <f>COUNTIFS(P251:P1345,Table8[[#This Row],[Season2]],O251:O1345,Table8[[#Headers],[IPL-2008]])</f>
        <v>0</v>
      </c>
      <c r="Y251">
        <f>COUNTIFS($P$5:$P$1099,Table8[[#This Row],[Season2]],$O$5:$O$1099,Table8[[#Headers],[IPL-2009]])</f>
        <v>0</v>
      </c>
      <c r="Z251" s="1">
        <f>COUNTIFS(P251:P1345,Table8[[#This Row],[Season2]],O251:O1345,Table8[[#Headers],[IPL-2010]])</f>
        <v>0</v>
      </c>
      <c r="AA251">
        <f>COUNTIFS(P251:P1345,Table8[[#This Row],[Season2]],O251:O1345,Table8[[#Headers],[IPL-2011]])</f>
        <v>0</v>
      </c>
      <c r="AB251">
        <f>COUNTIFS(P251:P1345,Table8[[#This Row],[Season2]],O251:O1345,Table8[[#Headers],[IPL-2012]])</f>
        <v>0</v>
      </c>
      <c r="AC251">
        <f>COUNTIFS(P251:P1345,Table8[[#This Row],[Season2]],O251:O1345,Table8[[#Headers],[IPL-2013]])</f>
        <v>0</v>
      </c>
      <c r="AD251">
        <f>COUNTIFS(P251:P1345,Table8[[#This Row],[Season2]],O251:O1345,Table8[[#Headers],[IPL-2014]])</f>
        <v>0</v>
      </c>
      <c r="AE251">
        <f>COUNTIFS(P251:P1345,Table8[[#This Row],[Season2]],O251:O1345,Table8[[#Headers],[IPL-2015]])</f>
        <v>0</v>
      </c>
      <c r="AF251">
        <f>COUNTIFS(P251:P1345,Table8[[#This Row],[Season2]],O251:O1345,Table8[[#Headers],[IPL-2016]])</f>
        <v>0</v>
      </c>
      <c r="AG251">
        <f>COUNTIFS(P251:P1345,Table8[[#This Row],[Season2]],O251:O1345,Table8[[#Headers],[IPL-2017]])</f>
        <v>0</v>
      </c>
      <c r="AH251">
        <f>COUNTIFS(P251:P1345,Table8[[#This Row],[Season2]],O251:O1345,Table8[[#Headers],[IPL-2018]])</f>
        <v>0</v>
      </c>
      <c r="AI251">
        <f>COUNTIFS(P251:P1345,Table8[[#This Row],[Season2]],O251:O1345,Table8[[#Headers],[IPL-2019]])</f>
        <v>0</v>
      </c>
      <c r="AJ251">
        <f>COUNTIFS(P251:P1345,Table8[[#This Row],[Season2]],O251:O1345,Table8[[#Headers],[IPL-2020]])</f>
        <v>0</v>
      </c>
      <c r="AK251">
        <f>COUNTIFS(P251:P1345,Table8[[#This Row],[Season2]],O251:O1345,Table8[[#Headers],[IPL-2021]])</f>
        <v>0</v>
      </c>
      <c r="AL251">
        <f>COUNTIFS(P251:P1345,Table8[[#This Row],[Season2]],O251:O1345,Table8[[#Headers],[IPL-2022]])</f>
        <v>1</v>
      </c>
      <c r="AM251">
        <f>COUNTIFS(P251:P1345,Table8[[#This Row],[Season2]],O251:O1345,Table8[[#Headers],[IPL-2023]])</f>
        <v>0</v>
      </c>
      <c r="AN251">
        <f>COUNTIFS(P251:P1345,Table8[[#This Row],[Season2]],O251:O1345,Table8[[#Headers],[IPL-2024]])</f>
        <v>0</v>
      </c>
    </row>
    <row r="252" spans="15:40" x14ac:dyDescent="0.25">
      <c r="O252" s="1" t="s">
        <v>214</v>
      </c>
      <c r="P252" s="1" t="s">
        <v>194</v>
      </c>
      <c r="W252" s="1" t="s">
        <v>459</v>
      </c>
      <c r="X252">
        <f>COUNTIFS(P252:P1346,Table8[[#This Row],[Season2]],O252:O1346,Table8[[#Headers],[IPL-2008]])</f>
        <v>0</v>
      </c>
      <c r="Y252">
        <f>COUNTIFS($P$5:$P$1099,Table8[[#This Row],[Season2]],$O$5:$O$1099,Table8[[#Headers],[IPL-2009]])</f>
        <v>0</v>
      </c>
      <c r="Z252" s="1">
        <f>COUNTIFS(P252:P1346,Table8[[#This Row],[Season2]],O252:O1346,Table8[[#Headers],[IPL-2010]])</f>
        <v>0</v>
      </c>
      <c r="AA252">
        <f>COUNTIFS(P252:P1346,Table8[[#This Row],[Season2]],O252:O1346,Table8[[#Headers],[IPL-2011]])</f>
        <v>0</v>
      </c>
      <c r="AB252">
        <f>COUNTIFS(P252:P1346,Table8[[#This Row],[Season2]],O252:O1346,Table8[[#Headers],[IPL-2012]])</f>
        <v>0</v>
      </c>
      <c r="AC252">
        <f>COUNTIFS(P252:P1346,Table8[[#This Row],[Season2]],O252:O1346,Table8[[#Headers],[IPL-2013]])</f>
        <v>0</v>
      </c>
      <c r="AD252">
        <f>COUNTIFS(P252:P1346,Table8[[#This Row],[Season2]],O252:O1346,Table8[[#Headers],[IPL-2014]])</f>
        <v>0</v>
      </c>
      <c r="AE252">
        <f>COUNTIFS(P252:P1346,Table8[[#This Row],[Season2]],O252:O1346,Table8[[#Headers],[IPL-2015]])</f>
        <v>0</v>
      </c>
      <c r="AF252">
        <f>COUNTIFS(P252:P1346,Table8[[#This Row],[Season2]],O252:O1346,Table8[[#Headers],[IPL-2016]])</f>
        <v>0</v>
      </c>
      <c r="AG252">
        <f>COUNTIFS(P252:P1346,Table8[[#This Row],[Season2]],O252:O1346,Table8[[#Headers],[IPL-2017]])</f>
        <v>0</v>
      </c>
      <c r="AH252">
        <f>COUNTIFS(P252:P1346,Table8[[#This Row],[Season2]],O252:O1346,Table8[[#Headers],[IPL-2018]])</f>
        <v>0</v>
      </c>
      <c r="AI252">
        <f>COUNTIFS(P252:P1346,Table8[[#This Row],[Season2]],O252:O1346,Table8[[#Headers],[IPL-2019]])</f>
        <v>0</v>
      </c>
      <c r="AJ252">
        <f>COUNTIFS(P252:P1346,Table8[[#This Row],[Season2]],O252:O1346,Table8[[#Headers],[IPL-2020]])</f>
        <v>0</v>
      </c>
      <c r="AK252">
        <f>COUNTIFS(P252:P1346,Table8[[#This Row],[Season2]],O252:O1346,Table8[[#Headers],[IPL-2021]])</f>
        <v>0</v>
      </c>
      <c r="AL252">
        <f>COUNTIFS(P252:P1346,Table8[[#This Row],[Season2]],O252:O1346,Table8[[#Headers],[IPL-2022]])</f>
        <v>2</v>
      </c>
      <c r="AM252">
        <f>COUNTIFS(P252:P1346,Table8[[#This Row],[Season2]],O252:O1346,Table8[[#Headers],[IPL-2023]])</f>
        <v>0</v>
      </c>
      <c r="AN252">
        <f>COUNTIFS(P252:P1346,Table8[[#This Row],[Season2]],O252:O1346,Table8[[#Headers],[IPL-2024]])</f>
        <v>0</v>
      </c>
    </row>
    <row r="253" spans="15:40" x14ac:dyDescent="0.25">
      <c r="O253" s="6" t="s">
        <v>248</v>
      </c>
      <c r="P253" s="6" t="s">
        <v>249</v>
      </c>
      <c r="W253" s="6" t="s">
        <v>460</v>
      </c>
      <c r="X253">
        <f>COUNTIFS(P253:P1347,Table8[[#This Row],[Season2]],O253:O1347,Table8[[#Headers],[IPL-2008]])</f>
        <v>0</v>
      </c>
      <c r="Y253">
        <f>COUNTIFS($P$5:$P$1099,Table8[[#This Row],[Season2]],$O$5:$O$1099,Table8[[#Headers],[IPL-2009]])</f>
        <v>0</v>
      </c>
      <c r="Z253" s="1">
        <f>COUNTIFS(P253:P1347,Table8[[#This Row],[Season2]],O253:O1347,Table8[[#Headers],[IPL-2010]])</f>
        <v>0</v>
      </c>
      <c r="AA253">
        <f>COUNTIFS(P253:P1347,Table8[[#This Row],[Season2]],O253:O1347,Table8[[#Headers],[IPL-2011]])</f>
        <v>0</v>
      </c>
      <c r="AB253">
        <f>COUNTIFS(P253:P1347,Table8[[#This Row],[Season2]],O253:O1347,Table8[[#Headers],[IPL-2012]])</f>
        <v>0</v>
      </c>
      <c r="AC253">
        <f>COUNTIFS(P253:P1347,Table8[[#This Row],[Season2]],O253:O1347,Table8[[#Headers],[IPL-2013]])</f>
        <v>0</v>
      </c>
      <c r="AD253">
        <f>COUNTIFS(P253:P1347,Table8[[#This Row],[Season2]],O253:O1347,Table8[[#Headers],[IPL-2014]])</f>
        <v>0</v>
      </c>
      <c r="AE253">
        <f>COUNTIFS(P253:P1347,Table8[[#This Row],[Season2]],O253:O1347,Table8[[#Headers],[IPL-2015]])</f>
        <v>0</v>
      </c>
      <c r="AF253">
        <f>COUNTIFS(P253:P1347,Table8[[#This Row],[Season2]],O253:O1347,Table8[[#Headers],[IPL-2016]])</f>
        <v>0</v>
      </c>
      <c r="AG253">
        <f>COUNTIFS(P253:P1347,Table8[[#This Row],[Season2]],O253:O1347,Table8[[#Headers],[IPL-2017]])</f>
        <v>0</v>
      </c>
      <c r="AH253">
        <f>COUNTIFS(P253:P1347,Table8[[#This Row],[Season2]],O253:O1347,Table8[[#Headers],[IPL-2018]])</f>
        <v>0</v>
      </c>
      <c r="AI253">
        <f>COUNTIFS(P253:P1347,Table8[[#This Row],[Season2]],O253:O1347,Table8[[#Headers],[IPL-2019]])</f>
        <v>0</v>
      </c>
      <c r="AJ253">
        <f>COUNTIFS(P253:P1347,Table8[[#This Row],[Season2]],O253:O1347,Table8[[#Headers],[IPL-2020]])</f>
        <v>0</v>
      </c>
      <c r="AK253">
        <f>COUNTIFS(P253:P1347,Table8[[#This Row],[Season2]],O253:O1347,Table8[[#Headers],[IPL-2021]])</f>
        <v>0</v>
      </c>
      <c r="AL253">
        <f>COUNTIFS(P253:P1347,Table8[[#This Row],[Season2]],O253:O1347,Table8[[#Headers],[IPL-2022]])</f>
        <v>1</v>
      </c>
      <c r="AM253">
        <f>COUNTIFS(P253:P1347,Table8[[#This Row],[Season2]],O253:O1347,Table8[[#Headers],[IPL-2023]])</f>
        <v>0</v>
      </c>
      <c r="AN253">
        <f>COUNTIFS(P253:P1347,Table8[[#This Row],[Season2]],O253:O1347,Table8[[#Headers],[IPL-2024]])</f>
        <v>3</v>
      </c>
    </row>
    <row r="254" spans="15:40" x14ac:dyDescent="0.25">
      <c r="O254" s="1" t="s">
        <v>248</v>
      </c>
      <c r="P254" s="1" t="s">
        <v>89</v>
      </c>
      <c r="W254" s="1" t="s">
        <v>461</v>
      </c>
      <c r="X254">
        <f>COUNTIFS(P254:P1348,Table8[[#This Row],[Season2]],O254:O1348,Table8[[#Headers],[IPL-2008]])</f>
        <v>0</v>
      </c>
      <c r="Y254">
        <f>COUNTIFS($P$5:$P$1099,Table8[[#This Row],[Season2]],$O$5:$O$1099,Table8[[#Headers],[IPL-2009]])</f>
        <v>0</v>
      </c>
      <c r="Z254" s="1">
        <f>COUNTIFS(P254:P1348,Table8[[#This Row],[Season2]],O254:O1348,Table8[[#Headers],[IPL-2010]])</f>
        <v>0</v>
      </c>
      <c r="AA254">
        <f>COUNTIFS(P254:P1348,Table8[[#This Row],[Season2]],O254:O1348,Table8[[#Headers],[IPL-2011]])</f>
        <v>0</v>
      </c>
      <c r="AB254">
        <f>COUNTIFS(P254:P1348,Table8[[#This Row],[Season2]],O254:O1348,Table8[[#Headers],[IPL-2012]])</f>
        <v>0</v>
      </c>
      <c r="AC254">
        <f>COUNTIFS(P254:P1348,Table8[[#This Row],[Season2]],O254:O1348,Table8[[#Headers],[IPL-2013]])</f>
        <v>0</v>
      </c>
      <c r="AD254">
        <f>COUNTIFS(P254:P1348,Table8[[#This Row],[Season2]],O254:O1348,Table8[[#Headers],[IPL-2014]])</f>
        <v>0</v>
      </c>
      <c r="AE254">
        <f>COUNTIFS(P254:P1348,Table8[[#This Row],[Season2]],O254:O1348,Table8[[#Headers],[IPL-2015]])</f>
        <v>0</v>
      </c>
      <c r="AF254">
        <f>COUNTIFS(P254:P1348,Table8[[#This Row],[Season2]],O254:O1348,Table8[[#Headers],[IPL-2016]])</f>
        <v>0</v>
      </c>
      <c r="AG254">
        <f>COUNTIFS(P254:P1348,Table8[[#This Row],[Season2]],O254:O1348,Table8[[#Headers],[IPL-2017]])</f>
        <v>0</v>
      </c>
      <c r="AH254">
        <f>COUNTIFS(P254:P1348,Table8[[#This Row],[Season2]],O254:O1348,Table8[[#Headers],[IPL-2018]])</f>
        <v>0</v>
      </c>
      <c r="AI254">
        <f>COUNTIFS(P254:P1348,Table8[[#This Row],[Season2]],O254:O1348,Table8[[#Headers],[IPL-2019]])</f>
        <v>0</v>
      </c>
      <c r="AJ254">
        <f>COUNTIFS(P254:P1348,Table8[[#This Row],[Season2]],O254:O1348,Table8[[#Headers],[IPL-2020]])</f>
        <v>0</v>
      </c>
      <c r="AK254">
        <f>COUNTIFS(P254:P1348,Table8[[#This Row],[Season2]],O254:O1348,Table8[[#Headers],[IPL-2021]])</f>
        <v>0</v>
      </c>
      <c r="AL254">
        <f>COUNTIFS(P254:P1348,Table8[[#This Row],[Season2]],O254:O1348,Table8[[#Headers],[IPL-2022]])</f>
        <v>1</v>
      </c>
      <c r="AM254">
        <f>COUNTIFS(P254:P1348,Table8[[#This Row],[Season2]],O254:O1348,Table8[[#Headers],[IPL-2023]])</f>
        <v>0</v>
      </c>
      <c r="AN254">
        <f>COUNTIFS(P254:P1348,Table8[[#This Row],[Season2]],O254:O1348,Table8[[#Headers],[IPL-2024]])</f>
        <v>0</v>
      </c>
    </row>
    <row r="255" spans="15:40" x14ac:dyDescent="0.25">
      <c r="O255" s="6" t="s">
        <v>248</v>
      </c>
      <c r="P255" s="6" t="s">
        <v>251</v>
      </c>
      <c r="W255" s="1" t="s">
        <v>463</v>
      </c>
      <c r="X255">
        <f>COUNTIFS(P255:P1349,Table8[[#This Row],[Season2]],O255:O1349,Table8[[#Headers],[IPL-2008]])</f>
        <v>0</v>
      </c>
      <c r="Y255">
        <f>COUNTIFS($P$5:$P$1099,Table8[[#This Row],[Season2]],$O$5:$O$1099,Table8[[#Headers],[IPL-2009]])</f>
        <v>0</v>
      </c>
      <c r="Z255" s="1">
        <f>COUNTIFS(P255:P1349,Table8[[#This Row],[Season2]],O255:O1349,Table8[[#Headers],[IPL-2010]])</f>
        <v>0</v>
      </c>
      <c r="AA255">
        <f>COUNTIFS(P255:P1349,Table8[[#This Row],[Season2]],O255:O1349,Table8[[#Headers],[IPL-2011]])</f>
        <v>0</v>
      </c>
      <c r="AB255">
        <f>COUNTIFS(P255:P1349,Table8[[#This Row],[Season2]],O255:O1349,Table8[[#Headers],[IPL-2012]])</f>
        <v>0</v>
      </c>
      <c r="AC255">
        <f>COUNTIFS(P255:P1349,Table8[[#This Row],[Season2]],O255:O1349,Table8[[#Headers],[IPL-2013]])</f>
        <v>0</v>
      </c>
      <c r="AD255">
        <f>COUNTIFS(P255:P1349,Table8[[#This Row],[Season2]],O255:O1349,Table8[[#Headers],[IPL-2014]])</f>
        <v>0</v>
      </c>
      <c r="AE255">
        <f>COUNTIFS(P255:P1349,Table8[[#This Row],[Season2]],O255:O1349,Table8[[#Headers],[IPL-2015]])</f>
        <v>0</v>
      </c>
      <c r="AF255">
        <f>COUNTIFS(P255:P1349,Table8[[#This Row],[Season2]],O255:O1349,Table8[[#Headers],[IPL-2016]])</f>
        <v>0</v>
      </c>
      <c r="AG255">
        <f>COUNTIFS(P255:P1349,Table8[[#This Row],[Season2]],O255:O1349,Table8[[#Headers],[IPL-2017]])</f>
        <v>0</v>
      </c>
      <c r="AH255">
        <f>COUNTIFS(P255:P1349,Table8[[#This Row],[Season2]],O255:O1349,Table8[[#Headers],[IPL-2018]])</f>
        <v>0</v>
      </c>
      <c r="AI255">
        <f>COUNTIFS(P255:P1349,Table8[[#This Row],[Season2]],O255:O1349,Table8[[#Headers],[IPL-2019]])</f>
        <v>0</v>
      </c>
      <c r="AJ255">
        <f>COUNTIFS(P255:P1349,Table8[[#This Row],[Season2]],O255:O1349,Table8[[#Headers],[IPL-2020]])</f>
        <v>0</v>
      </c>
      <c r="AK255">
        <f>COUNTIFS(P255:P1349,Table8[[#This Row],[Season2]],O255:O1349,Table8[[#Headers],[IPL-2021]])</f>
        <v>0</v>
      </c>
      <c r="AL255">
        <f>COUNTIFS(P255:P1349,Table8[[#This Row],[Season2]],O255:O1349,Table8[[#Headers],[IPL-2022]])</f>
        <v>1</v>
      </c>
      <c r="AM255">
        <f>COUNTIFS(P255:P1349,Table8[[#This Row],[Season2]],O255:O1349,Table8[[#Headers],[IPL-2023]])</f>
        <v>0</v>
      </c>
      <c r="AN255">
        <f>COUNTIFS(P255:P1349,Table8[[#This Row],[Season2]],O255:O1349,Table8[[#Headers],[IPL-2024]])</f>
        <v>1</v>
      </c>
    </row>
    <row r="256" spans="15:40" x14ac:dyDescent="0.25">
      <c r="O256" s="1" t="s">
        <v>248</v>
      </c>
      <c r="P256" s="1" t="s">
        <v>253</v>
      </c>
      <c r="W256" s="1" t="s">
        <v>468</v>
      </c>
      <c r="X256">
        <f>COUNTIFS(P256:P1350,Table8[[#This Row],[Season2]],O256:O1350,Table8[[#Headers],[IPL-2008]])</f>
        <v>0</v>
      </c>
      <c r="Y256">
        <f>COUNTIFS($P$5:$P$1099,Table8[[#This Row],[Season2]],$O$5:$O$1099,Table8[[#Headers],[IPL-2009]])</f>
        <v>0</v>
      </c>
      <c r="Z256" s="1">
        <f>COUNTIFS(P256:P1350,Table8[[#This Row],[Season2]],O256:O1350,Table8[[#Headers],[IPL-2010]])</f>
        <v>0</v>
      </c>
      <c r="AA256">
        <f>COUNTIFS(P256:P1350,Table8[[#This Row],[Season2]],O256:O1350,Table8[[#Headers],[IPL-2011]])</f>
        <v>0</v>
      </c>
      <c r="AB256">
        <f>COUNTIFS(P256:P1350,Table8[[#This Row],[Season2]],O256:O1350,Table8[[#Headers],[IPL-2012]])</f>
        <v>0</v>
      </c>
      <c r="AC256">
        <f>COUNTIFS(P256:P1350,Table8[[#This Row],[Season2]],O256:O1350,Table8[[#Headers],[IPL-2013]])</f>
        <v>0</v>
      </c>
      <c r="AD256">
        <f>COUNTIFS(P256:P1350,Table8[[#This Row],[Season2]],O256:O1350,Table8[[#Headers],[IPL-2014]])</f>
        <v>0</v>
      </c>
      <c r="AE256">
        <f>COUNTIFS(P256:P1350,Table8[[#This Row],[Season2]],O256:O1350,Table8[[#Headers],[IPL-2015]])</f>
        <v>0</v>
      </c>
      <c r="AF256">
        <f>COUNTIFS(P256:P1350,Table8[[#This Row],[Season2]],O256:O1350,Table8[[#Headers],[IPL-2016]])</f>
        <v>0</v>
      </c>
      <c r="AG256">
        <f>COUNTIFS(P256:P1350,Table8[[#This Row],[Season2]],O256:O1350,Table8[[#Headers],[IPL-2017]])</f>
        <v>0</v>
      </c>
      <c r="AH256">
        <f>COUNTIFS(P256:P1350,Table8[[#This Row],[Season2]],O256:O1350,Table8[[#Headers],[IPL-2018]])</f>
        <v>0</v>
      </c>
      <c r="AI256">
        <f>COUNTIFS(P256:P1350,Table8[[#This Row],[Season2]],O256:O1350,Table8[[#Headers],[IPL-2019]])</f>
        <v>0</v>
      </c>
      <c r="AJ256">
        <f>COUNTIFS(P256:P1350,Table8[[#This Row],[Season2]],O256:O1350,Table8[[#Headers],[IPL-2020]])</f>
        <v>0</v>
      </c>
      <c r="AK256">
        <f>COUNTIFS(P256:P1350,Table8[[#This Row],[Season2]],O256:O1350,Table8[[#Headers],[IPL-2021]])</f>
        <v>0</v>
      </c>
      <c r="AL256">
        <f>COUNTIFS(P256:P1350,Table8[[#This Row],[Season2]],O256:O1350,Table8[[#Headers],[IPL-2022]])</f>
        <v>2</v>
      </c>
      <c r="AM256">
        <f>COUNTIFS(P256:P1350,Table8[[#This Row],[Season2]],O256:O1350,Table8[[#Headers],[IPL-2023]])</f>
        <v>0</v>
      </c>
      <c r="AN256">
        <f>COUNTIFS(P256:P1350,Table8[[#This Row],[Season2]],O256:O1350,Table8[[#Headers],[IPL-2024]])</f>
        <v>0</v>
      </c>
    </row>
    <row r="257" spans="15:40" x14ac:dyDescent="0.25">
      <c r="O257" s="6" t="s">
        <v>248</v>
      </c>
      <c r="P257" s="6" t="s">
        <v>131</v>
      </c>
      <c r="W257" s="6" t="s">
        <v>470</v>
      </c>
      <c r="X257">
        <f>COUNTIFS(P257:P1351,Table8[[#This Row],[Season2]],O257:O1351,Table8[[#Headers],[IPL-2008]])</f>
        <v>0</v>
      </c>
      <c r="Y257">
        <f>COUNTIFS($P$5:$P$1099,Table8[[#This Row],[Season2]],$O$5:$O$1099,Table8[[#Headers],[IPL-2009]])</f>
        <v>0</v>
      </c>
      <c r="Z257" s="1">
        <f>COUNTIFS(P257:P1351,Table8[[#This Row],[Season2]],O257:O1351,Table8[[#Headers],[IPL-2010]])</f>
        <v>0</v>
      </c>
      <c r="AA257">
        <f>COUNTIFS(P257:P1351,Table8[[#This Row],[Season2]],O257:O1351,Table8[[#Headers],[IPL-2011]])</f>
        <v>0</v>
      </c>
      <c r="AB257">
        <f>COUNTIFS(P257:P1351,Table8[[#This Row],[Season2]],O257:O1351,Table8[[#Headers],[IPL-2012]])</f>
        <v>0</v>
      </c>
      <c r="AC257">
        <f>COUNTIFS(P257:P1351,Table8[[#This Row],[Season2]],O257:O1351,Table8[[#Headers],[IPL-2013]])</f>
        <v>0</v>
      </c>
      <c r="AD257">
        <f>COUNTIFS(P257:P1351,Table8[[#This Row],[Season2]],O257:O1351,Table8[[#Headers],[IPL-2014]])</f>
        <v>0</v>
      </c>
      <c r="AE257">
        <f>COUNTIFS(P257:P1351,Table8[[#This Row],[Season2]],O257:O1351,Table8[[#Headers],[IPL-2015]])</f>
        <v>0</v>
      </c>
      <c r="AF257">
        <f>COUNTIFS(P257:P1351,Table8[[#This Row],[Season2]],O257:O1351,Table8[[#Headers],[IPL-2016]])</f>
        <v>0</v>
      </c>
      <c r="AG257">
        <f>COUNTIFS(P257:P1351,Table8[[#This Row],[Season2]],O257:O1351,Table8[[#Headers],[IPL-2017]])</f>
        <v>0</v>
      </c>
      <c r="AH257">
        <f>COUNTIFS(P257:P1351,Table8[[#This Row],[Season2]],O257:O1351,Table8[[#Headers],[IPL-2018]])</f>
        <v>0</v>
      </c>
      <c r="AI257">
        <f>COUNTIFS(P257:P1351,Table8[[#This Row],[Season2]],O257:O1351,Table8[[#Headers],[IPL-2019]])</f>
        <v>0</v>
      </c>
      <c r="AJ257">
        <f>COUNTIFS(P257:P1351,Table8[[#This Row],[Season2]],O257:O1351,Table8[[#Headers],[IPL-2020]])</f>
        <v>0</v>
      </c>
      <c r="AK257">
        <f>COUNTIFS(P257:P1351,Table8[[#This Row],[Season2]],O257:O1351,Table8[[#Headers],[IPL-2021]])</f>
        <v>0</v>
      </c>
      <c r="AL257">
        <f>COUNTIFS(P257:P1351,Table8[[#This Row],[Season2]],O257:O1351,Table8[[#Headers],[IPL-2022]])</f>
        <v>1</v>
      </c>
      <c r="AM257">
        <f>COUNTIFS(P257:P1351,Table8[[#This Row],[Season2]],O257:O1351,Table8[[#Headers],[IPL-2023]])</f>
        <v>0</v>
      </c>
      <c r="AN257">
        <f>COUNTIFS(P257:P1351,Table8[[#This Row],[Season2]],O257:O1351,Table8[[#Headers],[IPL-2024]])</f>
        <v>0</v>
      </c>
    </row>
    <row r="258" spans="15:40" x14ac:dyDescent="0.25">
      <c r="O258" s="1" t="s">
        <v>248</v>
      </c>
      <c r="P258" s="1" t="s">
        <v>255</v>
      </c>
      <c r="W258" s="1" t="s">
        <v>471</v>
      </c>
      <c r="X258">
        <f>COUNTIFS(P258:P1352,Table8[[#This Row],[Season2]],O258:O1352,Table8[[#Headers],[IPL-2008]])</f>
        <v>0</v>
      </c>
      <c r="Y258">
        <f>COUNTIFS($P$5:$P$1099,Table8[[#This Row],[Season2]],$O$5:$O$1099,Table8[[#Headers],[IPL-2009]])</f>
        <v>0</v>
      </c>
      <c r="Z258" s="1">
        <f>COUNTIFS(P258:P1352,Table8[[#This Row],[Season2]],O258:O1352,Table8[[#Headers],[IPL-2010]])</f>
        <v>0</v>
      </c>
      <c r="AA258">
        <f>COUNTIFS(P258:P1352,Table8[[#This Row],[Season2]],O258:O1352,Table8[[#Headers],[IPL-2011]])</f>
        <v>0</v>
      </c>
      <c r="AB258">
        <f>COUNTIFS(P258:P1352,Table8[[#This Row],[Season2]],O258:O1352,Table8[[#Headers],[IPL-2012]])</f>
        <v>0</v>
      </c>
      <c r="AC258">
        <f>COUNTIFS(P258:P1352,Table8[[#This Row],[Season2]],O258:O1352,Table8[[#Headers],[IPL-2013]])</f>
        <v>0</v>
      </c>
      <c r="AD258">
        <f>COUNTIFS(P258:P1352,Table8[[#This Row],[Season2]],O258:O1352,Table8[[#Headers],[IPL-2014]])</f>
        <v>0</v>
      </c>
      <c r="AE258">
        <f>COUNTIFS(P258:P1352,Table8[[#This Row],[Season2]],O258:O1352,Table8[[#Headers],[IPL-2015]])</f>
        <v>0</v>
      </c>
      <c r="AF258">
        <f>COUNTIFS(P258:P1352,Table8[[#This Row],[Season2]],O258:O1352,Table8[[#Headers],[IPL-2016]])</f>
        <v>0</v>
      </c>
      <c r="AG258">
        <f>COUNTIFS(P258:P1352,Table8[[#This Row],[Season2]],O258:O1352,Table8[[#Headers],[IPL-2017]])</f>
        <v>0</v>
      </c>
      <c r="AH258">
        <f>COUNTIFS(P258:P1352,Table8[[#This Row],[Season2]],O258:O1352,Table8[[#Headers],[IPL-2018]])</f>
        <v>0</v>
      </c>
      <c r="AI258">
        <f>COUNTIFS(P258:P1352,Table8[[#This Row],[Season2]],O258:O1352,Table8[[#Headers],[IPL-2019]])</f>
        <v>0</v>
      </c>
      <c r="AJ258">
        <f>COUNTIFS(P258:P1352,Table8[[#This Row],[Season2]],O258:O1352,Table8[[#Headers],[IPL-2020]])</f>
        <v>0</v>
      </c>
      <c r="AK258">
        <f>COUNTIFS(P258:P1352,Table8[[#This Row],[Season2]],O258:O1352,Table8[[#Headers],[IPL-2021]])</f>
        <v>0</v>
      </c>
      <c r="AL258">
        <f>COUNTIFS(P258:P1352,Table8[[#This Row],[Season2]],O258:O1352,Table8[[#Headers],[IPL-2022]])</f>
        <v>1</v>
      </c>
      <c r="AM258">
        <f>COUNTIFS(P258:P1352,Table8[[#This Row],[Season2]],O258:O1352,Table8[[#Headers],[IPL-2023]])</f>
        <v>0</v>
      </c>
      <c r="AN258">
        <f>COUNTIFS(P258:P1352,Table8[[#This Row],[Season2]],O258:O1352,Table8[[#Headers],[IPL-2024]])</f>
        <v>0</v>
      </c>
    </row>
    <row r="259" spans="15:40" x14ac:dyDescent="0.25">
      <c r="O259" s="6" t="s">
        <v>248</v>
      </c>
      <c r="P259" s="6" t="s">
        <v>170</v>
      </c>
      <c r="W259" s="6" t="s">
        <v>472</v>
      </c>
      <c r="X259">
        <f>COUNTIFS(P259:P1353,Table8[[#This Row],[Season2]],O259:O1353,Table8[[#Headers],[IPL-2008]])</f>
        <v>0</v>
      </c>
      <c r="Y259">
        <f>COUNTIFS($P$5:$P$1099,Table8[[#This Row],[Season2]],$O$5:$O$1099,Table8[[#Headers],[IPL-2009]])</f>
        <v>0</v>
      </c>
      <c r="Z259" s="1">
        <f>COUNTIFS(P259:P1353,Table8[[#This Row],[Season2]],O259:O1353,Table8[[#Headers],[IPL-2010]])</f>
        <v>0</v>
      </c>
      <c r="AA259">
        <f>COUNTIFS(P259:P1353,Table8[[#This Row],[Season2]],O259:O1353,Table8[[#Headers],[IPL-2011]])</f>
        <v>0</v>
      </c>
      <c r="AB259">
        <f>COUNTIFS(P259:P1353,Table8[[#This Row],[Season2]],O259:O1353,Table8[[#Headers],[IPL-2012]])</f>
        <v>0</v>
      </c>
      <c r="AC259">
        <f>COUNTIFS(P259:P1353,Table8[[#This Row],[Season2]],O259:O1353,Table8[[#Headers],[IPL-2013]])</f>
        <v>0</v>
      </c>
      <c r="AD259">
        <f>COUNTIFS(P259:P1353,Table8[[#This Row],[Season2]],O259:O1353,Table8[[#Headers],[IPL-2014]])</f>
        <v>0</v>
      </c>
      <c r="AE259">
        <f>COUNTIFS(P259:P1353,Table8[[#This Row],[Season2]],O259:O1353,Table8[[#Headers],[IPL-2015]])</f>
        <v>0</v>
      </c>
      <c r="AF259">
        <f>COUNTIFS(P259:P1353,Table8[[#This Row],[Season2]],O259:O1353,Table8[[#Headers],[IPL-2016]])</f>
        <v>0</v>
      </c>
      <c r="AG259">
        <f>COUNTIFS(P259:P1353,Table8[[#This Row],[Season2]],O259:O1353,Table8[[#Headers],[IPL-2017]])</f>
        <v>0</v>
      </c>
      <c r="AH259">
        <f>COUNTIFS(P259:P1353,Table8[[#This Row],[Season2]],O259:O1353,Table8[[#Headers],[IPL-2018]])</f>
        <v>0</v>
      </c>
      <c r="AI259">
        <f>COUNTIFS(P259:P1353,Table8[[#This Row],[Season2]],O259:O1353,Table8[[#Headers],[IPL-2019]])</f>
        <v>0</v>
      </c>
      <c r="AJ259">
        <f>COUNTIFS(P259:P1353,Table8[[#This Row],[Season2]],O259:O1353,Table8[[#Headers],[IPL-2020]])</f>
        <v>0</v>
      </c>
      <c r="AK259">
        <f>COUNTIFS(P259:P1353,Table8[[#This Row],[Season2]],O259:O1353,Table8[[#Headers],[IPL-2021]])</f>
        <v>0</v>
      </c>
      <c r="AL259">
        <f>COUNTIFS(P259:P1353,Table8[[#This Row],[Season2]],O259:O1353,Table8[[#Headers],[IPL-2022]])</f>
        <v>1</v>
      </c>
      <c r="AM259">
        <f>COUNTIFS(P259:P1353,Table8[[#This Row],[Season2]],O259:O1353,Table8[[#Headers],[IPL-2023]])</f>
        <v>0</v>
      </c>
      <c r="AN259">
        <f>COUNTIFS(P259:P1353,Table8[[#This Row],[Season2]],O259:O1353,Table8[[#Headers],[IPL-2024]])</f>
        <v>1</v>
      </c>
    </row>
    <row r="260" spans="15:40" x14ac:dyDescent="0.25">
      <c r="O260" s="1" t="s">
        <v>248</v>
      </c>
      <c r="P260" s="1" t="s">
        <v>259</v>
      </c>
      <c r="W260" s="6" t="s">
        <v>473</v>
      </c>
      <c r="X260">
        <f>COUNTIFS(P260:P1354,Table8[[#This Row],[Season2]],O260:O1354,Table8[[#Headers],[IPL-2008]])</f>
        <v>0</v>
      </c>
      <c r="Y260">
        <f>COUNTIFS($P$5:$P$1099,Table8[[#This Row],[Season2]],$O$5:$O$1099,Table8[[#Headers],[IPL-2009]])</f>
        <v>0</v>
      </c>
      <c r="Z260" s="1">
        <f>COUNTIFS(P260:P1354,Table8[[#This Row],[Season2]],O260:O1354,Table8[[#Headers],[IPL-2010]])</f>
        <v>0</v>
      </c>
      <c r="AA260">
        <f>COUNTIFS(P260:P1354,Table8[[#This Row],[Season2]],O260:O1354,Table8[[#Headers],[IPL-2011]])</f>
        <v>0</v>
      </c>
      <c r="AB260">
        <f>COUNTIFS(P260:P1354,Table8[[#This Row],[Season2]],O260:O1354,Table8[[#Headers],[IPL-2012]])</f>
        <v>0</v>
      </c>
      <c r="AC260">
        <f>COUNTIFS(P260:P1354,Table8[[#This Row],[Season2]],O260:O1354,Table8[[#Headers],[IPL-2013]])</f>
        <v>0</v>
      </c>
      <c r="AD260">
        <f>COUNTIFS(P260:P1354,Table8[[#This Row],[Season2]],O260:O1354,Table8[[#Headers],[IPL-2014]])</f>
        <v>0</v>
      </c>
      <c r="AE260">
        <f>COUNTIFS(P260:P1354,Table8[[#This Row],[Season2]],O260:O1354,Table8[[#Headers],[IPL-2015]])</f>
        <v>0</v>
      </c>
      <c r="AF260">
        <f>COUNTIFS(P260:P1354,Table8[[#This Row],[Season2]],O260:O1354,Table8[[#Headers],[IPL-2016]])</f>
        <v>0</v>
      </c>
      <c r="AG260">
        <f>COUNTIFS(P260:P1354,Table8[[#This Row],[Season2]],O260:O1354,Table8[[#Headers],[IPL-2017]])</f>
        <v>0</v>
      </c>
      <c r="AH260">
        <f>COUNTIFS(P260:P1354,Table8[[#This Row],[Season2]],O260:O1354,Table8[[#Headers],[IPL-2018]])</f>
        <v>0</v>
      </c>
      <c r="AI260">
        <f>COUNTIFS(P260:P1354,Table8[[#This Row],[Season2]],O260:O1354,Table8[[#Headers],[IPL-2019]])</f>
        <v>0</v>
      </c>
      <c r="AJ260">
        <f>COUNTIFS(P260:P1354,Table8[[#This Row],[Season2]],O260:O1354,Table8[[#Headers],[IPL-2020]])</f>
        <v>0</v>
      </c>
      <c r="AK260">
        <f>COUNTIFS(P260:P1354,Table8[[#This Row],[Season2]],O260:O1354,Table8[[#Headers],[IPL-2021]])</f>
        <v>0</v>
      </c>
      <c r="AL260">
        <f>COUNTIFS(P260:P1354,Table8[[#This Row],[Season2]],O260:O1354,Table8[[#Headers],[IPL-2022]])</f>
        <v>1</v>
      </c>
      <c r="AM260">
        <f>COUNTIFS(P260:P1354,Table8[[#This Row],[Season2]],O260:O1354,Table8[[#Headers],[IPL-2023]])</f>
        <v>0</v>
      </c>
      <c r="AN260">
        <f>COUNTIFS(P260:P1354,Table8[[#This Row],[Season2]],O260:O1354,Table8[[#Headers],[IPL-2024]])</f>
        <v>0</v>
      </c>
    </row>
    <row r="261" spans="15:40" x14ac:dyDescent="0.25">
      <c r="O261" s="6" t="s">
        <v>248</v>
      </c>
      <c r="P261" s="6" t="s">
        <v>157</v>
      </c>
      <c r="W261" s="6" t="s">
        <v>474</v>
      </c>
      <c r="X261">
        <f>COUNTIFS(P261:P1355,Table8[[#This Row],[Season2]],O261:O1355,Table8[[#Headers],[IPL-2008]])</f>
        <v>0</v>
      </c>
      <c r="Y261">
        <f>COUNTIFS($P$5:$P$1099,Table8[[#This Row],[Season2]],$O$5:$O$1099,Table8[[#Headers],[IPL-2009]])</f>
        <v>0</v>
      </c>
      <c r="Z261" s="1">
        <f>COUNTIFS(P261:P1355,Table8[[#This Row],[Season2]],O261:O1355,Table8[[#Headers],[IPL-2010]])</f>
        <v>0</v>
      </c>
      <c r="AA261">
        <f>COUNTIFS(P261:P1355,Table8[[#This Row],[Season2]],O261:O1355,Table8[[#Headers],[IPL-2011]])</f>
        <v>0</v>
      </c>
      <c r="AB261">
        <f>COUNTIFS(P261:P1355,Table8[[#This Row],[Season2]],O261:O1355,Table8[[#Headers],[IPL-2012]])</f>
        <v>0</v>
      </c>
      <c r="AC261">
        <f>COUNTIFS(P261:P1355,Table8[[#This Row],[Season2]],O261:O1355,Table8[[#Headers],[IPL-2013]])</f>
        <v>0</v>
      </c>
      <c r="AD261">
        <f>COUNTIFS(P261:P1355,Table8[[#This Row],[Season2]],O261:O1355,Table8[[#Headers],[IPL-2014]])</f>
        <v>0</v>
      </c>
      <c r="AE261">
        <f>COUNTIFS(P261:P1355,Table8[[#This Row],[Season2]],O261:O1355,Table8[[#Headers],[IPL-2015]])</f>
        <v>0</v>
      </c>
      <c r="AF261">
        <f>COUNTIFS(P261:P1355,Table8[[#This Row],[Season2]],O261:O1355,Table8[[#Headers],[IPL-2016]])</f>
        <v>0</v>
      </c>
      <c r="AG261">
        <f>COUNTIFS(P261:P1355,Table8[[#This Row],[Season2]],O261:O1355,Table8[[#Headers],[IPL-2017]])</f>
        <v>0</v>
      </c>
      <c r="AH261">
        <f>COUNTIFS(P261:P1355,Table8[[#This Row],[Season2]],O261:O1355,Table8[[#Headers],[IPL-2018]])</f>
        <v>0</v>
      </c>
      <c r="AI261">
        <f>COUNTIFS(P261:P1355,Table8[[#This Row],[Season2]],O261:O1355,Table8[[#Headers],[IPL-2019]])</f>
        <v>0</v>
      </c>
      <c r="AJ261">
        <f>COUNTIFS(P261:P1355,Table8[[#This Row],[Season2]],O261:O1355,Table8[[#Headers],[IPL-2020]])</f>
        <v>0</v>
      </c>
      <c r="AK261">
        <f>COUNTIFS(P261:P1355,Table8[[#This Row],[Season2]],O261:O1355,Table8[[#Headers],[IPL-2021]])</f>
        <v>0</v>
      </c>
      <c r="AL261">
        <f>COUNTIFS(P261:P1355,Table8[[#This Row],[Season2]],O261:O1355,Table8[[#Headers],[IPL-2022]])</f>
        <v>1</v>
      </c>
      <c r="AM261">
        <f>COUNTIFS(P261:P1355,Table8[[#This Row],[Season2]],O261:O1355,Table8[[#Headers],[IPL-2023]])</f>
        <v>2</v>
      </c>
      <c r="AN261">
        <f>COUNTIFS(P261:P1355,Table8[[#This Row],[Season2]],O261:O1355,Table8[[#Headers],[IPL-2024]])</f>
        <v>0</v>
      </c>
    </row>
    <row r="262" spans="15:40" x14ac:dyDescent="0.25">
      <c r="O262" s="1" t="s">
        <v>248</v>
      </c>
      <c r="P262" s="1" t="s">
        <v>96</v>
      </c>
      <c r="W262" s="6" t="s">
        <v>475</v>
      </c>
      <c r="X262">
        <f>COUNTIFS(P262:P1356,Table8[[#This Row],[Season2]],O262:O1356,Table8[[#Headers],[IPL-2008]])</f>
        <v>0</v>
      </c>
      <c r="Y262">
        <f>COUNTIFS($P$5:$P$1099,Table8[[#This Row],[Season2]],$O$5:$O$1099,Table8[[#Headers],[IPL-2009]])</f>
        <v>0</v>
      </c>
      <c r="Z262" s="1">
        <f>COUNTIFS(P262:P1356,Table8[[#This Row],[Season2]],O262:O1356,Table8[[#Headers],[IPL-2010]])</f>
        <v>0</v>
      </c>
      <c r="AA262">
        <f>COUNTIFS(P262:P1356,Table8[[#This Row],[Season2]],O262:O1356,Table8[[#Headers],[IPL-2011]])</f>
        <v>0</v>
      </c>
      <c r="AB262">
        <f>COUNTIFS(P262:P1356,Table8[[#This Row],[Season2]],O262:O1356,Table8[[#Headers],[IPL-2012]])</f>
        <v>0</v>
      </c>
      <c r="AC262">
        <f>COUNTIFS(P262:P1356,Table8[[#This Row],[Season2]],O262:O1356,Table8[[#Headers],[IPL-2013]])</f>
        <v>0</v>
      </c>
      <c r="AD262">
        <f>COUNTIFS(P262:P1356,Table8[[#This Row],[Season2]],O262:O1356,Table8[[#Headers],[IPL-2014]])</f>
        <v>0</v>
      </c>
      <c r="AE262">
        <f>COUNTIFS(P262:P1356,Table8[[#This Row],[Season2]],O262:O1356,Table8[[#Headers],[IPL-2015]])</f>
        <v>0</v>
      </c>
      <c r="AF262">
        <f>COUNTIFS(P262:P1356,Table8[[#This Row],[Season2]],O262:O1356,Table8[[#Headers],[IPL-2016]])</f>
        <v>0</v>
      </c>
      <c r="AG262">
        <f>COUNTIFS(P262:P1356,Table8[[#This Row],[Season2]],O262:O1356,Table8[[#Headers],[IPL-2017]])</f>
        <v>0</v>
      </c>
      <c r="AH262">
        <f>COUNTIFS(P262:P1356,Table8[[#This Row],[Season2]],O262:O1356,Table8[[#Headers],[IPL-2018]])</f>
        <v>0</v>
      </c>
      <c r="AI262">
        <f>COUNTIFS(P262:P1356,Table8[[#This Row],[Season2]],O262:O1356,Table8[[#Headers],[IPL-2019]])</f>
        <v>0</v>
      </c>
      <c r="AJ262">
        <f>COUNTIFS(P262:P1356,Table8[[#This Row],[Season2]],O262:O1356,Table8[[#Headers],[IPL-2020]])</f>
        <v>0</v>
      </c>
      <c r="AK262">
        <f>COUNTIFS(P262:P1356,Table8[[#This Row],[Season2]],O262:O1356,Table8[[#Headers],[IPL-2021]])</f>
        <v>0</v>
      </c>
      <c r="AL262">
        <f>COUNTIFS(P262:P1356,Table8[[#This Row],[Season2]],O262:O1356,Table8[[#Headers],[IPL-2022]])</f>
        <v>1</v>
      </c>
      <c r="AM262">
        <f>COUNTIFS(P262:P1356,Table8[[#This Row],[Season2]],O262:O1356,Table8[[#Headers],[IPL-2023]])</f>
        <v>0</v>
      </c>
      <c r="AN262">
        <f>COUNTIFS(P262:P1356,Table8[[#This Row],[Season2]],O262:O1356,Table8[[#Headers],[IPL-2024]])</f>
        <v>0</v>
      </c>
    </row>
    <row r="263" spans="15:40" x14ac:dyDescent="0.25">
      <c r="O263" s="6" t="s">
        <v>248</v>
      </c>
      <c r="P263" s="6" t="s">
        <v>261</v>
      </c>
      <c r="W263" s="1" t="s">
        <v>476</v>
      </c>
      <c r="X263">
        <f>COUNTIFS(P263:P1357,Table8[[#This Row],[Season2]],O263:O1357,Table8[[#Headers],[IPL-2008]])</f>
        <v>0</v>
      </c>
      <c r="Y263">
        <f>COUNTIFS($P$5:$P$1099,Table8[[#This Row],[Season2]],$O$5:$O$1099,Table8[[#Headers],[IPL-2009]])</f>
        <v>0</v>
      </c>
      <c r="Z263" s="1">
        <f>COUNTIFS(P263:P1357,Table8[[#This Row],[Season2]],O263:O1357,Table8[[#Headers],[IPL-2010]])</f>
        <v>0</v>
      </c>
      <c r="AA263">
        <f>COUNTIFS(P263:P1357,Table8[[#This Row],[Season2]],O263:O1357,Table8[[#Headers],[IPL-2011]])</f>
        <v>0</v>
      </c>
      <c r="AB263">
        <f>COUNTIFS(P263:P1357,Table8[[#This Row],[Season2]],O263:O1357,Table8[[#Headers],[IPL-2012]])</f>
        <v>0</v>
      </c>
      <c r="AC263">
        <f>COUNTIFS(P263:P1357,Table8[[#This Row],[Season2]],O263:O1357,Table8[[#Headers],[IPL-2013]])</f>
        <v>0</v>
      </c>
      <c r="AD263">
        <f>COUNTIFS(P263:P1357,Table8[[#This Row],[Season2]],O263:O1357,Table8[[#Headers],[IPL-2014]])</f>
        <v>0</v>
      </c>
      <c r="AE263">
        <f>COUNTIFS(P263:P1357,Table8[[#This Row],[Season2]],O263:O1357,Table8[[#Headers],[IPL-2015]])</f>
        <v>0</v>
      </c>
      <c r="AF263">
        <f>COUNTIFS(P263:P1357,Table8[[#This Row],[Season2]],O263:O1357,Table8[[#Headers],[IPL-2016]])</f>
        <v>0</v>
      </c>
      <c r="AG263">
        <f>COUNTIFS(P263:P1357,Table8[[#This Row],[Season2]],O263:O1357,Table8[[#Headers],[IPL-2017]])</f>
        <v>0</v>
      </c>
      <c r="AH263">
        <f>COUNTIFS(P263:P1357,Table8[[#This Row],[Season2]],O263:O1357,Table8[[#Headers],[IPL-2018]])</f>
        <v>0</v>
      </c>
      <c r="AI263">
        <f>COUNTIFS(P263:P1357,Table8[[#This Row],[Season2]],O263:O1357,Table8[[#Headers],[IPL-2019]])</f>
        <v>0</v>
      </c>
      <c r="AJ263">
        <f>COUNTIFS(P263:P1357,Table8[[#This Row],[Season2]],O263:O1357,Table8[[#Headers],[IPL-2020]])</f>
        <v>0</v>
      </c>
      <c r="AK263">
        <f>COUNTIFS(P263:P1357,Table8[[#This Row],[Season2]],O263:O1357,Table8[[#Headers],[IPL-2021]])</f>
        <v>0</v>
      </c>
      <c r="AL263">
        <f>COUNTIFS(P263:P1357,Table8[[#This Row],[Season2]],O263:O1357,Table8[[#Headers],[IPL-2022]])</f>
        <v>1</v>
      </c>
      <c r="AM263">
        <f>COUNTIFS(P263:P1357,Table8[[#This Row],[Season2]],O263:O1357,Table8[[#Headers],[IPL-2023]])</f>
        <v>4</v>
      </c>
      <c r="AN263">
        <f>COUNTIFS(P263:P1357,Table8[[#This Row],[Season2]],O263:O1357,Table8[[#Headers],[IPL-2024]])</f>
        <v>0</v>
      </c>
    </row>
    <row r="264" spans="15:40" x14ac:dyDescent="0.25">
      <c r="O264" s="1" t="s">
        <v>248</v>
      </c>
      <c r="P264" s="1" t="s">
        <v>205</v>
      </c>
      <c r="W264" s="6" t="s">
        <v>477</v>
      </c>
      <c r="X264">
        <f>COUNTIFS(P264:P1358,Table8[[#This Row],[Season2]],O264:O1358,Table8[[#Headers],[IPL-2008]])</f>
        <v>0</v>
      </c>
      <c r="Y264">
        <f>COUNTIFS($P$5:$P$1099,Table8[[#This Row],[Season2]],$O$5:$O$1099,Table8[[#Headers],[IPL-2009]])</f>
        <v>0</v>
      </c>
      <c r="Z264" s="1">
        <f>COUNTIFS(P264:P1358,Table8[[#This Row],[Season2]],O264:O1358,Table8[[#Headers],[IPL-2010]])</f>
        <v>0</v>
      </c>
      <c r="AA264">
        <f>COUNTIFS(P264:P1358,Table8[[#This Row],[Season2]],O264:O1358,Table8[[#Headers],[IPL-2011]])</f>
        <v>0</v>
      </c>
      <c r="AB264">
        <f>COUNTIFS(P264:P1358,Table8[[#This Row],[Season2]],O264:O1358,Table8[[#Headers],[IPL-2012]])</f>
        <v>0</v>
      </c>
      <c r="AC264">
        <f>COUNTIFS(P264:P1358,Table8[[#This Row],[Season2]],O264:O1358,Table8[[#Headers],[IPL-2013]])</f>
        <v>0</v>
      </c>
      <c r="AD264">
        <f>COUNTIFS(P264:P1358,Table8[[#This Row],[Season2]],O264:O1358,Table8[[#Headers],[IPL-2014]])</f>
        <v>0</v>
      </c>
      <c r="AE264">
        <f>COUNTIFS(P264:P1358,Table8[[#This Row],[Season2]],O264:O1358,Table8[[#Headers],[IPL-2015]])</f>
        <v>0</v>
      </c>
      <c r="AF264">
        <f>COUNTIFS(P264:P1358,Table8[[#This Row],[Season2]],O264:O1358,Table8[[#Headers],[IPL-2016]])</f>
        <v>0</v>
      </c>
      <c r="AG264">
        <f>COUNTIFS(P264:P1358,Table8[[#This Row],[Season2]],O264:O1358,Table8[[#Headers],[IPL-2017]])</f>
        <v>0</v>
      </c>
      <c r="AH264">
        <f>COUNTIFS(P264:P1358,Table8[[#This Row],[Season2]],O264:O1358,Table8[[#Headers],[IPL-2018]])</f>
        <v>0</v>
      </c>
      <c r="AI264">
        <f>COUNTIFS(P264:P1358,Table8[[#This Row],[Season2]],O264:O1358,Table8[[#Headers],[IPL-2019]])</f>
        <v>0</v>
      </c>
      <c r="AJ264">
        <f>COUNTIFS(P264:P1358,Table8[[#This Row],[Season2]],O264:O1358,Table8[[#Headers],[IPL-2020]])</f>
        <v>0</v>
      </c>
      <c r="AK264">
        <f>COUNTIFS(P264:P1358,Table8[[#This Row],[Season2]],O264:O1358,Table8[[#Headers],[IPL-2021]])</f>
        <v>0</v>
      </c>
      <c r="AL264">
        <f>COUNTIFS(P264:P1358,Table8[[#This Row],[Season2]],O264:O1358,Table8[[#Headers],[IPL-2022]])</f>
        <v>1</v>
      </c>
      <c r="AM264">
        <f>COUNTIFS(P264:P1358,Table8[[#This Row],[Season2]],O264:O1358,Table8[[#Headers],[IPL-2023]])</f>
        <v>3</v>
      </c>
      <c r="AN264">
        <f>COUNTIFS(P264:P1358,Table8[[#This Row],[Season2]],O264:O1358,Table8[[#Headers],[IPL-2024]])</f>
        <v>0</v>
      </c>
    </row>
    <row r="265" spans="15:40" x14ac:dyDescent="0.25">
      <c r="O265" s="6" t="s">
        <v>248</v>
      </c>
      <c r="P265" s="6" t="s">
        <v>263</v>
      </c>
      <c r="W265" s="6" t="s">
        <v>478</v>
      </c>
      <c r="X265">
        <f>COUNTIFS(P265:P1359,Table8[[#This Row],[Season2]],O265:O1359,Table8[[#Headers],[IPL-2008]])</f>
        <v>0</v>
      </c>
      <c r="Y265">
        <f>COUNTIFS($P$5:$P$1099,Table8[[#This Row],[Season2]],$O$5:$O$1099,Table8[[#Headers],[IPL-2009]])</f>
        <v>0</v>
      </c>
      <c r="Z265" s="1">
        <f>COUNTIFS(P265:P1359,Table8[[#This Row],[Season2]],O265:O1359,Table8[[#Headers],[IPL-2010]])</f>
        <v>0</v>
      </c>
      <c r="AA265">
        <f>COUNTIFS(P265:P1359,Table8[[#This Row],[Season2]],O265:O1359,Table8[[#Headers],[IPL-2011]])</f>
        <v>0</v>
      </c>
      <c r="AB265">
        <f>COUNTIFS(P265:P1359,Table8[[#This Row],[Season2]],O265:O1359,Table8[[#Headers],[IPL-2012]])</f>
        <v>0</v>
      </c>
      <c r="AC265">
        <f>COUNTIFS(P265:P1359,Table8[[#This Row],[Season2]],O265:O1359,Table8[[#Headers],[IPL-2013]])</f>
        <v>0</v>
      </c>
      <c r="AD265">
        <f>COUNTIFS(P265:P1359,Table8[[#This Row],[Season2]],O265:O1359,Table8[[#Headers],[IPL-2014]])</f>
        <v>0</v>
      </c>
      <c r="AE265">
        <f>COUNTIFS(P265:P1359,Table8[[#This Row],[Season2]],O265:O1359,Table8[[#Headers],[IPL-2015]])</f>
        <v>0</v>
      </c>
      <c r="AF265">
        <f>COUNTIFS(P265:P1359,Table8[[#This Row],[Season2]],O265:O1359,Table8[[#Headers],[IPL-2016]])</f>
        <v>0</v>
      </c>
      <c r="AG265">
        <f>COUNTIFS(P265:P1359,Table8[[#This Row],[Season2]],O265:O1359,Table8[[#Headers],[IPL-2017]])</f>
        <v>0</v>
      </c>
      <c r="AH265">
        <f>COUNTIFS(P265:P1359,Table8[[#This Row],[Season2]],O265:O1359,Table8[[#Headers],[IPL-2018]])</f>
        <v>0</v>
      </c>
      <c r="AI265">
        <f>COUNTIFS(P265:P1359,Table8[[#This Row],[Season2]],O265:O1359,Table8[[#Headers],[IPL-2019]])</f>
        <v>0</v>
      </c>
      <c r="AJ265">
        <f>COUNTIFS(P265:P1359,Table8[[#This Row],[Season2]],O265:O1359,Table8[[#Headers],[IPL-2020]])</f>
        <v>0</v>
      </c>
      <c r="AK265">
        <f>COUNTIFS(P265:P1359,Table8[[#This Row],[Season2]],O265:O1359,Table8[[#Headers],[IPL-2021]])</f>
        <v>0</v>
      </c>
      <c r="AL265">
        <f>COUNTIFS(P265:P1359,Table8[[#This Row],[Season2]],O265:O1359,Table8[[#Headers],[IPL-2022]])</f>
        <v>1</v>
      </c>
      <c r="AM265">
        <f>COUNTIFS(P265:P1359,Table8[[#This Row],[Season2]],O265:O1359,Table8[[#Headers],[IPL-2023]])</f>
        <v>0</v>
      </c>
      <c r="AN265">
        <f>COUNTIFS(P265:P1359,Table8[[#This Row],[Season2]],O265:O1359,Table8[[#Headers],[IPL-2024]])</f>
        <v>0</v>
      </c>
    </row>
    <row r="266" spans="15:40" x14ac:dyDescent="0.25">
      <c r="O266" s="1" t="s">
        <v>248</v>
      </c>
      <c r="P266" s="1" t="s">
        <v>264</v>
      </c>
      <c r="W266" s="1" t="s">
        <v>479</v>
      </c>
      <c r="X266">
        <f>COUNTIFS(P266:P1360,Table8[[#This Row],[Season2]],O266:O1360,Table8[[#Headers],[IPL-2008]])</f>
        <v>0</v>
      </c>
      <c r="Y266">
        <f>COUNTIFS($P$5:$P$1099,Table8[[#This Row],[Season2]],$O$5:$O$1099,Table8[[#Headers],[IPL-2009]])</f>
        <v>0</v>
      </c>
      <c r="Z266" s="1">
        <f>COUNTIFS(P266:P1360,Table8[[#This Row],[Season2]],O266:O1360,Table8[[#Headers],[IPL-2010]])</f>
        <v>0</v>
      </c>
      <c r="AA266">
        <f>COUNTIFS(P266:P1360,Table8[[#This Row],[Season2]],O266:O1360,Table8[[#Headers],[IPL-2011]])</f>
        <v>0</v>
      </c>
      <c r="AB266">
        <f>COUNTIFS(P266:P1360,Table8[[#This Row],[Season2]],O266:O1360,Table8[[#Headers],[IPL-2012]])</f>
        <v>0</v>
      </c>
      <c r="AC266">
        <f>COUNTIFS(P266:P1360,Table8[[#This Row],[Season2]],O266:O1360,Table8[[#Headers],[IPL-2013]])</f>
        <v>0</v>
      </c>
      <c r="AD266">
        <f>COUNTIFS(P266:P1360,Table8[[#This Row],[Season2]],O266:O1360,Table8[[#Headers],[IPL-2014]])</f>
        <v>0</v>
      </c>
      <c r="AE266">
        <f>COUNTIFS(P266:P1360,Table8[[#This Row],[Season2]],O266:O1360,Table8[[#Headers],[IPL-2015]])</f>
        <v>0</v>
      </c>
      <c r="AF266">
        <f>COUNTIFS(P266:P1360,Table8[[#This Row],[Season2]],O266:O1360,Table8[[#Headers],[IPL-2016]])</f>
        <v>0</v>
      </c>
      <c r="AG266">
        <f>COUNTIFS(P266:P1360,Table8[[#This Row],[Season2]],O266:O1360,Table8[[#Headers],[IPL-2017]])</f>
        <v>0</v>
      </c>
      <c r="AH266">
        <f>COUNTIFS(P266:P1360,Table8[[#This Row],[Season2]],O266:O1360,Table8[[#Headers],[IPL-2018]])</f>
        <v>0</v>
      </c>
      <c r="AI266">
        <f>COUNTIFS(P266:P1360,Table8[[#This Row],[Season2]],O266:O1360,Table8[[#Headers],[IPL-2019]])</f>
        <v>0</v>
      </c>
      <c r="AJ266">
        <f>COUNTIFS(P266:P1360,Table8[[#This Row],[Season2]],O266:O1360,Table8[[#Headers],[IPL-2020]])</f>
        <v>0</v>
      </c>
      <c r="AK266">
        <f>COUNTIFS(P266:P1360,Table8[[#This Row],[Season2]],O266:O1360,Table8[[#Headers],[IPL-2021]])</f>
        <v>0</v>
      </c>
      <c r="AL266">
        <f>COUNTIFS(P266:P1360,Table8[[#This Row],[Season2]],O266:O1360,Table8[[#Headers],[IPL-2022]])</f>
        <v>1</v>
      </c>
      <c r="AM266">
        <f>COUNTIFS(P266:P1360,Table8[[#This Row],[Season2]],O266:O1360,Table8[[#Headers],[IPL-2023]])</f>
        <v>1</v>
      </c>
      <c r="AN266">
        <f>COUNTIFS(P266:P1360,Table8[[#This Row],[Season2]],O266:O1360,Table8[[#Headers],[IPL-2024]])</f>
        <v>0</v>
      </c>
    </row>
    <row r="267" spans="15:40" x14ac:dyDescent="0.25">
      <c r="O267" s="6" t="s">
        <v>248</v>
      </c>
      <c r="P267" s="6" t="s">
        <v>265</v>
      </c>
      <c r="W267" s="1" t="s">
        <v>481</v>
      </c>
      <c r="X267">
        <f>COUNTIFS(P267:P1361,Table8[[#This Row],[Season2]],O267:O1361,Table8[[#Headers],[IPL-2008]])</f>
        <v>0</v>
      </c>
      <c r="Y267">
        <f>COUNTIFS($P$5:$P$1099,Table8[[#This Row],[Season2]],$O$5:$O$1099,Table8[[#Headers],[IPL-2009]])</f>
        <v>0</v>
      </c>
      <c r="Z267" s="1">
        <f>COUNTIFS(P267:P1361,Table8[[#This Row],[Season2]],O267:O1361,Table8[[#Headers],[IPL-2010]])</f>
        <v>0</v>
      </c>
      <c r="AA267">
        <f>COUNTIFS(P267:P1361,Table8[[#This Row],[Season2]],O267:O1361,Table8[[#Headers],[IPL-2011]])</f>
        <v>0</v>
      </c>
      <c r="AB267">
        <f>COUNTIFS(P267:P1361,Table8[[#This Row],[Season2]],O267:O1361,Table8[[#Headers],[IPL-2012]])</f>
        <v>0</v>
      </c>
      <c r="AC267">
        <f>COUNTIFS(P267:P1361,Table8[[#This Row],[Season2]],O267:O1361,Table8[[#Headers],[IPL-2013]])</f>
        <v>0</v>
      </c>
      <c r="AD267">
        <f>COUNTIFS(P267:P1361,Table8[[#This Row],[Season2]],O267:O1361,Table8[[#Headers],[IPL-2014]])</f>
        <v>0</v>
      </c>
      <c r="AE267">
        <f>COUNTIFS(P267:P1361,Table8[[#This Row],[Season2]],O267:O1361,Table8[[#Headers],[IPL-2015]])</f>
        <v>0</v>
      </c>
      <c r="AF267">
        <f>COUNTIFS(P267:P1361,Table8[[#This Row],[Season2]],O267:O1361,Table8[[#Headers],[IPL-2016]])</f>
        <v>0</v>
      </c>
      <c r="AG267">
        <f>COUNTIFS(P267:P1361,Table8[[#This Row],[Season2]],O267:O1361,Table8[[#Headers],[IPL-2017]])</f>
        <v>0</v>
      </c>
      <c r="AH267">
        <f>COUNTIFS(P267:P1361,Table8[[#This Row],[Season2]],O267:O1361,Table8[[#Headers],[IPL-2018]])</f>
        <v>0</v>
      </c>
      <c r="AI267">
        <f>COUNTIFS(P267:P1361,Table8[[#This Row],[Season2]],O267:O1361,Table8[[#Headers],[IPL-2019]])</f>
        <v>0</v>
      </c>
      <c r="AJ267">
        <f>COUNTIFS(P267:P1361,Table8[[#This Row],[Season2]],O267:O1361,Table8[[#Headers],[IPL-2020]])</f>
        <v>0</v>
      </c>
      <c r="AK267">
        <f>COUNTIFS(P267:P1361,Table8[[#This Row],[Season2]],O267:O1361,Table8[[#Headers],[IPL-2021]])</f>
        <v>0</v>
      </c>
      <c r="AL267">
        <f>COUNTIFS(P267:P1361,Table8[[#This Row],[Season2]],O267:O1361,Table8[[#Headers],[IPL-2022]])</f>
        <v>1</v>
      </c>
      <c r="AM267">
        <f>COUNTIFS(P267:P1361,Table8[[#This Row],[Season2]],O267:O1361,Table8[[#Headers],[IPL-2023]])</f>
        <v>0</v>
      </c>
      <c r="AN267">
        <f>COUNTIFS(P267:P1361,Table8[[#This Row],[Season2]],O267:O1361,Table8[[#Headers],[IPL-2024]])</f>
        <v>1</v>
      </c>
    </row>
    <row r="268" spans="15:40" x14ac:dyDescent="0.25">
      <c r="O268" s="1" t="s">
        <v>248</v>
      </c>
      <c r="P268" s="1" t="s">
        <v>266</v>
      </c>
      <c r="W268" s="1" t="s">
        <v>483</v>
      </c>
      <c r="X268">
        <f>COUNTIFS(P268:P1362,Table8[[#This Row],[Season2]],O268:O1362,Table8[[#Headers],[IPL-2008]])</f>
        <v>0</v>
      </c>
      <c r="Y268">
        <f>COUNTIFS($P$5:$P$1099,Table8[[#This Row],[Season2]],$O$5:$O$1099,Table8[[#Headers],[IPL-2009]])</f>
        <v>0</v>
      </c>
      <c r="Z268" s="1">
        <f>COUNTIFS(P268:P1362,Table8[[#This Row],[Season2]],O268:O1362,Table8[[#Headers],[IPL-2010]])</f>
        <v>0</v>
      </c>
      <c r="AA268">
        <f>COUNTIFS(P268:P1362,Table8[[#This Row],[Season2]],O268:O1362,Table8[[#Headers],[IPL-2011]])</f>
        <v>0</v>
      </c>
      <c r="AB268">
        <f>COUNTIFS(P268:P1362,Table8[[#This Row],[Season2]],O268:O1362,Table8[[#Headers],[IPL-2012]])</f>
        <v>0</v>
      </c>
      <c r="AC268">
        <f>COUNTIFS(P268:P1362,Table8[[#This Row],[Season2]],O268:O1362,Table8[[#Headers],[IPL-2013]])</f>
        <v>0</v>
      </c>
      <c r="AD268">
        <f>COUNTIFS(P268:P1362,Table8[[#This Row],[Season2]],O268:O1362,Table8[[#Headers],[IPL-2014]])</f>
        <v>0</v>
      </c>
      <c r="AE268">
        <f>COUNTIFS(P268:P1362,Table8[[#This Row],[Season2]],O268:O1362,Table8[[#Headers],[IPL-2015]])</f>
        <v>0</v>
      </c>
      <c r="AF268">
        <f>COUNTIFS(P268:P1362,Table8[[#This Row],[Season2]],O268:O1362,Table8[[#Headers],[IPL-2016]])</f>
        <v>0</v>
      </c>
      <c r="AG268">
        <f>COUNTIFS(P268:P1362,Table8[[#This Row],[Season2]],O268:O1362,Table8[[#Headers],[IPL-2017]])</f>
        <v>0</v>
      </c>
      <c r="AH268">
        <f>COUNTIFS(P268:P1362,Table8[[#This Row],[Season2]],O268:O1362,Table8[[#Headers],[IPL-2018]])</f>
        <v>0</v>
      </c>
      <c r="AI268">
        <f>COUNTIFS(P268:P1362,Table8[[#This Row],[Season2]],O268:O1362,Table8[[#Headers],[IPL-2019]])</f>
        <v>0</v>
      </c>
      <c r="AJ268">
        <f>COUNTIFS(P268:P1362,Table8[[#This Row],[Season2]],O268:O1362,Table8[[#Headers],[IPL-2020]])</f>
        <v>0</v>
      </c>
      <c r="AK268">
        <f>COUNTIFS(P268:P1362,Table8[[#This Row],[Season2]],O268:O1362,Table8[[#Headers],[IPL-2021]])</f>
        <v>0</v>
      </c>
      <c r="AL268">
        <f>COUNTIFS(P268:P1362,Table8[[#This Row],[Season2]],O268:O1362,Table8[[#Headers],[IPL-2022]])</f>
        <v>0</v>
      </c>
      <c r="AM268">
        <f>COUNTIFS(P268:P1362,Table8[[#This Row],[Season2]],O268:O1362,Table8[[#Headers],[IPL-2023]])</f>
        <v>1</v>
      </c>
      <c r="AN268">
        <f>COUNTIFS(P268:P1362,Table8[[#This Row],[Season2]],O268:O1362,Table8[[#Headers],[IPL-2024]])</f>
        <v>0</v>
      </c>
    </row>
    <row r="269" spans="15:40" x14ac:dyDescent="0.25">
      <c r="O269" s="6" t="s">
        <v>248</v>
      </c>
      <c r="P269" s="6" t="s">
        <v>267</v>
      </c>
      <c r="W269" s="6" t="s">
        <v>486</v>
      </c>
      <c r="X269">
        <f>COUNTIFS(P269:P1363,Table8[[#This Row],[Season2]],O269:O1363,Table8[[#Headers],[IPL-2008]])</f>
        <v>0</v>
      </c>
      <c r="Y269">
        <f>COUNTIFS($P$5:$P$1099,Table8[[#This Row],[Season2]],$O$5:$O$1099,Table8[[#Headers],[IPL-2009]])</f>
        <v>0</v>
      </c>
      <c r="Z269" s="1">
        <f>COUNTIFS(P269:P1363,Table8[[#This Row],[Season2]],O269:O1363,Table8[[#Headers],[IPL-2010]])</f>
        <v>0</v>
      </c>
      <c r="AA269">
        <f>COUNTIFS(P269:P1363,Table8[[#This Row],[Season2]],O269:O1363,Table8[[#Headers],[IPL-2011]])</f>
        <v>0</v>
      </c>
      <c r="AB269">
        <f>COUNTIFS(P269:P1363,Table8[[#This Row],[Season2]],O269:O1363,Table8[[#Headers],[IPL-2012]])</f>
        <v>0</v>
      </c>
      <c r="AC269">
        <f>COUNTIFS(P269:P1363,Table8[[#This Row],[Season2]],O269:O1363,Table8[[#Headers],[IPL-2013]])</f>
        <v>0</v>
      </c>
      <c r="AD269">
        <f>COUNTIFS(P269:P1363,Table8[[#This Row],[Season2]],O269:O1363,Table8[[#Headers],[IPL-2014]])</f>
        <v>0</v>
      </c>
      <c r="AE269">
        <f>COUNTIFS(P269:P1363,Table8[[#This Row],[Season2]],O269:O1363,Table8[[#Headers],[IPL-2015]])</f>
        <v>0</v>
      </c>
      <c r="AF269">
        <f>COUNTIFS(P269:P1363,Table8[[#This Row],[Season2]],O269:O1363,Table8[[#Headers],[IPL-2016]])</f>
        <v>0</v>
      </c>
      <c r="AG269">
        <f>COUNTIFS(P269:P1363,Table8[[#This Row],[Season2]],O269:O1363,Table8[[#Headers],[IPL-2017]])</f>
        <v>0</v>
      </c>
      <c r="AH269">
        <f>COUNTIFS(P269:P1363,Table8[[#This Row],[Season2]],O269:O1363,Table8[[#Headers],[IPL-2018]])</f>
        <v>0</v>
      </c>
      <c r="AI269">
        <f>COUNTIFS(P269:P1363,Table8[[#This Row],[Season2]],O269:O1363,Table8[[#Headers],[IPL-2019]])</f>
        <v>0</v>
      </c>
      <c r="AJ269">
        <f>COUNTIFS(P269:P1363,Table8[[#This Row],[Season2]],O269:O1363,Table8[[#Headers],[IPL-2020]])</f>
        <v>0</v>
      </c>
      <c r="AK269">
        <f>COUNTIFS(P269:P1363,Table8[[#This Row],[Season2]],O269:O1363,Table8[[#Headers],[IPL-2021]])</f>
        <v>0</v>
      </c>
      <c r="AL269">
        <f>COUNTIFS(P269:P1363,Table8[[#This Row],[Season2]],O269:O1363,Table8[[#Headers],[IPL-2022]])</f>
        <v>0</v>
      </c>
      <c r="AM269">
        <f>COUNTIFS(P269:P1363,Table8[[#This Row],[Season2]],O269:O1363,Table8[[#Headers],[IPL-2023]])</f>
        <v>1</v>
      </c>
      <c r="AN269">
        <f>COUNTIFS(P269:P1363,Table8[[#This Row],[Season2]],O269:O1363,Table8[[#Headers],[IPL-2024]])</f>
        <v>0</v>
      </c>
    </row>
    <row r="270" spans="15:40" x14ac:dyDescent="0.25">
      <c r="O270" s="1" t="s">
        <v>248</v>
      </c>
      <c r="P270" s="1" t="s">
        <v>253</v>
      </c>
      <c r="W270" s="6" t="s">
        <v>490</v>
      </c>
      <c r="X270">
        <f>COUNTIFS(P270:P1364,Table8[[#This Row],[Season2]],O270:O1364,Table8[[#Headers],[IPL-2008]])</f>
        <v>0</v>
      </c>
      <c r="Y270">
        <f>COUNTIFS($P$5:$P$1099,Table8[[#This Row],[Season2]],$O$5:$O$1099,Table8[[#Headers],[IPL-2009]])</f>
        <v>0</v>
      </c>
      <c r="Z270" s="1">
        <f>COUNTIFS(P270:P1364,Table8[[#This Row],[Season2]],O270:O1364,Table8[[#Headers],[IPL-2010]])</f>
        <v>0</v>
      </c>
      <c r="AA270">
        <f>COUNTIFS(P270:P1364,Table8[[#This Row],[Season2]],O270:O1364,Table8[[#Headers],[IPL-2011]])</f>
        <v>0</v>
      </c>
      <c r="AB270">
        <f>COUNTIFS(P270:P1364,Table8[[#This Row],[Season2]],O270:O1364,Table8[[#Headers],[IPL-2012]])</f>
        <v>0</v>
      </c>
      <c r="AC270">
        <f>COUNTIFS(P270:P1364,Table8[[#This Row],[Season2]],O270:O1364,Table8[[#Headers],[IPL-2013]])</f>
        <v>0</v>
      </c>
      <c r="AD270">
        <f>COUNTIFS(P270:P1364,Table8[[#This Row],[Season2]],O270:O1364,Table8[[#Headers],[IPL-2014]])</f>
        <v>0</v>
      </c>
      <c r="AE270">
        <f>COUNTIFS(P270:P1364,Table8[[#This Row],[Season2]],O270:O1364,Table8[[#Headers],[IPL-2015]])</f>
        <v>0</v>
      </c>
      <c r="AF270">
        <f>COUNTIFS(P270:P1364,Table8[[#This Row],[Season2]],O270:O1364,Table8[[#Headers],[IPL-2016]])</f>
        <v>0</v>
      </c>
      <c r="AG270">
        <f>COUNTIFS(P270:P1364,Table8[[#This Row],[Season2]],O270:O1364,Table8[[#Headers],[IPL-2017]])</f>
        <v>0</v>
      </c>
      <c r="AH270">
        <f>COUNTIFS(P270:P1364,Table8[[#This Row],[Season2]],O270:O1364,Table8[[#Headers],[IPL-2018]])</f>
        <v>0</v>
      </c>
      <c r="AI270">
        <f>COUNTIFS(P270:P1364,Table8[[#This Row],[Season2]],O270:O1364,Table8[[#Headers],[IPL-2019]])</f>
        <v>0</v>
      </c>
      <c r="AJ270">
        <f>COUNTIFS(P270:P1364,Table8[[#This Row],[Season2]],O270:O1364,Table8[[#Headers],[IPL-2020]])</f>
        <v>0</v>
      </c>
      <c r="AK270">
        <f>COUNTIFS(P270:P1364,Table8[[#This Row],[Season2]],O270:O1364,Table8[[#Headers],[IPL-2021]])</f>
        <v>0</v>
      </c>
      <c r="AL270">
        <f>COUNTIFS(P270:P1364,Table8[[#This Row],[Season2]],O270:O1364,Table8[[#Headers],[IPL-2022]])</f>
        <v>0</v>
      </c>
      <c r="AM270">
        <f>COUNTIFS(P270:P1364,Table8[[#This Row],[Season2]],O270:O1364,Table8[[#Headers],[IPL-2023]])</f>
        <v>1</v>
      </c>
      <c r="AN270">
        <f>COUNTIFS(P270:P1364,Table8[[#This Row],[Season2]],O270:O1364,Table8[[#Headers],[IPL-2024]])</f>
        <v>1</v>
      </c>
    </row>
    <row r="271" spans="15:40" x14ac:dyDescent="0.25">
      <c r="O271" s="6" t="s">
        <v>248</v>
      </c>
      <c r="P271" s="6" t="s">
        <v>268</v>
      </c>
      <c r="W271" s="1" t="s">
        <v>492</v>
      </c>
      <c r="X271">
        <f>COUNTIFS(P271:P1365,Table8[[#This Row],[Season2]],O271:O1365,Table8[[#Headers],[IPL-2008]])</f>
        <v>0</v>
      </c>
      <c r="Y271">
        <f>COUNTIFS($P$5:$P$1099,Table8[[#This Row],[Season2]],$O$5:$O$1099,Table8[[#Headers],[IPL-2009]])</f>
        <v>0</v>
      </c>
      <c r="Z271" s="1">
        <f>COUNTIFS(P271:P1365,Table8[[#This Row],[Season2]],O271:O1365,Table8[[#Headers],[IPL-2010]])</f>
        <v>0</v>
      </c>
      <c r="AA271">
        <f>COUNTIFS(P271:P1365,Table8[[#This Row],[Season2]],O271:O1365,Table8[[#Headers],[IPL-2011]])</f>
        <v>0</v>
      </c>
      <c r="AB271">
        <f>COUNTIFS(P271:P1365,Table8[[#This Row],[Season2]],O271:O1365,Table8[[#Headers],[IPL-2012]])</f>
        <v>0</v>
      </c>
      <c r="AC271">
        <f>COUNTIFS(P271:P1365,Table8[[#This Row],[Season2]],O271:O1365,Table8[[#Headers],[IPL-2013]])</f>
        <v>0</v>
      </c>
      <c r="AD271">
        <f>COUNTIFS(P271:P1365,Table8[[#This Row],[Season2]],O271:O1365,Table8[[#Headers],[IPL-2014]])</f>
        <v>0</v>
      </c>
      <c r="AE271">
        <f>COUNTIFS(P271:P1365,Table8[[#This Row],[Season2]],O271:O1365,Table8[[#Headers],[IPL-2015]])</f>
        <v>0</v>
      </c>
      <c r="AF271">
        <f>COUNTIFS(P271:P1365,Table8[[#This Row],[Season2]],O271:O1365,Table8[[#Headers],[IPL-2016]])</f>
        <v>0</v>
      </c>
      <c r="AG271">
        <f>COUNTIFS(P271:P1365,Table8[[#This Row],[Season2]],O271:O1365,Table8[[#Headers],[IPL-2017]])</f>
        <v>0</v>
      </c>
      <c r="AH271">
        <f>COUNTIFS(P271:P1365,Table8[[#This Row],[Season2]],O271:O1365,Table8[[#Headers],[IPL-2018]])</f>
        <v>0</v>
      </c>
      <c r="AI271">
        <f>COUNTIFS(P271:P1365,Table8[[#This Row],[Season2]],O271:O1365,Table8[[#Headers],[IPL-2019]])</f>
        <v>0</v>
      </c>
      <c r="AJ271">
        <f>COUNTIFS(P271:P1365,Table8[[#This Row],[Season2]],O271:O1365,Table8[[#Headers],[IPL-2020]])</f>
        <v>0</v>
      </c>
      <c r="AK271">
        <f>COUNTIFS(P271:P1365,Table8[[#This Row],[Season2]],O271:O1365,Table8[[#Headers],[IPL-2021]])</f>
        <v>0</v>
      </c>
      <c r="AL271">
        <f>COUNTIFS(P271:P1365,Table8[[#This Row],[Season2]],O271:O1365,Table8[[#Headers],[IPL-2022]])</f>
        <v>0</v>
      </c>
      <c r="AM271">
        <f>COUNTIFS(P271:P1365,Table8[[#This Row],[Season2]],O271:O1365,Table8[[#Headers],[IPL-2023]])</f>
        <v>1</v>
      </c>
      <c r="AN271">
        <f>COUNTIFS(P271:P1365,Table8[[#This Row],[Season2]],O271:O1365,Table8[[#Headers],[IPL-2024]])</f>
        <v>0</v>
      </c>
    </row>
    <row r="272" spans="15:40" x14ac:dyDescent="0.25">
      <c r="O272" s="1" t="s">
        <v>248</v>
      </c>
      <c r="P272" s="1" t="s">
        <v>170</v>
      </c>
      <c r="W272" s="6" t="s">
        <v>496</v>
      </c>
      <c r="X272">
        <f>COUNTIFS(P272:P1366,Table8[[#This Row],[Season2]],O272:O1366,Table8[[#Headers],[IPL-2008]])</f>
        <v>0</v>
      </c>
      <c r="Y272">
        <f>COUNTIFS($P$5:$P$1099,Table8[[#This Row],[Season2]],$O$5:$O$1099,Table8[[#Headers],[IPL-2009]])</f>
        <v>0</v>
      </c>
      <c r="Z272" s="1">
        <f>COUNTIFS(P272:P1366,Table8[[#This Row],[Season2]],O272:O1366,Table8[[#Headers],[IPL-2010]])</f>
        <v>0</v>
      </c>
      <c r="AA272">
        <f>COUNTIFS(P272:P1366,Table8[[#This Row],[Season2]],O272:O1366,Table8[[#Headers],[IPL-2011]])</f>
        <v>0</v>
      </c>
      <c r="AB272">
        <f>COUNTIFS(P272:P1366,Table8[[#This Row],[Season2]],O272:O1366,Table8[[#Headers],[IPL-2012]])</f>
        <v>0</v>
      </c>
      <c r="AC272">
        <f>COUNTIFS(P272:P1366,Table8[[#This Row],[Season2]],O272:O1366,Table8[[#Headers],[IPL-2013]])</f>
        <v>0</v>
      </c>
      <c r="AD272">
        <f>COUNTIFS(P272:P1366,Table8[[#This Row],[Season2]],O272:O1366,Table8[[#Headers],[IPL-2014]])</f>
        <v>0</v>
      </c>
      <c r="AE272">
        <f>COUNTIFS(P272:P1366,Table8[[#This Row],[Season2]],O272:O1366,Table8[[#Headers],[IPL-2015]])</f>
        <v>0</v>
      </c>
      <c r="AF272">
        <f>COUNTIFS(P272:P1366,Table8[[#This Row],[Season2]],O272:O1366,Table8[[#Headers],[IPL-2016]])</f>
        <v>0</v>
      </c>
      <c r="AG272">
        <f>COUNTIFS(P272:P1366,Table8[[#This Row],[Season2]],O272:O1366,Table8[[#Headers],[IPL-2017]])</f>
        <v>0</v>
      </c>
      <c r="AH272">
        <f>COUNTIFS(P272:P1366,Table8[[#This Row],[Season2]],O272:O1366,Table8[[#Headers],[IPL-2018]])</f>
        <v>0</v>
      </c>
      <c r="AI272">
        <f>COUNTIFS(P272:P1366,Table8[[#This Row],[Season2]],O272:O1366,Table8[[#Headers],[IPL-2019]])</f>
        <v>0</v>
      </c>
      <c r="AJ272">
        <f>COUNTIFS(P272:P1366,Table8[[#This Row],[Season2]],O272:O1366,Table8[[#Headers],[IPL-2020]])</f>
        <v>0</v>
      </c>
      <c r="AK272">
        <f>COUNTIFS(P272:P1366,Table8[[#This Row],[Season2]],O272:O1366,Table8[[#Headers],[IPL-2021]])</f>
        <v>0</v>
      </c>
      <c r="AL272">
        <f>COUNTIFS(P272:P1366,Table8[[#This Row],[Season2]],O272:O1366,Table8[[#Headers],[IPL-2022]])</f>
        <v>0</v>
      </c>
      <c r="AM272">
        <f>COUNTIFS(P272:P1366,Table8[[#This Row],[Season2]],O272:O1366,Table8[[#Headers],[IPL-2023]])</f>
        <v>2</v>
      </c>
      <c r="AN272">
        <f>COUNTIFS(P272:P1366,Table8[[#This Row],[Season2]],O272:O1366,Table8[[#Headers],[IPL-2024]])</f>
        <v>1</v>
      </c>
    </row>
    <row r="273" spans="15:40" x14ac:dyDescent="0.25">
      <c r="O273" s="6" t="s">
        <v>248</v>
      </c>
      <c r="P273" s="6" t="s">
        <v>128</v>
      </c>
      <c r="W273" s="6" t="s">
        <v>497</v>
      </c>
      <c r="X273">
        <f>COUNTIFS(P273:P1367,Table8[[#This Row],[Season2]],O273:O1367,Table8[[#Headers],[IPL-2008]])</f>
        <v>0</v>
      </c>
      <c r="Y273">
        <f>COUNTIFS($P$5:$P$1099,Table8[[#This Row],[Season2]],$O$5:$O$1099,Table8[[#Headers],[IPL-2009]])</f>
        <v>0</v>
      </c>
      <c r="Z273" s="1">
        <f>COUNTIFS(P273:P1367,Table8[[#This Row],[Season2]],O273:O1367,Table8[[#Headers],[IPL-2010]])</f>
        <v>0</v>
      </c>
      <c r="AA273">
        <f>COUNTIFS(P273:P1367,Table8[[#This Row],[Season2]],O273:O1367,Table8[[#Headers],[IPL-2011]])</f>
        <v>0</v>
      </c>
      <c r="AB273">
        <f>COUNTIFS(P273:P1367,Table8[[#This Row],[Season2]],O273:O1367,Table8[[#Headers],[IPL-2012]])</f>
        <v>0</v>
      </c>
      <c r="AC273">
        <f>COUNTIFS(P273:P1367,Table8[[#This Row],[Season2]],O273:O1367,Table8[[#Headers],[IPL-2013]])</f>
        <v>0</v>
      </c>
      <c r="AD273">
        <f>COUNTIFS(P273:P1367,Table8[[#This Row],[Season2]],O273:O1367,Table8[[#Headers],[IPL-2014]])</f>
        <v>0</v>
      </c>
      <c r="AE273">
        <f>COUNTIFS(P273:P1367,Table8[[#This Row],[Season2]],O273:O1367,Table8[[#Headers],[IPL-2015]])</f>
        <v>0</v>
      </c>
      <c r="AF273">
        <f>COUNTIFS(P273:P1367,Table8[[#This Row],[Season2]],O273:O1367,Table8[[#Headers],[IPL-2016]])</f>
        <v>0</v>
      </c>
      <c r="AG273">
        <f>COUNTIFS(P273:P1367,Table8[[#This Row],[Season2]],O273:O1367,Table8[[#Headers],[IPL-2017]])</f>
        <v>0</v>
      </c>
      <c r="AH273">
        <f>COUNTIFS(P273:P1367,Table8[[#This Row],[Season2]],O273:O1367,Table8[[#Headers],[IPL-2018]])</f>
        <v>0</v>
      </c>
      <c r="AI273">
        <f>COUNTIFS(P273:P1367,Table8[[#This Row],[Season2]],O273:O1367,Table8[[#Headers],[IPL-2019]])</f>
        <v>0</v>
      </c>
      <c r="AJ273">
        <f>COUNTIFS(P273:P1367,Table8[[#This Row],[Season2]],O273:O1367,Table8[[#Headers],[IPL-2020]])</f>
        <v>0</v>
      </c>
      <c r="AK273">
        <f>COUNTIFS(P273:P1367,Table8[[#This Row],[Season2]],O273:O1367,Table8[[#Headers],[IPL-2021]])</f>
        <v>0</v>
      </c>
      <c r="AL273">
        <f>COUNTIFS(P273:P1367,Table8[[#This Row],[Season2]],O273:O1367,Table8[[#Headers],[IPL-2022]])</f>
        <v>0</v>
      </c>
      <c r="AM273">
        <f>COUNTIFS(P273:P1367,Table8[[#This Row],[Season2]],O273:O1367,Table8[[#Headers],[IPL-2023]])</f>
        <v>1</v>
      </c>
      <c r="AN273">
        <f>COUNTIFS(P273:P1367,Table8[[#This Row],[Season2]],O273:O1367,Table8[[#Headers],[IPL-2024]])</f>
        <v>0</v>
      </c>
    </row>
    <row r="274" spans="15:40" x14ac:dyDescent="0.25">
      <c r="O274" s="1" t="s">
        <v>248</v>
      </c>
      <c r="P274" s="1" t="s">
        <v>156</v>
      </c>
      <c r="W274" s="6" t="s">
        <v>498</v>
      </c>
      <c r="X274">
        <f>COUNTIFS(P274:P1368,Table8[[#This Row],[Season2]],O274:O1368,Table8[[#Headers],[IPL-2008]])</f>
        <v>0</v>
      </c>
      <c r="Y274">
        <f>COUNTIFS($P$5:$P$1099,Table8[[#This Row],[Season2]],$O$5:$O$1099,Table8[[#Headers],[IPL-2009]])</f>
        <v>0</v>
      </c>
      <c r="Z274" s="1">
        <f>COUNTIFS(P274:P1368,Table8[[#This Row],[Season2]],O274:O1368,Table8[[#Headers],[IPL-2010]])</f>
        <v>0</v>
      </c>
      <c r="AA274">
        <f>COUNTIFS(P274:P1368,Table8[[#This Row],[Season2]],O274:O1368,Table8[[#Headers],[IPL-2011]])</f>
        <v>0</v>
      </c>
      <c r="AB274">
        <f>COUNTIFS(P274:P1368,Table8[[#This Row],[Season2]],O274:O1368,Table8[[#Headers],[IPL-2012]])</f>
        <v>0</v>
      </c>
      <c r="AC274">
        <f>COUNTIFS(P274:P1368,Table8[[#This Row],[Season2]],O274:O1368,Table8[[#Headers],[IPL-2013]])</f>
        <v>0</v>
      </c>
      <c r="AD274">
        <f>COUNTIFS(P274:P1368,Table8[[#This Row],[Season2]],O274:O1368,Table8[[#Headers],[IPL-2014]])</f>
        <v>0</v>
      </c>
      <c r="AE274">
        <f>COUNTIFS(P274:P1368,Table8[[#This Row],[Season2]],O274:O1368,Table8[[#Headers],[IPL-2015]])</f>
        <v>0</v>
      </c>
      <c r="AF274">
        <f>COUNTIFS(P274:P1368,Table8[[#This Row],[Season2]],O274:O1368,Table8[[#Headers],[IPL-2016]])</f>
        <v>0</v>
      </c>
      <c r="AG274">
        <f>COUNTIFS(P274:P1368,Table8[[#This Row],[Season2]],O274:O1368,Table8[[#Headers],[IPL-2017]])</f>
        <v>0</v>
      </c>
      <c r="AH274">
        <f>COUNTIFS(P274:P1368,Table8[[#This Row],[Season2]],O274:O1368,Table8[[#Headers],[IPL-2018]])</f>
        <v>0</v>
      </c>
      <c r="AI274">
        <f>COUNTIFS(P274:P1368,Table8[[#This Row],[Season2]],O274:O1368,Table8[[#Headers],[IPL-2019]])</f>
        <v>0</v>
      </c>
      <c r="AJ274">
        <f>COUNTIFS(P274:P1368,Table8[[#This Row],[Season2]],O274:O1368,Table8[[#Headers],[IPL-2020]])</f>
        <v>0</v>
      </c>
      <c r="AK274">
        <f>COUNTIFS(P274:P1368,Table8[[#This Row],[Season2]],O274:O1368,Table8[[#Headers],[IPL-2021]])</f>
        <v>0</v>
      </c>
      <c r="AL274">
        <f>COUNTIFS(P274:P1368,Table8[[#This Row],[Season2]],O274:O1368,Table8[[#Headers],[IPL-2022]])</f>
        <v>0</v>
      </c>
      <c r="AM274">
        <f>COUNTIFS(P274:P1368,Table8[[#This Row],[Season2]],O274:O1368,Table8[[#Headers],[IPL-2023]])</f>
        <v>1</v>
      </c>
      <c r="AN274">
        <f>COUNTIFS(P274:P1368,Table8[[#This Row],[Season2]],O274:O1368,Table8[[#Headers],[IPL-2024]])</f>
        <v>0</v>
      </c>
    </row>
    <row r="275" spans="15:40" x14ac:dyDescent="0.25">
      <c r="O275" s="6" t="s">
        <v>248</v>
      </c>
      <c r="P275" s="6" t="s">
        <v>195</v>
      </c>
      <c r="W275" s="6" t="s">
        <v>499</v>
      </c>
      <c r="X275">
        <f>COUNTIFS(P275:P1369,Table8[[#This Row],[Season2]],O275:O1369,Table8[[#Headers],[IPL-2008]])</f>
        <v>0</v>
      </c>
      <c r="Y275">
        <f>COUNTIFS($P$5:$P$1099,Table8[[#This Row],[Season2]],$O$5:$O$1099,Table8[[#Headers],[IPL-2009]])</f>
        <v>0</v>
      </c>
      <c r="Z275" s="1">
        <f>COUNTIFS(P275:P1369,Table8[[#This Row],[Season2]],O275:O1369,Table8[[#Headers],[IPL-2010]])</f>
        <v>0</v>
      </c>
      <c r="AA275">
        <f>COUNTIFS(P275:P1369,Table8[[#This Row],[Season2]],O275:O1369,Table8[[#Headers],[IPL-2011]])</f>
        <v>0</v>
      </c>
      <c r="AB275">
        <f>COUNTIFS(P275:P1369,Table8[[#This Row],[Season2]],O275:O1369,Table8[[#Headers],[IPL-2012]])</f>
        <v>0</v>
      </c>
      <c r="AC275">
        <f>COUNTIFS(P275:P1369,Table8[[#This Row],[Season2]],O275:O1369,Table8[[#Headers],[IPL-2013]])</f>
        <v>0</v>
      </c>
      <c r="AD275">
        <f>COUNTIFS(P275:P1369,Table8[[#This Row],[Season2]],O275:O1369,Table8[[#Headers],[IPL-2014]])</f>
        <v>0</v>
      </c>
      <c r="AE275">
        <f>COUNTIFS(P275:P1369,Table8[[#This Row],[Season2]],O275:O1369,Table8[[#Headers],[IPL-2015]])</f>
        <v>0</v>
      </c>
      <c r="AF275">
        <f>COUNTIFS(P275:P1369,Table8[[#This Row],[Season2]],O275:O1369,Table8[[#Headers],[IPL-2016]])</f>
        <v>0</v>
      </c>
      <c r="AG275">
        <f>COUNTIFS(P275:P1369,Table8[[#This Row],[Season2]],O275:O1369,Table8[[#Headers],[IPL-2017]])</f>
        <v>0</v>
      </c>
      <c r="AH275">
        <f>COUNTIFS(P275:P1369,Table8[[#This Row],[Season2]],O275:O1369,Table8[[#Headers],[IPL-2018]])</f>
        <v>0</v>
      </c>
      <c r="AI275">
        <f>COUNTIFS(P275:P1369,Table8[[#This Row],[Season2]],O275:O1369,Table8[[#Headers],[IPL-2019]])</f>
        <v>0</v>
      </c>
      <c r="AJ275">
        <f>COUNTIFS(P275:P1369,Table8[[#This Row],[Season2]],O275:O1369,Table8[[#Headers],[IPL-2020]])</f>
        <v>0</v>
      </c>
      <c r="AK275">
        <f>COUNTIFS(P275:P1369,Table8[[#This Row],[Season2]],O275:O1369,Table8[[#Headers],[IPL-2021]])</f>
        <v>0</v>
      </c>
      <c r="AL275">
        <f>COUNTIFS(P275:P1369,Table8[[#This Row],[Season2]],O275:O1369,Table8[[#Headers],[IPL-2022]])</f>
        <v>0</v>
      </c>
      <c r="AM275">
        <f>COUNTIFS(P275:P1369,Table8[[#This Row],[Season2]],O275:O1369,Table8[[#Headers],[IPL-2023]])</f>
        <v>2</v>
      </c>
      <c r="AN275">
        <f>COUNTIFS(P275:P1369,Table8[[#This Row],[Season2]],O275:O1369,Table8[[#Headers],[IPL-2024]])</f>
        <v>1</v>
      </c>
    </row>
    <row r="276" spans="15:40" x14ac:dyDescent="0.25">
      <c r="O276" s="1" t="s">
        <v>248</v>
      </c>
      <c r="P276" s="1" t="s">
        <v>269</v>
      </c>
      <c r="W276" s="6" t="s">
        <v>501</v>
      </c>
      <c r="X276">
        <f>COUNTIFS(P276:P1370,Table8[[#This Row],[Season2]],O276:O1370,Table8[[#Headers],[IPL-2008]])</f>
        <v>0</v>
      </c>
      <c r="Y276">
        <f>COUNTIFS($P$5:$P$1099,Table8[[#This Row],[Season2]],$O$5:$O$1099,Table8[[#Headers],[IPL-2009]])</f>
        <v>0</v>
      </c>
      <c r="Z276" s="1">
        <f>COUNTIFS(P276:P1370,Table8[[#This Row],[Season2]],O276:O1370,Table8[[#Headers],[IPL-2010]])</f>
        <v>0</v>
      </c>
      <c r="AA276">
        <f>COUNTIFS(P276:P1370,Table8[[#This Row],[Season2]],O276:O1370,Table8[[#Headers],[IPL-2011]])</f>
        <v>0</v>
      </c>
      <c r="AB276">
        <f>COUNTIFS(P276:P1370,Table8[[#This Row],[Season2]],O276:O1370,Table8[[#Headers],[IPL-2012]])</f>
        <v>0</v>
      </c>
      <c r="AC276">
        <f>COUNTIFS(P276:P1370,Table8[[#This Row],[Season2]],O276:O1370,Table8[[#Headers],[IPL-2013]])</f>
        <v>0</v>
      </c>
      <c r="AD276">
        <f>COUNTIFS(P276:P1370,Table8[[#This Row],[Season2]],O276:O1370,Table8[[#Headers],[IPL-2014]])</f>
        <v>0</v>
      </c>
      <c r="AE276">
        <f>COUNTIFS(P276:P1370,Table8[[#This Row],[Season2]],O276:O1370,Table8[[#Headers],[IPL-2015]])</f>
        <v>0</v>
      </c>
      <c r="AF276">
        <f>COUNTIFS(P276:P1370,Table8[[#This Row],[Season2]],O276:O1370,Table8[[#Headers],[IPL-2016]])</f>
        <v>0</v>
      </c>
      <c r="AG276">
        <f>COUNTIFS(P276:P1370,Table8[[#This Row],[Season2]],O276:O1370,Table8[[#Headers],[IPL-2017]])</f>
        <v>0</v>
      </c>
      <c r="AH276">
        <f>COUNTIFS(P276:P1370,Table8[[#This Row],[Season2]],O276:O1370,Table8[[#Headers],[IPL-2018]])</f>
        <v>0</v>
      </c>
      <c r="AI276">
        <f>COUNTIFS(P276:P1370,Table8[[#This Row],[Season2]],O276:O1370,Table8[[#Headers],[IPL-2019]])</f>
        <v>0</v>
      </c>
      <c r="AJ276">
        <f>COUNTIFS(P276:P1370,Table8[[#This Row],[Season2]],O276:O1370,Table8[[#Headers],[IPL-2020]])</f>
        <v>0</v>
      </c>
      <c r="AK276">
        <f>COUNTIFS(P276:P1370,Table8[[#This Row],[Season2]],O276:O1370,Table8[[#Headers],[IPL-2021]])</f>
        <v>0</v>
      </c>
      <c r="AL276">
        <f>COUNTIFS(P276:P1370,Table8[[#This Row],[Season2]],O276:O1370,Table8[[#Headers],[IPL-2022]])</f>
        <v>0</v>
      </c>
      <c r="AM276">
        <f>COUNTIFS(P276:P1370,Table8[[#This Row],[Season2]],O276:O1370,Table8[[#Headers],[IPL-2023]])</f>
        <v>1</v>
      </c>
      <c r="AN276">
        <f>COUNTIFS(P276:P1370,Table8[[#This Row],[Season2]],O276:O1370,Table8[[#Headers],[IPL-2024]])</f>
        <v>0</v>
      </c>
    </row>
    <row r="277" spans="15:40" x14ac:dyDescent="0.25">
      <c r="O277" s="6" t="s">
        <v>248</v>
      </c>
      <c r="P277" s="6" t="s">
        <v>128</v>
      </c>
      <c r="W277" s="6" t="s">
        <v>502</v>
      </c>
      <c r="X277">
        <f>COUNTIFS(P277:P1371,Table8[[#This Row],[Season2]],O277:O1371,Table8[[#Headers],[IPL-2008]])</f>
        <v>0</v>
      </c>
      <c r="Y277">
        <f>COUNTIFS($P$5:$P$1099,Table8[[#This Row],[Season2]],$O$5:$O$1099,Table8[[#Headers],[IPL-2009]])</f>
        <v>0</v>
      </c>
      <c r="Z277" s="1">
        <f>COUNTIFS(P277:P1371,Table8[[#This Row],[Season2]],O277:O1371,Table8[[#Headers],[IPL-2010]])</f>
        <v>0</v>
      </c>
      <c r="AA277">
        <f>COUNTIFS(P277:P1371,Table8[[#This Row],[Season2]],O277:O1371,Table8[[#Headers],[IPL-2011]])</f>
        <v>0</v>
      </c>
      <c r="AB277">
        <f>COUNTIFS(P277:P1371,Table8[[#This Row],[Season2]],O277:O1371,Table8[[#Headers],[IPL-2012]])</f>
        <v>0</v>
      </c>
      <c r="AC277">
        <f>COUNTIFS(P277:P1371,Table8[[#This Row],[Season2]],O277:O1371,Table8[[#Headers],[IPL-2013]])</f>
        <v>0</v>
      </c>
      <c r="AD277">
        <f>COUNTIFS(P277:P1371,Table8[[#This Row],[Season2]],O277:O1371,Table8[[#Headers],[IPL-2014]])</f>
        <v>0</v>
      </c>
      <c r="AE277">
        <f>COUNTIFS(P277:P1371,Table8[[#This Row],[Season2]],O277:O1371,Table8[[#Headers],[IPL-2015]])</f>
        <v>0</v>
      </c>
      <c r="AF277">
        <f>COUNTIFS(P277:P1371,Table8[[#This Row],[Season2]],O277:O1371,Table8[[#Headers],[IPL-2016]])</f>
        <v>0</v>
      </c>
      <c r="AG277">
        <f>COUNTIFS(P277:P1371,Table8[[#This Row],[Season2]],O277:O1371,Table8[[#Headers],[IPL-2017]])</f>
        <v>0</v>
      </c>
      <c r="AH277">
        <f>COUNTIFS(P277:P1371,Table8[[#This Row],[Season2]],O277:O1371,Table8[[#Headers],[IPL-2018]])</f>
        <v>0</v>
      </c>
      <c r="AI277">
        <f>COUNTIFS(P277:P1371,Table8[[#This Row],[Season2]],O277:O1371,Table8[[#Headers],[IPL-2019]])</f>
        <v>0</v>
      </c>
      <c r="AJ277">
        <f>COUNTIFS(P277:P1371,Table8[[#This Row],[Season2]],O277:O1371,Table8[[#Headers],[IPL-2020]])</f>
        <v>0</v>
      </c>
      <c r="AK277">
        <f>COUNTIFS(P277:P1371,Table8[[#This Row],[Season2]],O277:O1371,Table8[[#Headers],[IPL-2021]])</f>
        <v>0</v>
      </c>
      <c r="AL277">
        <f>COUNTIFS(P277:P1371,Table8[[#This Row],[Season2]],O277:O1371,Table8[[#Headers],[IPL-2022]])</f>
        <v>0</v>
      </c>
      <c r="AM277">
        <f>COUNTIFS(P277:P1371,Table8[[#This Row],[Season2]],O277:O1371,Table8[[#Headers],[IPL-2023]])</f>
        <v>1</v>
      </c>
      <c r="AN277">
        <f>COUNTIFS(P277:P1371,Table8[[#This Row],[Season2]],O277:O1371,Table8[[#Headers],[IPL-2024]])</f>
        <v>0</v>
      </c>
    </row>
    <row r="278" spans="15:40" x14ac:dyDescent="0.25">
      <c r="O278" s="1" t="s">
        <v>248</v>
      </c>
      <c r="P278" s="1" t="s">
        <v>263</v>
      </c>
      <c r="W278" s="6" t="s">
        <v>503</v>
      </c>
      <c r="X278">
        <f>COUNTIFS(P278:P1372,Table8[[#This Row],[Season2]],O278:O1372,Table8[[#Headers],[IPL-2008]])</f>
        <v>0</v>
      </c>
      <c r="Y278">
        <f>COUNTIFS($P$5:$P$1099,Table8[[#This Row],[Season2]],$O$5:$O$1099,Table8[[#Headers],[IPL-2009]])</f>
        <v>0</v>
      </c>
      <c r="Z278" s="1">
        <f>COUNTIFS(P278:P1372,Table8[[#This Row],[Season2]],O278:O1372,Table8[[#Headers],[IPL-2010]])</f>
        <v>0</v>
      </c>
      <c r="AA278">
        <f>COUNTIFS(P278:P1372,Table8[[#This Row],[Season2]],O278:O1372,Table8[[#Headers],[IPL-2011]])</f>
        <v>0</v>
      </c>
      <c r="AB278">
        <f>COUNTIFS(P278:P1372,Table8[[#This Row],[Season2]],O278:O1372,Table8[[#Headers],[IPL-2012]])</f>
        <v>0</v>
      </c>
      <c r="AC278">
        <f>COUNTIFS(P278:P1372,Table8[[#This Row],[Season2]],O278:O1372,Table8[[#Headers],[IPL-2013]])</f>
        <v>0</v>
      </c>
      <c r="AD278">
        <f>COUNTIFS(P278:P1372,Table8[[#This Row],[Season2]],O278:O1372,Table8[[#Headers],[IPL-2014]])</f>
        <v>0</v>
      </c>
      <c r="AE278">
        <f>COUNTIFS(P278:P1372,Table8[[#This Row],[Season2]],O278:O1372,Table8[[#Headers],[IPL-2015]])</f>
        <v>0</v>
      </c>
      <c r="AF278">
        <f>COUNTIFS(P278:P1372,Table8[[#This Row],[Season2]],O278:O1372,Table8[[#Headers],[IPL-2016]])</f>
        <v>0</v>
      </c>
      <c r="AG278">
        <f>COUNTIFS(P278:P1372,Table8[[#This Row],[Season2]],O278:O1372,Table8[[#Headers],[IPL-2017]])</f>
        <v>0</v>
      </c>
      <c r="AH278">
        <f>COUNTIFS(P278:P1372,Table8[[#This Row],[Season2]],O278:O1372,Table8[[#Headers],[IPL-2018]])</f>
        <v>0</v>
      </c>
      <c r="AI278">
        <f>COUNTIFS(P278:P1372,Table8[[#This Row],[Season2]],O278:O1372,Table8[[#Headers],[IPL-2019]])</f>
        <v>0</v>
      </c>
      <c r="AJ278">
        <f>COUNTIFS(P278:P1372,Table8[[#This Row],[Season2]],O278:O1372,Table8[[#Headers],[IPL-2020]])</f>
        <v>0</v>
      </c>
      <c r="AK278">
        <f>COUNTIFS(P278:P1372,Table8[[#This Row],[Season2]],O278:O1372,Table8[[#Headers],[IPL-2021]])</f>
        <v>0</v>
      </c>
      <c r="AL278">
        <f>COUNTIFS(P278:P1372,Table8[[#This Row],[Season2]],O278:O1372,Table8[[#Headers],[IPL-2022]])</f>
        <v>0</v>
      </c>
      <c r="AM278">
        <f>COUNTIFS(P278:P1372,Table8[[#This Row],[Season2]],O278:O1372,Table8[[#Headers],[IPL-2023]])</f>
        <v>1</v>
      </c>
      <c r="AN278">
        <f>COUNTIFS(P278:P1372,Table8[[#This Row],[Season2]],O278:O1372,Table8[[#Headers],[IPL-2024]])</f>
        <v>1</v>
      </c>
    </row>
    <row r="279" spans="15:40" x14ac:dyDescent="0.25">
      <c r="O279" s="6" t="s">
        <v>248</v>
      </c>
      <c r="P279" s="6" t="s">
        <v>95</v>
      </c>
      <c r="W279" s="1" t="s">
        <v>504</v>
      </c>
      <c r="X279">
        <f>COUNTIFS(P279:P1373,Table8[[#This Row],[Season2]],O279:O1373,Table8[[#Headers],[IPL-2008]])</f>
        <v>0</v>
      </c>
      <c r="Y279">
        <f>COUNTIFS($P$5:$P$1099,Table8[[#This Row],[Season2]],$O$5:$O$1099,Table8[[#Headers],[IPL-2009]])</f>
        <v>0</v>
      </c>
      <c r="Z279" s="1">
        <f>COUNTIFS(P279:P1373,Table8[[#This Row],[Season2]],O279:O1373,Table8[[#Headers],[IPL-2010]])</f>
        <v>0</v>
      </c>
      <c r="AA279">
        <f>COUNTIFS(P279:P1373,Table8[[#This Row],[Season2]],O279:O1373,Table8[[#Headers],[IPL-2011]])</f>
        <v>0</v>
      </c>
      <c r="AB279">
        <f>COUNTIFS(P279:P1373,Table8[[#This Row],[Season2]],O279:O1373,Table8[[#Headers],[IPL-2012]])</f>
        <v>0</v>
      </c>
      <c r="AC279">
        <f>COUNTIFS(P279:P1373,Table8[[#This Row],[Season2]],O279:O1373,Table8[[#Headers],[IPL-2013]])</f>
        <v>0</v>
      </c>
      <c r="AD279">
        <f>COUNTIFS(P279:P1373,Table8[[#This Row],[Season2]],O279:O1373,Table8[[#Headers],[IPL-2014]])</f>
        <v>0</v>
      </c>
      <c r="AE279">
        <f>COUNTIFS(P279:P1373,Table8[[#This Row],[Season2]],O279:O1373,Table8[[#Headers],[IPL-2015]])</f>
        <v>0</v>
      </c>
      <c r="AF279">
        <f>COUNTIFS(P279:P1373,Table8[[#This Row],[Season2]],O279:O1373,Table8[[#Headers],[IPL-2016]])</f>
        <v>0</v>
      </c>
      <c r="AG279">
        <f>COUNTIFS(P279:P1373,Table8[[#This Row],[Season2]],O279:O1373,Table8[[#Headers],[IPL-2017]])</f>
        <v>0</v>
      </c>
      <c r="AH279">
        <f>COUNTIFS(P279:P1373,Table8[[#This Row],[Season2]],O279:O1373,Table8[[#Headers],[IPL-2018]])</f>
        <v>0</v>
      </c>
      <c r="AI279">
        <f>COUNTIFS(P279:P1373,Table8[[#This Row],[Season2]],O279:O1373,Table8[[#Headers],[IPL-2019]])</f>
        <v>0</v>
      </c>
      <c r="AJ279">
        <f>COUNTIFS(P279:P1373,Table8[[#This Row],[Season2]],O279:O1373,Table8[[#Headers],[IPL-2020]])</f>
        <v>0</v>
      </c>
      <c r="AK279">
        <f>COUNTIFS(P279:P1373,Table8[[#This Row],[Season2]],O279:O1373,Table8[[#Headers],[IPL-2021]])</f>
        <v>0</v>
      </c>
      <c r="AL279">
        <f>COUNTIFS(P279:P1373,Table8[[#This Row],[Season2]],O279:O1373,Table8[[#Headers],[IPL-2022]])</f>
        <v>0</v>
      </c>
      <c r="AM279">
        <f>COUNTIFS(P279:P1373,Table8[[#This Row],[Season2]],O279:O1373,Table8[[#Headers],[IPL-2023]])</f>
        <v>1</v>
      </c>
      <c r="AN279">
        <f>COUNTIFS(P279:P1373,Table8[[#This Row],[Season2]],O279:O1373,Table8[[#Headers],[IPL-2024]])</f>
        <v>1</v>
      </c>
    </row>
    <row r="280" spans="15:40" x14ac:dyDescent="0.25">
      <c r="O280" s="1" t="s">
        <v>248</v>
      </c>
      <c r="P280" s="1" t="s">
        <v>87</v>
      </c>
      <c r="W280" s="1" t="s">
        <v>505</v>
      </c>
      <c r="X280">
        <f>COUNTIFS(P280:P1374,Table8[[#This Row],[Season2]],O280:O1374,Table8[[#Headers],[IPL-2008]])</f>
        <v>0</v>
      </c>
      <c r="Y280">
        <f>COUNTIFS($P$5:$P$1099,Table8[[#This Row],[Season2]],$O$5:$O$1099,Table8[[#Headers],[IPL-2009]])</f>
        <v>0</v>
      </c>
      <c r="Z280" s="1">
        <f>COUNTIFS(P280:P1374,Table8[[#This Row],[Season2]],O280:O1374,Table8[[#Headers],[IPL-2010]])</f>
        <v>0</v>
      </c>
      <c r="AA280">
        <f>COUNTIFS(P280:P1374,Table8[[#This Row],[Season2]],O280:O1374,Table8[[#Headers],[IPL-2011]])</f>
        <v>0</v>
      </c>
      <c r="AB280">
        <f>COUNTIFS(P280:P1374,Table8[[#This Row],[Season2]],O280:O1374,Table8[[#Headers],[IPL-2012]])</f>
        <v>0</v>
      </c>
      <c r="AC280">
        <f>COUNTIFS(P280:P1374,Table8[[#This Row],[Season2]],O280:O1374,Table8[[#Headers],[IPL-2013]])</f>
        <v>0</v>
      </c>
      <c r="AD280">
        <f>COUNTIFS(P280:P1374,Table8[[#This Row],[Season2]],O280:O1374,Table8[[#Headers],[IPL-2014]])</f>
        <v>0</v>
      </c>
      <c r="AE280">
        <f>COUNTIFS(P280:P1374,Table8[[#This Row],[Season2]],O280:O1374,Table8[[#Headers],[IPL-2015]])</f>
        <v>0</v>
      </c>
      <c r="AF280">
        <f>COUNTIFS(P280:P1374,Table8[[#This Row],[Season2]],O280:O1374,Table8[[#Headers],[IPL-2016]])</f>
        <v>0</v>
      </c>
      <c r="AG280">
        <f>COUNTIFS(P280:P1374,Table8[[#This Row],[Season2]],O280:O1374,Table8[[#Headers],[IPL-2017]])</f>
        <v>0</v>
      </c>
      <c r="AH280">
        <f>COUNTIFS(P280:P1374,Table8[[#This Row],[Season2]],O280:O1374,Table8[[#Headers],[IPL-2018]])</f>
        <v>0</v>
      </c>
      <c r="AI280">
        <f>COUNTIFS(P280:P1374,Table8[[#This Row],[Season2]],O280:O1374,Table8[[#Headers],[IPL-2019]])</f>
        <v>0</v>
      </c>
      <c r="AJ280">
        <f>COUNTIFS(P280:P1374,Table8[[#This Row],[Season2]],O280:O1374,Table8[[#Headers],[IPL-2020]])</f>
        <v>0</v>
      </c>
      <c r="AK280">
        <f>COUNTIFS(P280:P1374,Table8[[#This Row],[Season2]],O280:O1374,Table8[[#Headers],[IPL-2021]])</f>
        <v>0</v>
      </c>
      <c r="AL280">
        <f>COUNTIFS(P280:P1374,Table8[[#This Row],[Season2]],O280:O1374,Table8[[#Headers],[IPL-2022]])</f>
        <v>0</v>
      </c>
      <c r="AM280">
        <f>COUNTIFS(P280:P1374,Table8[[#This Row],[Season2]],O280:O1374,Table8[[#Headers],[IPL-2023]])</f>
        <v>1</v>
      </c>
      <c r="AN280">
        <f>COUNTIFS(P280:P1374,Table8[[#This Row],[Season2]],O280:O1374,Table8[[#Headers],[IPL-2024]])</f>
        <v>0</v>
      </c>
    </row>
    <row r="281" spans="15:40" x14ac:dyDescent="0.25">
      <c r="O281" s="6" t="s">
        <v>248</v>
      </c>
      <c r="P281" s="6" t="s">
        <v>168</v>
      </c>
      <c r="W281" s="1" t="s">
        <v>506</v>
      </c>
      <c r="X281">
        <f>COUNTIFS(P281:P1375,Table8[[#This Row],[Season2]],O281:O1375,Table8[[#Headers],[IPL-2008]])</f>
        <v>0</v>
      </c>
      <c r="Y281">
        <f>COUNTIFS($P$5:$P$1099,Table8[[#This Row],[Season2]],$O$5:$O$1099,Table8[[#Headers],[IPL-2009]])</f>
        <v>0</v>
      </c>
      <c r="Z281" s="1">
        <f>COUNTIFS(P281:P1375,Table8[[#This Row],[Season2]],O281:O1375,Table8[[#Headers],[IPL-2010]])</f>
        <v>0</v>
      </c>
      <c r="AA281">
        <f>COUNTIFS(P281:P1375,Table8[[#This Row],[Season2]],O281:O1375,Table8[[#Headers],[IPL-2011]])</f>
        <v>0</v>
      </c>
      <c r="AB281">
        <f>COUNTIFS(P281:P1375,Table8[[#This Row],[Season2]],O281:O1375,Table8[[#Headers],[IPL-2012]])</f>
        <v>0</v>
      </c>
      <c r="AC281">
        <f>COUNTIFS(P281:P1375,Table8[[#This Row],[Season2]],O281:O1375,Table8[[#Headers],[IPL-2013]])</f>
        <v>0</v>
      </c>
      <c r="AD281">
        <f>COUNTIFS(P281:P1375,Table8[[#This Row],[Season2]],O281:O1375,Table8[[#Headers],[IPL-2014]])</f>
        <v>0</v>
      </c>
      <c r="AE281">
        <f>COUNTIFS(P281:P1375,Table8[[#This Row],[Season2]],O281:O1375,Table8[[#Headers],[IPL-2015]])</f>
        <v>0</v>
      </c>
      <c r="AF281">
        <f>COUNTIFS(P281:P1375,Table8[[#This Row],[Season2]],O281:O1375,Table8[[#Headers],[IPL-2016]])</f>
        <v>0</v>
      </c>
      <c r="AG281">
        <f>COUNTIFS(P281:P1375,Table8[[#This Row],[Season2]],O281:O1375,Table8[[#Headers],[IPL-2017]])</f>
        <v>0</v>
      </c>
      <c r="AH281">
        <f>COUNTIFS(P281:P1375,Table8[[#This Row],[Season2]],O281:O1375,Table8[[#Headers],[IPL-2018]])</f>
        <v>0</v>
      </c>
      <c r="AI281">
        <f>COUNTIFS(P281:P1375,Table8[[#This Row],[Season2]],O281:O1375,Table8[[#Headers],[IPL-2019]])</f>
        <v>0</v>
      </c>
      <c r="AJ281">
        <f>COUNTIFS(P281:P1375,Table8[[#This Row],[Season2]],O281:O1375,Table8[[#Headers],[IPL-2020]])</f>
        <v>0</v>
      </c>
      <c r="AK281">
        <f>COUNTIFS(P281:P1375,Table8[[#This Row],[Season2]],O281:O1375,Table8[[#Headers],[IPL-2021]])</f>
        <v>0</v>
      </c>
      <c r="AL281">
        <f>COUNTIFS(P281:P1375,Table8[[#This Row],[Season2]],O281:O1375,Table8[[#Headers],[IPL-2022]])</f>
        <v>0</v>
      </c>
      <c r="AM281">
        <f>COUNTIFS(P281:P1375,Table8[[#This Row],[Season2]],O281:O1375,Table8[[#Headers],[IPL-2023]])</f>
        <v>1</v>
      </c>
      <c r="AN281">
        <f>COUNTIFS(P281:P1375,Table8[[#This Row],[Season2]],O281:O1375,Table8[[#Headers],[IPL-2024]])</f>
        <v>0</v>
      </c>
    </row>
    <row r="282" spans="15:40" x14ac:dyDescent="0.25">
      <c r="O282" s="1" t="s">
        <v>248</v>
      </c>
      <c r="P282" s="1" t="s">
        <v>131</v>
      </c>
      <c r="W282" s="6" t="s">
        <v>507</v>
      </c>
      <c r="X282">
        <f>COUNTIFS(P282:P1376,Table8[[#This Row],[Season2]],O282:O1376,Table8[[#Headers],[IPL-2008]])</f>
        <v>0</v>
      </c>
      <c r="Y282">
        <f>COUNTIFS($P$5:$P$1099,Table8[[#This Row],[Season2]],$O$5:$O$1099,Table8[[#Headers],[IPL-2009]])</f>
        <v>0</v>
      </c>
      <c r="Z282" s="1">
        <f>COUNTIFS(P282:P1376,Table8[[#This Row],[Season2]],O282:O1376,Table8[[#Headers],[IPL-2010]])</f>
        <v>0</v>
      </c>
      <c r="AA282">
        <f>COUNTIFS(P282:P1376,Table8[[#This Row],[Season2]],O282:O1376,Table8[[#Headers],[IPL-2011]])</f>
        <v>0</v>
      </c>
      <c r="AB282">
        <f>COUNTIFS(P282:P1376,Table8[[#This Row],[Season2]],O282:O1376,Table8[[#Headers],[IPL-2012]])</f>
        <v>0</v>
      </c>
      <c r="AC282">
        <f>COUNTIFS(P282:P1376,Table8[[#This Row],[Season2]],O282:O1376,Table8[[#Headers],[IPL-2013]])</f>
        <v>0</v>
      </c>
      <c r="AD282">
        <f>COUNTIFS(P282:P1376,Table8[[#This Row],[Season2]],O282:O1376,Table8[[#Headers],[IPL-2014]])</f>
        <v>0</v>
      </c>
      <c r="AE282">
        <f>COUNTIFS(P282:P1376,Table8[[#This Row],[Season2]],O282:O1376,Table8[[#Headers],[IPL-2015]])</f>
        <v>0</v>
      </c>
      <c r="AF282">
        <f>COUNTIFS(P282:P1376,Table8[[#This Row],[Season2]],O282:O1376,Table8[[#Headers],[IPL-2016]])</f>
        <v>0</v>
      </c>
      <c r="AG282">
        <f>COUNTIFS(P282:P1376,Table8[[#This Row],[Season2]],O282:O1376,Table8[[#Headers],[IPL-2017]])</f>
        <v>0</v>
      </c>
      <c r="AH282">
        <f>COUNTIFS(P282:P1376,Table8[[#This Row],[Season2]],O282:O1376,Table8[[#Headers],[IPL-2018]])</f>
        <v>0</v>
      </c>
      <c r="AI282">
        <f>COUNTIFS(P282:P1376,Table8[[#This Row],[Season2]],O282:O1376,Table8[[#Headers],[IPL-2019]])</f>
        <v>0</v>
      </c>
      <c r="AJ282">
        <f>COUNTIFS(P282:P1376,Table8[[#This Row],[Season2]],O282:O1376,Table8[[#Headers],[IPL-2020]])</f>
        <v>0</v>
      </c>
      <c r="AK282">
        <f>COUNTIFS(P282:P1376,Table8[[#This Row],[Season2]],O282:O1376,Table8[[#Headers],[IPL-2021]])</f>
        <v>0</v>
      </c>
      <c r="AL282">
        <f>COUNTIFS(P282:P1376,Table8[[#This Row],[Season2]],O282:O1376,Table8[[#Headers],[IPL-2022]])</f>
        <v>0</v>
      </c>
      <c r="AM282">
        <f>COUNTIFS(P282:P1376,Table8[[#This Row],[Season2]],O282:O1376,Table8[[#Headers],[IPL-2023]])</f>
        <v>1</v>
      </c>
      <c r="AN282">
        <f>COUNTIFS(P282:P1376,Table8[[#This Row],[Season2]],O282:O1376,Table8[[#Headers],[IPL-2024]])</f>
        <v>0</v>
      </c>
    </row>
    <row r="283" spans="15:40" x14ac:dyDescent="0.25">
      <c r="O283" s="6" t="s">
        <v>248</v>
      </c>
      <c r="P283" s="6" t="s">
        <v>68</v>
      </c>
      <c r="W283" s="1" t="s">
        <v>508</v>
      </c>
      <c r="X283">
        <f>COUNTIFS(P283:P1377,Table8[[#This Row],[Season2]],O283:O1377,Table8[[#Headers],[IPL-2008]])</f>
        <v>0</v>
      </c>
      <c r="Y283">
        <f>COUNTIFS($P$5:$P$1099,Table8[[#This Row],[Season2]],$O$5:$O$1099,Table8[[#Headers],[IPL-2009]])</f>
        <v>0</v>
      </c>
      <c r="Z283" s="1">
        <f>COUNTIFS(P283:P1377,Table8[[#This Row],[Season2]],O283:O1377,Table8[[#Headers],[IPL-2010]])</f>
        <v>0</v>
      </c>
      <c r="AA283">
        <f>COUNTIFS(P283:P1377,Table8[[#This Row],[Season2]],O283:O1377,Table8[[#Headers],[IPL-2011]])</f>
        <v>0</v>
      </c>
      <c r="AB283">
        <f>COUNTIFS(P283:P1377,Table8[[#This Row],[Season2]],O283:O1377,Table8[[#Headers],[IPL-2012]])</f>
        <v>0</v>
      </c>
      <c r="AC283">
        <f>COUNTIFS(P283:P1377,Table8[[#This Row],[Season2]],O283:O1377,Table8[[#Headers],[IPL-2013]])</f>
        <v>0</v>
      </c>
      <c r="AD283">
        <f>COUNTIFS(P283:P1377,Table8[[#This Row],[Season2]],O283:O1377,Table8[[#Headers],[IPL-2014]])</f>
        <v>0</v>
      </c>
      <c r="AE283">
        <f>COUNTIFS(P283:P1377,Table8[[#This Row],[Season2]],O283:O1377,Table8[[#Headers],[IPL-2015]])</f>
        <v>0</v>
      </c>
      <c r="AF283">
        <f>COUNTIFS(P283:P1377,Table8[[#This Row],[Season2]],O283:O1377,Table8[[#Headers],[IPL-2016]])</f>
        <v>0</v>
      </c>
      <c r="AG283">
        <f>COUNTIFS(P283:P1377,Table8[[#This Row],[Season2]],O283:O1377,Table8[[#Headers],[IPL-2017]])</f>
        <v>0</v>
      </c>
      <c r="AH283">
        <f>COUNTIFS(P283:P1377,Table8[[#This Row],[Season2]],O283:O1377,Table8[[#Headers],[IPL-2018]])</f>
        <v>0</v>
      </c>
      <c r="AI283">
        <f>COUNTIFS(P283:P1377,Table8[[#This Row],[Season2]],O283:O1377,Table8[[#Headers],[IPL-2019]])</f>
        <v>0</v>
      </c>
      <c r="AJ283">
        <f>COUNTIFS(P283:P1377,Table8[[#This Row],[Season2]],O283:O1377,Table8[[#Headers],[IPL-2020]])</f>
        <v>0</v>
      </c>
      <c r="AK283">
        <f>COUNTIFS(P283:P1377,Table8[[#This Row],[Season2]],O283:O1377,Table8[[#Headers],[IPL-2021]])</f>
        <v>0</v>
      </c>
      <c r="AL283">
        <f>COUNTIFS(P283:P1377,Table8[[#This Row],[Season2]],O283:O1377,Table8[[#Headers],[IPL-2022]])</f>
        <v>0</v>
      </c>
      <c r="AM283">
        <f>COUNTIFS(P283:P1377,Table8[[#This Row],[Season2]],O283:O1377,Table8[[#Headers],[IPL-2023]])</f>
        <v>1</v>
      </c>
      <c r="AN283">
        <f>COUNTIFS(P283:P1377,Table8[[#This Row],[Season2]],O283:O1377,Table8[[#Headers],[IPL-2024]])</f>
        <v>0</v>
      </c>
    </row>
    <row r="284" spans="15:40" x14ac:dyDescent="0.25">
      <c r="O284" s="1" t="s">
        <v>248</v>
      </c>
      <c r="P284" s="1" t="s">
        <v>196</v>
      </c>
      <c r="W284" s="1" t="s">
        <v>509</v>
      </c>
      <c r="X284">
        <f>COUNTIFS(P284:P1378,Table8[[#This Row],[Season2]],O284:O1378,Table8[[#Headers],[IPL-2008]])</f>
        <v>0</v>
      </c>
      <c r="Y284">
        <f>COUNTIFS($P$5:$P$1099,Table8[[#This Row],[Season2]],$O$5:$O$1099,Table8[[#Headers],[IPL-2009]])</f>
        <v>0</v>
      </c>
      <c r="Z284" s="1">
        <f>COUNTIFS(P284:P1378,Table8[[#This Row],[Season2]],O284:O1378,Table8[[#Headers],[IPL-2010]])</f>
        <v>0</v>
      </c>
      <c r="AA284">
        <f>COUNTIFS(P284:P1378,Table8[[#This Row],[Season2]],O284:O1378,Table8[[#Headers],[IPL-2011]])</f>
        <v>0</v>
      </c>
      <c r="AB284">
        <f>COUNTIFS(P284:P1378,Table8[[#This Row],[Season2]],O284:O1378,Table8[[#Headers],[IPL-2012]])</f>
        <v>0</v>
      </c>
      <c r="AC284">
        <f>COUNTIFS(P284:P1378,Table8[[#This Row],[Season2]],O284:O1378,Table8[[#Headers],[IPL-2013]])</f>
        <v>0</v>
      </c>
      <c r="AD284">
        <f>COUNTIFS(P284:P1378,Table8[[#This Row],[Season2]],O284:O1378,Table8[[#Headers],[IPL-2014]])</f>
        <v>0</v>
      </c>
      <c r="AE284">
        <f>COUNTIFS(P284:P1378,Table8[[#This Row],[Season2]],O284:O1378,Table8[[#Headers],[IPL-2015]])</f>
        <v>0</v>
      </c>
      <c r="AF284">
        <f>COUNTIFS(P284:P1378,Table8[[#This Row],[Season2]],O284:O1378,Table8[[#Headers],[IPL-2016]])</f>
        <v>0</v>
      </c>
      <c r="AG284">
        <f>COUNTIFS(P284:P1378,Table8[[#This Row],[Season2]],O284:O1378,Table8[[#Headers],[IPL-2017]])</f>
        <v>0</v>
      </c>
      <c r="AH284">
        <f>COUNTIFS(P284:P1378,Table8[[#This Row],[Season2]],O284:O1378,Table8[[#Headers],[IPL-2018]])</f>
        <v>0</v>
      </c>
      <c r="AI284">
        <f>COUNTIFS(P284:P1378,Table8[[#This Row],[Season2]],O284:O1378,Table8[[#Headers],[IPL-2019]])</f>
        <v>0</v>
      </c>
      <c r="AJ284">
        <f>COUNTIFS(P284:P1378,Table8[[#This Row],[Season2]],O284:O1378,Table8[[#Headers],[IPL-2020]])</f>
        <v>0</v>
      </c>
      <c r="AK284">
        <f>COUNTIFS(P284:P1378,Table8[[#This Row],[Season2]],O284:O1378,Table8[[#Headers],[IPL-2021]])</f>
        <v>0</v>
      </c>
      <c r="AL284">
        <f>COUNTIFS(P284:P1378,Table8[[#This Row],[Season2]],O284:O1378,Table8[[#Headers],[IPL-2022]])</f>
        <v>0</v>
      </c>
      <c r="AM284">
        <f>COUNTIFS(P284:P1378,Table8[[#This Row],[Season2]],O284:O1378,Table8[[#Headers],[IPL-2023]])</f>
        <v>1</v>
      </c>
      <c r="AN284">
        <f>COUNTIFS(P284:P1378,Table8[[#This Row],[Season2]],O284:O1378,Table8[[#Headers],[IPL-2024]])</f>
        <v>0</v>
      </c>
    </row>
    <row r="285" spans="15:40" x14ac:dyDescent="0.25">
      <c r="O285" s="6" t="s">
        <v>248</v>
      </c>
      <c r="P285" s="6" t="s">
        <v>270</v>
      </c>
      <c r="W285" s="1" t="s">
        <v>511</v>
      </c>
      <c r="X285">
        <f>COUNTIFS(P285:P1379,Table8[[#This Row],[Season2]],O285:O1379,Table8[[#Headers],[IPL-2008]])</f>
        <v>0</v>
      </c>
      <c r="Y285">
        <f>COUNTIFS($P$5:$P$1099,Table8[[#This Row],[Season2]],$O$5:$O$1099,Table8[[#Headers],[IPL-2009]])</f>
        <v>0</v>
      </c>
      <c r="Z285" s="1">
        <f>COUNTIFS(P285:P1379,Table8[[#This Row],[Season2]],O285:O1379,Table8[[#Headers],[IPL-2010]])</f>
        <v>0</v>
      </c>
      <c r="AA285">
        <f>COUNTIFS(P285:P1379,Table8[[#This Row],[Season2]],O285:O1379,Table8[[#Headers],[IPL-2011]])</f>
        <v>0</v>
      </c>
      <c r="AB285">
        <f>COUNTIFS(P285:P1379,Table8[[#This Row],[Season2]],O285:O1379,Table8[[#Headers],[IPL-2012]])</f>
        <v>0</v>
      </c>
      <c r="AC285">
        <f>COUNTIFS(P285:P1379,Table8[[#This Row],[Season2]],O285:O1379,Table8[[#Headers],[IPL-2013]])</f>
        <v>0</v>
      </c>
      <c r="AD285">
        <f>COUNTIFS(P285:P1379,Table8[[#This Row],[Season2]],O285:O1379,Table8[[#Headers],[IPL-2014]])</f>
        <v>0</v>
      </c>
      <c r="AE285">
        <f>COUNTIFS(P285:P1379,Table8[[#This Row],[Season2]],O285:O1379,Table8[[#Headers],[IPL-2015]])</f>
        <v>0</v>
      </c>
      <c r="AF285">
        <f>COUNTIFS(P285:P1379,Table8[[#This Row],[Season2]],O285:O1379,Table8[[#Headers],[IPL-2016]])</f>
        <v>0</v>
      </c>
      <c r="AG285">
        <f>COUNTIFS(P285:P1379,Table8[[#This Row],[Season2]],O285:O1379,Table8[[#Headers],[IPL-2017]])</f>
        <v>0</v>
      </c>
      <c r="AH285">
        <f>COUNTIFS(P285:P1379,Table8[[#This Row],[Season2]],O285:O1379,Table8[[#Headers],[IPL-2018]])</f>
        <v>0</v>
      </c>
      <c r="AI285">
        <f>COUNTIFS(P285:P1379,Table8[[#This Row],[Season2]],O285:O1379,Table8[[#Headers],[IPL-2019]])</f>
        <v>0</v>
      </c>
      <c r="AJ285">
        <f>COUNTIFS(P285:P1379,Table8[[#This Row],[Season2]],O285:O1379,Table8[[#Headers],[IPL-2020]])</f>
        <v>0</v>
      </c>
      <c r="AK285">
        <f>COUNTIFS(P285:P1379,Table8[[#This Row],[Season2]],O285:O1379,Table8[[#Headers],[IPL-2021]])</f>
        <v>0</v>
      </c>
      <c r="AL285">
        <f>COUNTIFS(P285:P1379,Table8[[#This Row],[Season2]],O285:O1379,Table8[[#Headers],[IPL-2022]])</f>
        <v>0</v>
      </c>
      <c r="AM285">
        <f>COUNTIFS(P285:P1379,Table8[[#This Row],[Season2]],O285:O1379,Table8[[#Headers],[IPL-2023]])</f>
        <v>1</v>
      </c>
      <c r="AN285">
        <f>COUNTIFS(P285:P1379,Table8[[#This Row],[Season2]],O285:O1379,Table8[[#Headers],[IPL-2024]])</f>
        <v>0</v>
      </c>
    </row>
    <row r="286" spans="15:40" x14ac:dyDescent="0.25">
      <c r="O286" s="1" t="s">
        <v>248</v>
      </c>
      <c r="P286" s="1" t="s">
        <v>68</v>
      </c>
      <c r="W286" s="6" t="s">
        <v>516</v>
      </c>
      <c r="X286">
        <f>COUNTIFS(P286:P1380,Table8[[#This Row],[Season2]],O286:O1380,Table8[[#Headers],[IPL-2008]])</f>
        <v>0</v>
      </c>
      <c r="Y286">
        <f>COUNTIFS($P$5:$P$1099,Table8[[#This Row],[Season2]],$O$5:$O$1099,Table8[[#Headers],[IPL-2009]])</f>
        <v>0</v>
      </c>
      <c r="Z286" s="1">
        <f>COUNTIFS(P286:P1380,Table8[[#This Row],[Season2]],O286:O1380,Table8[[#Headers],[IPL-2010]])</f>
        <v>0</v>
      </c>
      <c r="AA286">
        <f>COUNTIFS(P286:P1380,Table8[[#This Row],[Season2]],O286:O1380,Table8[[#Headers],[IPL-2011]])</f>
        <v>0</v>
      </c>
      <c r="AB286">
        <f>COUNTIFS(P286:P1380,Table8[[#This Row],[Season2]],O286:O1380,Table8[[#Headers],[IPL-2012]])</f>
        <v>0</v>
      </c>
      <c r="AC286">
        <f>COUNTIFS(P286:P1380,Table8[[#This Row],[Season2]],O286:O1380,Table8[[#Headers],[IPL-2013]])</f>
        <v>0</v>
      </c>
      <c r="AD286">
        <f>COUNTIFS(P286:P1380,Table8[[#This Row],[Season2]],O286:O1380,Table8[[#Headers],[IPL-2014]])</f>
        <v>0</v>
      </c>
      <c r="AE286">
        <f>COUNTIFS(P286:P1380,Table8[[#This Row],[Season2]],O286:O1380,Table8[[#Headers],[IPL-2015]])</f>
        <v>0</v>
      </c>
      <c r="AF286">
        <f>COUNTIFS(P286:P1380,Table8[[#This Row],[Season2]],O286:O1380,Table8[[#Headers],[IPL-2016]])</f>
        <v>0</v>
      </c>
      <c r="AG286">
        <f>COUNTIFS(P286:P1380,Table8[[#This Row],[Season2]],O286:O1380,Table8[[#Headers],[IPL-2017]])</f>
        <v>0</v>
      </c>
      <c r="AH286">
        <f>COUNTIFS(P286:P1380,Table8[[#This Row],[Season2]],O286:O1380,Table8[[#Headers],[IPL-2018]])</f>
        <v>0</v>
      </c>
      <c r="AI286">
        <f>COUNTIFS(P286:P1380,Table8[[#This Row],[Season2]],O286:O1380,Table8[[#Headers],[IPL-2019]])</f>
        <v>0</v>
      </c>
      <c r="AJ286">
        <f>COUNTIFS(P286:P1380,Table8[[#This Row],[Season2]],O286:O1380,Table8[[#Headers],[IPL-2020]])</f>
        <v>0</v>
      </c>
      <c r="AK286">
        <f>COUNTIFS(P286:P1380,Table8[[#This Row],[Season2]],O286:O1380,Table8[[#Headers],[IPL-2021]])</f>
        <v>0</v>
      </c>
      <c r="AL286">
        <f>COUNTIFS(P286:P1380,Table8[[#This Row],[Season2]],O286:O1380,Table8[[#Headers],[IPL-2022]])</f>
        <v>0</v>
      </c>
      <c r="AM286">
        <f>COUNTIFS(P286:P1380,Table8[[#This Row],[Season2]],O286:O1380,Table8[[#Headers],[IPL-2023]])</f>
        <v>0</v>
      </c>
      <c r="AN286">
        <f>COUNTIFS(P286:P1380,Table8[[#This Row],[Season2]],O286:O1380,Table8[[#Headers],[IPL-2024]])</f>
        <v>2</v>
      </c>
    </row>
    <row r="287" spans="15:40" x14ac:dyDescent="0.25">
      <c r="O287" s="6" t="s">
        <v>248</v>
      </c>
      <c r="P287" s="6" t="s">
        <v>271</v>
      </c>
      <c r="W287" s="6" t="s">
        <v>518</v>
      </c>
      <c r="X287">
        <f>COUNTIFS(P287:P1381,Table8[[#This Row],[Season2]],O287:O1381,Table8[[#Headers],[IPL-2008]])</f>
        <v>0</v>
      </c>
      <c r="Y287">
        <f>COUNTIFS($P$5:$P$1099,Table8[[#This Row],[Season2]],$O$5:$O$1099,Table8[[#Headers],[IPL-2009]])</f>
        <v>0</v>
      </c>
      <c r="Z287" s="1">
        <f>COUNTIFS(P287:P1381,Table8[[#This Row],[Season2]],O287:O1381,Table8[[#Headers],[IPL-2010]])</f>
        <v>0</v>
      </c>
      <c r="AA287">
        <f>COUNTIFS(P287:P1381,Table8[[#This Row],[Season2]],O287:O1381,Table8[[#Headers],[IPL-2011]])</f>
        <v>0</v>
      </c>
      <c r="AB287">
        <f>COUNTIFS(P287:P1381,Table8[[#This Row],[Season2]],O287:O1381,Table8[[#Headers],[IPL-2012]])</f>
        <v>0</v>
      </c>
      <c r="AC287">
        <f>COUNTIFS(P287:P1381,Table8[[#This Row],[Season2]],O287:O1381,Table8[[#Headers],[IPL-2013]])</f>
        <v>0</v>
      </c>
      <c r="AD287">
        <f>COUNTIFS(P287:P1381,Table8[[#This Row],[Season2]],O287:O1381,Table8[[#Headers],[IPL-2014]])</f>
        <v>0</v>
      </c>
      <c r="AE287">
        <f>COUNTIFS(P287:P1381,Table8[[#This Row],[Season2]],O287:O1381,Table8[[#Headers],[IPL-2015]])</f>
        <v>0</v>
      </c>
      <c r="AF287">
        <f>COUNTIFS(P287:P1381,Table8[[#This Row],[Season2]],O287:O1381,Table8[[#Headers],[IPL-2016]])</f>
        <v>0</v>
      </c>
      <c r="AG287">
        <f>COUNTIFS(P287:P1381,Table8[[#This Row],[Season2]],O287:O1381,Table8[[#Headers],[IPL-2017]])</f>
        <v>0</v>
      </c>
      <c r="AH287">
        <f>COUNTIFS(P287:P1381,Table8[[#This Row],[Season2]],O287:O1381,Table8[[#Headers],[IPL-2018]])</f>
        <v>0</v>
      </c>
      <c r="AI287">
        <f>COUNTIFS(P287:P1381,Table8[[#This Row],[Season2]],O287:O1381,Table8[[#Headers],[IPL-2019]])</f>
        <v>0</v>
      </c>
      <c r="AJ287">
        <f>COUNTIFS(P287:P1381,Table8[[#This Row],[Season2]],O287:O1381,Table8[[#Headers],[IPL-2020]])</f>
        <v>0</v>
      </c>
      <c r="AK287">
        <f>COUNTIFS(P287:P1381,Table8[[#This Row],[Season2]],O287:O1381,Table8[[#Headers],[IPL-2021]])</f>
        <v>0</v>
      </c>
      <c r="AL287">
        <f>COUNTIFS(P287:P1381,Table8[[#This Row],[Season2]],O287:O1381,Table8[[#Headers],[IPL-2022]])</f>
        <v>0</v>
      </c>
      <c r="AM287">
        <f>COUNTIFS(P287:P1381,Table8[[#This Row],[Season2]],O287:O1381,Table8[[#Headers],[IPL-2023]])</f>
        <v>0</v>
      </c>
      <c r="AN287">
        <f>COUNTIFS(P287:P1381,Table8[[#This Row],[Season2]],O287:O1381,Table8[[#Headers],[IPL-2024]])</f>
        <v>1</v>
      </c>
    </row>
    <row r="288" spans="15:40" x14ac:dyDescent="0.25">
      <c r="O288" s="1" t="s">
        <v>248</v>
      </c>
      <c r="P288" s="1" t="s">
        <v>156</v>
      </c>
      <c r="W288" s="1" t="s">
        <v>519</v>
      </c>
      <c r="X288">
        <f>COUNTIFS(P288:P1382,Table8[[#This Row],[Season2]],O288:O1382,Table8[[#Headers],[IPL-2008]])</f>
        <v>0</v>
      </c>
      <c r="Y288">
        <f>COUNTIFS($P$5:$P$1099,Table8[[#This Row],[Season2]],$O$5:$O$1099,Table8[[#Headers],[IPL-2009]])</f>
        <v>0</v>
      </c>
      <c r="Z288" s="1">
        <f>COUNTIFS(P288:P1382,Table8[[#This Row],[Season2]],O288:O1382,Table8[[#Headers],[IPL-2010]])</f>
        <v>0</v>
      </c>
      <c r="AA288">
        <f>COUNTIFS(P288:P1382,Table8[[#This Row],[Season2]],O288:O1382,Table8[[#Headers],[IPL-2011]])</f>
        <v>0</v>
      </c>
      <c r="AB288">
        <f>COUNTIFS(P288:P1382,Table8[[#This Row],[Season2]],O288:O1382,Table8[[#Headers],[IPL-2012]])</f>
        <v>0</v>
      </c>
      <c r="AC288">
        <f>COUNTIFS(P288:P1382,Table8[[#This Row],[Season2]],O288:O1382,Table8[[#Headers],[IPL-2013]])</f>
        <v>0</v>
      </c>
      <c r="AD288">
        <f>COUNTIFS(P288:P1382,Table8[[#This Row],[Season2]],O288:O1382,Table8[[#Headers],[IPL-2014]])</f>
        <v>0</v>
      </c>
      <c r="AE288">
        <f>COUNTIFS(P288:P1382,Table8[[#This Row],[Season2]],O288:O1382,Table8[[#Headers],[IPL-2015]])</f>
        <v>0</v>
      </c>
      <c r="AF288">
        <f>COUNTIFS(P288:P1382,Table8[[#This Row],[Season2]],O288:O1382,Table8[[#Headers],[IPL-2016]])</f>
        <v>0</v>
      </c>
      <c r="AG288">
        <f>COUNTIFS(P288:P1382,Table8[[#This Row],[Season2]],O288:O1382,Table8[[#Headers],[IPL-2017]])</f>
        <v>0</v>
      </c>
      <c r="AH288">
        <f>COUNTIFS(P288:P1382,Table8[[#This Row],[Season2]],O288:O1382,Table8[[#Headers],[IPL-2018]])</f>
        <v>0</v>
      </c>
      <c r="AI288">
        <f>COUNTIFS(P288:P1382,Table8[[#This Row],[Season2]],O288:O1382,Table8[[#Headers],[IPL-2019]])</f>
        <v>0</v>
      </c>
      <c r="AJ288">
        <f>COUNTIFS(P288:P1382,Table8[[#This Row],[Season2]],O288:O1382,Table8[[#Headers],[IPL-2020]])</f>
        <v>0</v>
      </c>
      <c r="AK288">
        <f>COUNTIFS(P288:P1382,Table8[[#This Row],[Season2]],O288:O1382,Table8[[#Headers],[IPL-2021]])</f>
        <v>0</v>
      </c>
      <c r="AL288">
        <f>COUNTIFS(P288:P1382,Table8[[#This Row],[Season2]],O288:O1382,Table8[[#Headers],[IPL-2022]])</f>
        <v>0</v>
      </c>
      <c r="AM288">
        <f>COUNTIFS(P288:P1382,Table8[[#This Row],[Season2]],O288:O1382,Table8[[#Headers],[IPL-2023]])</f>
        <v>0</v>
      </c>
      <c r="AN288">
        <f>COUNTIFS(P288:P1382,Table8[[#This Row],[Season2]],O288:O1382,Table8[[#Headers],[IPL-2024]])</f>
        <v>1</v>
      </c>
    </row>
    <row r="289" spans="15:40" x14ac:dyDescent="0.25">
      <c r="O289" s="6" t="s">
        <v>248</v>
      </c>
      <c r="P289" s="6" t="s">
        <v>68</v>
      </c>
      <c r="W289" s="6" t="s">
        <v>520</v>
      </c>
      <c r="X289">
        <f>COUNTIFS(P289:P1383,Table8[[#This Row],[Season2]],O289:O1383,Table8[[#Headers],[IPL-2008]])</f>
        <v>0</v>
      </c>
      <c r="Y289">
        <f>COUNTIFS($P$5:$P$1099,Table8[[#This Row],[Season2]],$O$5:$O$1099,Table8[[#Headers],[IPL-2009]])</f>
        <v>0</v>
      </c>
      <c r="Z289" s="1">
        <f>COUNTIFS(P289:P1383,Table8[[#This Row],[Season2]],O289:O1383,Table8[[#Headers],[IPL-2010]])</f>
        <v>0</v>
      </c>
      <c r="AA289">
        <f>COUNTIFS(P289:P1383,Table8[[#This Row],[Season2]],O289:O1383,Table8[[#Headers],[IPL-2011]])</f>
        <v>0</v>
      </c>
      <c r="AB289">
        <f>COUNTIFS(P289:P1383,Table8[[#This Row],[Season2]],O289:O1383,Table8[[#Headers],[IPL-2012]])</f>
        <v>0</v>
      </c>
      <c r="AC289">
        <f>COUNTIFS(P289:P1383,Table8[[#This Row],[Season2]],O289:O1383,Table8[[#Headers],[IPL-2013]])</f>
        <v>0</v>
      </c>
      <c r="AD289">
        <f>COUNTIFS(P289:P1383,Table8[[#This Row],[Season2]],O289:O1383,Table8[[#Headers],[IPL-2014]])</f>
        <v>0</v>
      </c>
      <c r="AE289">
        <f>COUNTIFS(P289:P1383,Table8[[#This Row],[Season2]],O289:O1383,Table8[[#Headers],[IPL-2015]])</f>
        <v>0</v>
      </c>
      <c r="AF289">
        <f>COUNTIFS(P289:P1383,Table8[[#This Row],[Season2]],O289:O1383,Table8[[#Headers],[IPL-2016]])</f>
        <v>0</v>
      </c>
      <c r="AG289">
        <f>COUNTIFS(P289:P1383,Table8[[#This Row],[Season2]],O289:O1383,Table8[[#Headers],[IPL-2017]])</f>
        <v>0</v>
      </c>
      <c r="AH289">
        <f>COUNTIFS(P289:P1383,Table8[[#This Row],[Season2]],O289:O1383,Table8[[#Headers],[IPL-2018]])</f>
        <v>0</v>
      </c>
      <c r="AI289">
        <f>COUNTIFS(P289:P1383,Table8[[#This Row],[Season2]],O289:O1383,Table8[[#Headers],[IPL-2019]])</f>
        <v>0</v>
      </c>
      <c r="AJ289">
        <f>COUNTIFS(P289:P1383,Table8[[#This Row],[Season2]],O289:O1383,Table8[[#Headers],[IPL-2020]])</f>
        <v>0</v>
      </c>
      <c r="AK289">
        <f>COUNTIFS(P289:P1383,Table8[[#This Row],[Season2]],O289:O1383,Table8[[#Headers],[IPL-2021]])</f>
        <v>0</v>
      </c>
      <c r="AL289">
        <f>COUNTIFS(P289:P1383,Table8[[#This Row],[Season2]],O289:O1383,Table8[[#Headers],[IPL-2022]])</f>
        <v>0</v>
      </c>
      <c r="AM289">
        <f>COUNTIFS(P289:P1383,Table8[[#This Row],[Season2]],O289:O1383,Table8[[#Headers],[IPL-2023]])</f>
        <v>0</v>
      </c>
      <c r="AN289">
        <f>COUNTIFS(P289:P1383,Table8[[#This Row],[Season2]],O289:O1383,Table8[[#Headers],[IPL-2024]])</f>
        <v>1</v>
      </c>
    </row>
    <row r="290" spans="15:40" x14ac:dyDescent="0.25">
      <c r="O290" s="1" t="s">
        <v>248</v>
      </c>
      <c r="P290" s="1" t="s">
        <v>226</v>
      </c>
      <c r="W290" s="6" t="s">
        <v>521</v>
      </c>
      <c r="X290">
        <f>COUNTIFS(P290:P1384,Table8[[#This Row],[Season2]],O290:O1384,Table8[[#Headers],[IPL-2008]])</f>
        <v>0</v>
      </c>
      <c r="Y290">
        <f>COUNTIFS($P$5:$P$1099,Table8[[#This Row],[Season2]],$O$5:$O$1099,Table8[[#Headers],[IPL-2009]])</f>
        <v>0</v>
      </c>
      <c r="Z290" s="1">
        <f>COUNTIFS(P290:P1384,Table8[[#This Row],[Season2]],O290:O1384,Table8[[#Headers],[IPL-2010]])</f>
        <v>0</v>
      </c>
      <c r="AA290">
        <f>COUNTIFS(P290:P1384,Table8[[#This Row],[Season2]],O290:O1384,Table8[[#Headers],[IPL-2011]])</f>
        <v>0</v>
      </c>
      <c r="AB290">
        <f>COUNTIFS(P290:P1384,Table8[[#This Row],[Season2]],O290:O1384,Table8[[#Headers],[IPL-2012]])</f>
        <v>0</v>
      </c>
      <c r="AC290">
        <f>COUNTIFS(P290:P1384,Table8[[#This Row],[Season2]],O290:O1384,Table8[[#Headers],[IPL-2013]])</f>
        <v>0</v>
      </c>
      <c r="AD290">
        <f>COUNTIFS(P290:P1384,Table8[[#This Row],[Season2]],O290:O1384,Table8[[#Headers],[IPL-2014]])</f>
        <v>0</v>
      </c>
      <c r="AE290">
        <f>COUNTIFS(P290:P1384,Table8[[#This Row],[Season2]],O290:O1384,Table8[[#Headers],[IPL-2015]])</f>
        <v>0</v>
      </c>
      <c r="AF290">
        <f>COUNTIFS(P290:P1384,Table8[[#This Row],[Season2]],O290:O1384,Table8[[#Headers],[IPL-2016]])</f>
        <v>0</v>
      </c>
      <c r="AG290">
        <f>COUNTIFS(P290:P1384,Table8[[#This Row],[Season2]],O290:O1384,Table8[[#Headers],[IPL-2017]])</f>
        <v>0</v>
      </c>
      <c r="AH290">
        <f>COUNTIFS(P290:P1384,Table8[[#This Row],[Season2]],O290:O1384,Table8[[#Headers],[IPL-2018]])</f>
        <v>0</v>
      </c>
      <c r="AI290">
        <f>COUNTIFS(P290:P1384,Table8[[#This Row],[Season2]],O290:O1384,Table8[[#Headers],[IPL-2019]])</f>
        <v>0</v>
      </c>
      <c r="AJ290">
        <f>COUNTIFS(P290:P1384,Table8[[#This Row],[Season2]],O290:O1384,Table8[[#Headers],[IPL-2020]])</f>
        <v>0</v>
      </c>
      <c r="AK290">
        <f>COUNTIFS(P290:P1384,Table8[[#This Row],[Season2]],O290:O1384,Table8[[#Headers],[IPL-2021]])</f>
        <v>0</v>
      </c>
      <c r="AL290">
        <f>COUNTIFS(P290:P1384,Table8[[#This Row],[Season2]],O290:O1384,Table8[[#Headers],[IPL-2022]])</f>
        <v>0</v>
      </c>
      <c r="AM290">
        <f>COUNTIFS(P290:P1384,Table8[[#This Row],[Season2]],O290:O1384,Table8[[#Headers],[IPL-2023]])</f>
        <v>0</v>
      </c>
      <c r="AN290">
        <f>COUNTIFS(P290:P1384,Table8[[#This Row],[Season2]],O290:O1384,Table8[[#Headers],[IPL-2024]])</f>
        <v>1</v>
      </c>
    </row>
    <row r="291" spans="15:40" x14ac:dyDescent="0.25">
      <c r="O291" s="6" t="s">
        <v>248</v>
      </c>
      <c r="P291" s="6" t="s">
        <v>156</v>
      </c>
      <c r="W291" s="1" t="s">
        <v>522</v>
      </c>
      <c r="X291">
        <f>COUNTIFS(P291:P1385,Table8[[#This Row],[Season2]],O291:O1385,Table8[[#Headers],[IPL-2008]])</f>
        <v>0</v>
      </c>
      <c r="Y291">
        <f>COUNTIFS($P$5:$P$1099,Table8[[#This Row],[Season2]],$O$5:$O$1099,Table8[[#Headers],[IPL-2009]])</f>
        <v>0</v>
      </c>
      <c r="Z291" s="1">
        <f>COUNTIFS(P291:P1385,Table8[[#This Row],[Season2]],O291:O1385,Table8[[#Headers],[IPL-2010]])</f>
        <v>0</v>
      </c>
      <c r="AA291">
        <f>COUNTIFS(P291:P1385,Table8[[#This Row],[Season2]],O291:O1385,Table8[[#Headers],[IPL-2011]])</f>
        <v>0</v>
      </c>
      <c r="AB291">
        <f>COUNTIFS(P291:P1385,Table8[[#This Row],[Season2]],O291:O1385,Table8[[#Headers],[IPL-2012]])</f>
        <v>0</v>
      </c>
      <c r="AC291">
        <f>COUNTIFS(P291:P1385,Table8[[#This Row],[Season2]],O291:O1385,Table8[[#Headers],[IPL-2013]])</f>
        <v>0</v>
      </c>
      <c r="AD291">
        <f>COUNTIFS(P291:P1385,Table8[[#This Row],[Season2]],O291:O1385,Table8[[#Headers],[IPL-2014]])</f>
        <v>0</v>
      </c>
      <c r="AE291">
        <f>COUNTIFS(P291:P1385,Table8[[#This Row],[Season2]],O291:O1385,Table8[[#Headers],[IPL-2015]])</f>
        <v>0</v>
      </c>
      <c r="AF291">
        <f>COUNTIFS(P291:P1385,Table8[[#This Row],[Season2]],O291:O1385,Table8[[#Headers],[IPL-2016]])</f>
        <v>0</v>
      </c>
      <c r="AG291">
        <f>COUNTIFS(P291:P1385,Table8[[#This Row],[Season2]],O291:O1385,Table8[[#Headers],[IPL-2017]])</f>
        <v>0</v>
      </c>
      <c r="AH291">
        <f>COUNTIFS(P291:P1385,Table8[[#This Row],[Season2]],O291:O1385,Table8[[#Headers],[IPL-2018]])</f>
        <v>0</v>
      </c>
      <c r="AI291">
        <f>COUNTIFS(P291:P1385,Table8[[#This Row],[Season2]],O291:O1385,Table8[[#Headers],[IPL-2019]])</f>
        <v>0</v>
      </c>
      <c r="AJ291">
        <f>COUNTIFS(P291:P1385,Table8[[#This Row],[Season2]],O291:O1385,Table8[[#Headers],[IPL-2020]])</f>
        <v>0</v>
      </c>
      <c r="AK291">
        <f>COUNTIFS(P291:P1385,Table8[[#This Row],[Season2]],O291:O1385,Table8[[#Headers],[IPL-2021]])</f>
        <v>0</v>
      </c>
      <c r="AL291">
        <f>COUNTIFS(P291:P1385,Table8[[#This Row],[Season2]],O291:O1385,Table8[[#Headers],[IPL-2022]])</f>
        <v>0</v>
      </c>
      <c r="AM291">
        <f>COUNTIFS(P291:P1385,Table8[[#This Row],[Season2]],O291:O1385,Table8[[#Headers],[IPL-2023]])</f>
        <v>0</v>
      </c>
      <c r="AN291">
        <f>COUNTIFS(P291:P1385,Table8[[#This Row],[Season2]],O291:O1385,Table8[[#Headers],[IPL-2024]])</f>
        <v>3</v>
      </c>
    </row>
    <row r="292" spans="15:40" x14ac:dyDescent="0.25">
      <c r="O292" s="1" t="s">
        <v>248</v>
      </c>
      <c r="P292" s="1" t="s">
        <v>76</v>
      </c>
      <c r="W292" s="6" t="s">
        <v>523</v>
      </c>
      <c r="X292">
        <f>COUNTIFS(P292:P1386,Table8[[#This Row],[Season2]],O292:O1386,Table8[[#Headers],[IPL-2008]])</f>
        <v>0</v>
      </c>
      <c r="Y292">
        <f>COUNTIFS($P$5:$P$1099,Table8[[#This Row],[Season2]],$O$5:$O$1099,Table8[[#Headers],[IPL-2009]])</f>
        <v>0</v>
      </c>
      <c r="Z292" s="1">
        <f>COUNTIFS(P292:P1386,Table8[[#This Row],[Season2]],O292:O1386,Table8[[#Headers],[IPL-2010]])</f>
        <v>0</v>
      </c>
      <c r="AA292">
        <f>COUNTIFS(P292:P1386,Table8[[#This Row],[Season2]],O292:O1386,Table8[[#Headers],[IPL-2011]])</f>
        <v>0</v>
      </c>
      <c r="AB292">
        <f>COUNTIFS(P292:P1386,Table8[[#This Row],[Season2]],O292:O1386,Table8[[#Headers],[IPL-2012]])</f>
        <v>0</v>
      </c>
      <c r="AC292">
        <f>COUNTIFS(P292:P1386,Table8[[#This Row],[Season2]],O292:O1386,Table8[[#Headers],[IPL-2013]])</f>
        <v>0</v>
      </c>
      <c r="AD292">
        <f>COUNTIFS(P292:P1386,Table8[[#This Row],[Season2]],O292:O1386,Table8[[#Headers],[IPL-2014]])</f>
        <v>0</v>
      </c>
      <c r="AE292">
        <f>COUNTIFS(P292:P1386,Table8[[#This Row],[Season2]],O292:O1386,Table8[[#Headers],[IPL-2015]])</f>
        <v>0</v>
      </c>
      <c r="AF292">
        <f>COUNTIFS(P292:P1386,Table8[[#This Row],[Season2]],O292:O1386,Table8[[#Headers],[IPL-2016]])</f>
        <v>0</v>
      </c>
      <c r="AG292">
        <f>COUNTIFS(P292:P1386,Table8[[#This Row],[Season2]],O292:O1386,Table8[[#Headers],[IPL-2017]])</f>
        <v>0</v>
      </c>
      <c r="AH292">
        <f>COUNTIFS(P292:P1386,Table8[[#This Row],[Season2]],O292:O1386,Table8[[#Headers],[IPL-2018]])</f>
        <v>0</v>
      </c>
      <c r="AI292">
        <f>COUNTIFS(P292:P1386,Table8[[#This Row],[Season2]],O292:O1386,Table8[[#Headers],[IPL-2019]])</f>
        <v>0</v>
      </c>
      <c r="AJ292">
        <f>COUNTIFS(P292:P1386,Table8[[#This Row],[Season2]],O292:O1386,Table8[[#Headers],[IPL-2020]])</f>
        <v>0</v>
      </c>
      <c r="AK292">
        <f>COUNTIFS(P292:P1386,Table8[[#This Row],[Season2]],O292:O1386,Table8[[#Headers],[IPL-2021]])</f>
        <v>0</v>
      </c>
      <c r="AL292">
        <f>COUNTIFS(P292:P1386,Table8[[#This Row],[Season2]],O292:O1386,Table8[[#Headers],[IPL-2022]])</f>
        <v>0</v>
      </c>
      <c r="AM292">
        <f>COUNTIFS(P292:P1386,Table8[[#This Row],[Season2]],O292:O1386,Table8[[#Headers],[IPL-2023]])</f>
        <v>0</v>
      </c>
      <c r="AN292">
        <f>COUNTIFS(P292:P1386,Table8[[#This Row],[Season2]],O292:O1386,Table8[[#Headers],[IPL-2024]])</f>
        <v>1</v>
      </c>
    </row>
    <row r="293" spans="15:40" x14ac:dyDescent="0.25">
      <c r="O293" s="6" t="s">
        <v>248</v>
      </c>
      <c r="P293" s="6" t="s">
        <v>273</v>
      </c>
      <c r="W293" s="6" t="s">
        <v>524</v>
      </c>
      <c r="X293">
        <f>COUNTIFS(P293:P1387,Table8[[#This Row],[Season2]],O293:O1387,Table8[[#Headers],[IPL-2008]])</f>
        <v>0</v>
      </c>
      <c r="Y293">
        <f>COUNTIFS($P$5:$P$1099,Table8[[#This Row],[Season2]],$O$5:$O$1099,Table8[[#Headers],[IPL-2009]])</f>
        <v>0</v>
      </c>
      <c r="Z293" s="1">
        <f>COUNTIFS(P293:P1387,Table8[[#This Row],[Season2]],O293:O1387,Table8[[#Headers],[IPL-2010]])</f>
        <v>0</v>
      </c>
      <c r="AA293">
        <f>COUNTIFS(P293:P1387,Table8[[#This Row],[Season2]],O293:O1387,Table8[[#Headers],[IPL-2011]])</f>
        <v>0</v>
      </c>
      <c r="AB293">
        <f>COUNTIFS(P293:P1387,Table8[[#This Row],[Season2]],O293:O1387,Table8[[#Headers],[IPL-2012]])</f>
        <v>0</v>
      </c>
      <c r="AC293">
        <f>COUNTIFS(P293:P1387,Table8[[#This Row],[Season2]],O293:O1387,Table8[[#Headers],[IPL-2013]])</f>
        <v>0</v>
      </c>
      <c r="AD293">
        <f>COUNTIFS(P293:P1387,Table8[[#This Row],[Season2]],O293:O1387,Table8[[#Headers],[IPL-2014]])</f>
        <v>0</v>
      </c>
      <c r="AE293">
        <f>COUNTIFS(P293:P1387,Table8[[#This Row],[Season2]],O293:O1387,Table8[[#Headers],[IPL-2015]])</f>
        <v>0</v>
      </c>
      <c r="AF293">
        <f>COUNTIFS(P293:P1387,Table8[[#This Row],[Season2]],O293:O1387,Table8[[#Headers],[IPL-2016]])</f>
        <v>0</v>
      </c>
      <c r="AG293">
        <f>COUNTIFS(P293:P1387,Table8[[#This Row],[Season2]],O293:O1387,Table8[[#Headers],[IPL-2017]])</f>
        <v>0</v>
      </c>
      <c r="AH293">
        <f>COUNTIFS(P293:P1387,Table8[[#This Row],[Season2]],O293:O1387,Table8[[#Headers],[IPL-2018]])</f>
        <v>0</v>
      </c>
      <c r="AI293">
        <f>COUNTIFS(P293:P1387,Table8[[#This Row],[Season2]],O293:O1387,Table8[[#Headers],[IPL-2019]])</f>
        <v>0</v>
      </c>
      <c r="AJ293">
        <f>COUNTIFS(P293:P1387,Table8[[#This Row],[Season2]],O293:O1387,Table8[[#Headers],[IPL-2020]])</f>
        <v>0</v>
      </c>
      <c r="AK293">
        <f>COUNTIFS(P293:P1387,Table8[[#This Row],[Season2]],O293:O1387,Table8[[#Headers],[IPL-2021]])</f>
        <v>0</v>
      </c>
      <c r="AL293">
        <f>COUNTIFS(P293:P1387,Table8[[#This Row],[Season2]],O293:O1387,Table8[[#Headers],[IPL-2022]])</f>
        <v>0</v>
      </c>
      <c r="AM293">
        <f>COUNTIFS(P293:P1387,Table8[[#This Row],[Season2]],O293:O1387,Table8[[#Headers],[IPL-2023]])</f>
        <v>0</v>
      </c>
      <c r="AN293">
        <f>COUNTIFS(P293:P1387,Table8[[#This Row],[Season2]],O293:O1387,Table8[[#Headers],[IPL-2024]])</f>
        <v>1</v>
      </c>
    </row>
    <row r="294" spans="15:40" x14ac:dyDescent="0.25">
      <c r="O294" s="1" t="s">
        <v>248</v>
      </c>
      <c r="P294" s="1" t="s">
        <v>274</v>
      </c>
      <c r="W294" s="6" t="s">
        <v>525</v>
      </c>
      <c r="X294">
        <f>COUNTIFS(P294:P1388,Table8[[#This Row],[Season2]],O294:O1388,Table8[[#Headers],[IPL-2008]])</f>
        <v>0</v>
      </c>
      <c r="Y294">
        <f>COUNTIFS($P$5:$P$1099,Table8[[#This Row],[Season2]],$O$5:$O$1099,Table8[[#Headers],[IPL-2009]])</f>
        <v>0</v>
      </c>
      <c r="Z294" s="1">
        <f>COUNTIFS(P294:P1388,Table8[[#This Row],[Season2]],O294:O1388,Table8[[#Headers],[IPL-2010]])</f>
        <v>0</v>
      </c>
      <c r="AA294">
        <f>COUNTIFS(P294:P1388,Table8[[#This Row],[Season2]],O294:O1388,Table8[[#Headers],[IPL-2011]])</f>
        <v>0</v>
      </c>
      <c r="AB294">
        <f>COUNTIFS(P294:P1388,Table8[[#This Row],[Season2]],O294:O1388,Table8[[#Headers],[IPL-2012]])</f>
        <v>0</v>
      </c>
      <c r="AC294">
        <f>COUNTIFS(P294:P1388,Table8[[#This Row],[Season2]],O294:O1388,Table8[[#Headers],[IPL-2013]])</f>
        <v>0</v>
      </c>
      <c r="AD294">
        <f>COUNTIFS(P294:P1388,Table8[[#This Row],[Season2]],O294:O1388,Table8[[#Headers],[IPL-2014]])</f>
        <v>0</v>
      </c>
      <c r="AE294">
        <f>COUNTIFS(P294:P1388,Table8[[#This Row],[Season2]],O294:O1388,Table8[[#Headers],[IPL-2015]])</f>
        <v>0</v>
      </c>
      <c r="AF294">
        <f>COUNTIFS(P294:P1388,Table8[[#This Row],[Season2]],O294:O1388,Table8[[#Headers],[IPL-2016]])</f>
        <v>0</v>
      </c>
      <c r="AG294">
        <f>COUNTIFS(P294:P1388,Table8[[#This Row],[Season2]],O294:O1388,Table8[[#Headers],[IPL-2017]])</f>
        <v>0</v>
      </c>
      <c r="AH294">
        <f>COUNTIFS(P294:P1388,Table8[[#This Row],[Season2]],O294:O1388,Table8[[#Headers],[IPL-2018]])</f>
        <v>0</v>
      </c>
      <c r="AI294">
        <f>COUNTIFS(P294:P1388,Table8[[#This Row],[Season2]],O294:O1388,Table8[[#Headers],[IPL-2019]])</f>
        <v>0</v>
      </c>
      <c r="AJ294">
        <f>COUNTIFS(P294:P1388,Table8[[#This Row],[Season2]],O294:O1388,Table8[[#Headers],[IPL-2020]])</f>
        <v>0</v>
      </c>
      <c r="AK294">
        <f>COUNTIFS(P294:P1388,Table8[[#This Row],[Season2]],O294:O1388,Table8[[#Headers],[IPL-2021]])</f>
        <v>0</v>
      </c>
      <c r="AL294">
        <f>COUNTIFS(P294:P1388,Table8[[#This Row],[Season2]],O294:O1388,Table8[[#Headers],[IPL-2022]])</f>
        <v>0</v>
      </c>
      <c r="AM294">
        <f>COUNTIFS(P294:P1388,Table8[[#This Row],[Season2]],O294:O1388,Table8[[#Headers],[IPL-2023]])</f>
        <v>0</v>
      </c>
      <c r="AN294">
        <f>COUNTIFS(P294:P1388,Table8[[#This Row],[Season2]],O294:O1388,Table8[[#Headers],[IPL-2024]])</f>
        <v>1</v>
      </c>
    </row>
    <row r="295" spans="15:40" x14ac:dyDescent="0.25">
      <c r="O295" s="6" t="s">
        <v>248</v>
      </c>
      <c r="P295" s="6" t="s">
        <v>193</v>
      </c>
      <c r="W295" s="6" t="s">
        <v>526</v>
      </c>
      <c r="X295">
        <f>COUNTIFS(P295:P1389,Table8[[#This Row],[Season2]],O295:O1389,Table8[[#Headers],[IPL-2008]])</f>
        <v>0</v>
      </c>
      <c r="Y295">
        <f>COUNTIFS($P$5:$P$1099,Table8[[#This Row],[Season2]],$O$5:$O$1099,Table8[[#Headers],[IPL-2009]])</f>
        <v>0</v>
      </c>
      <c r="Z295" s="1">
        <f>COUNTIFS(P295:P1389,Table8[[#This Row],[Season2]],O295:O1389,Table8[[#Headers],[IPL-2010]])</f>
        <v>0</v>
      </c>
      <c r="AA295">
        <f>COUNTIFS(P295:P1389,Table8[[#This Row],[Season2]],O295:O1389,Table8[[#Headers],[IPL-2011]])</f>
        <v>0</v>
      </c>
      <c r="AB295">
        <f>COUNTIFS(P295:P1389,Table8[[#This Row],[Season2]],O295:O1389,Table8[[#Headers],[IPL-2012]])</f>
        <v>0</v>
      </c>
      <c r="AC295">
        <f>COUNTIFS(P295:P1389,Table8[[#This Row],[Season2]],O295:O1389,Table8[[#Headers],[IPL-2013]])</f>
        <v>0</v>
      </c>
      <c r="AD295">
        <f>COUNTIFS(P295:P1389,Table8[[#This Row],[Season2]],O295:O1389,Table8[[#Headers],[IPL-2014]])</f>
        <v>0</v>
      </c>
      <c r="AE295">
        <f>COUNTIFS(P295:P1389,Table8[[#This Row],[Season2]],O295:O1389,Table8[[#Headers],[IPL-2015]])</f>
        <v>0</v>
      </c>
      <c r="AF295">
        <f>COUNTIFS(P295:P1389,Table8[[#This Row],[Season2]],O295:O1389,Table8[[#Headers],[IPL-2016]])</f>
        <v>0</v>
      </c>
      <c r="AG295">
        <f>COUNTIFS(P295:P1389,Table8[[#This Row],[Season2]],O295:O1389,Table8[[#Headers],[IPL-2017]])</f>
        <v>0</v>
      </c>
      <c r="AH295">
        <f>COUNTIFS(P295:P1389,Table8[[#This Row],[Season2]],O295:O1389,Table8[[#Headers],[IPL-2018]])</f>
        <v>0</v>
      </c>
      <c r="AI295">
        <f>COUNTIFS(P295:P1389,Table8[[#This Row],[Season2]],O295:O1389,Table8[[#Headers],[IPL-2019]])</f>
        <v>0</v>
      </c>
      <c r="AJ295">
        <f>COUNTIFS(P295:P1389,Table8[[#This Row],[Season2]],O295:O1389,Table8[[#Headers],[IPL-2020]])</f>
        <v>0</v>
      </c>
      <c r="AK295">
        <f>COUNTIFS(P295:P1389,Table8[[#This Row],[Season2]],O295:O1389,Table8[[#Headers],[IPL-2021]])</f>
        <v>0</v>
      </c>
      <c r="AL295">
        <f>COUNTIFS(P295:P1389,Table8[[#This Row],[Season2]],O295:O1389,Table8[[#Headers],[IPL-2022]])</f>
        <v>0</v>
      </c>
      <c r="AM295">
        <f>COUNTIFS(P295:P1389,Table8[[#This Row],[Season2]],O295:O1389,Table8[[#Headers],[IPL-2023]])</f>
        <v>0</v>
      </c>
      <c r="AN295">
        <f>COUNTIFS(P295:P1389,Table8[[#This Row],[Season2]],O295:O1389,Table8[[#Headers],[IPL-2024]])</f>
        <v>1</v>
      </c>
    </row>
    <row r="296" spans="15:40" x14ac:dyDescent="0.25">
      <c r="O296" s="1" t="s">
        <v>248</v>
      </c>
      <c r="P296" s="1" t="s">
        <v>111</v>
      </c>
      <c r="W296" s="23" t="s">
        <v>527</v>
      </c>
      <c r="X296">
        <f>COUNTIFS(P296:P1390,Table8[[#This Row],[Season2]],O296:O1390,Table8[[#Headers],[IPL-2008]])</f>
        <v>0</v>
      </c>
      <c r="Y296">
        <f>COUNTIFS($P$5:$P$1099,Table8[[#This Row],[Season2]],$O$5:$O$1099,Table8[[#Headers],[IPL-2009]])</f>
        <v>0</v>
      </c>
      <c r="Z296" s="23">
        <f>COUNTIFS(P296:P1390,Table8[[#This Row],[Season2]],O296:O1390,Table8[[#Headers],[IPL-2010]])</f>
        <v>0</v>
      </c>
      <c r="AA296">
        <f>COUNTIFS(P296:P1390,Table8[[#This Row],[Season2]],O296:O1390,Table8[[#Headers],[IPL-2011]])</f>
        <v>0</v>
      </c>
      <c r="AB296">
        <f>COUNTIFS(P296:P1390,Table8[[#This Row],[Season2]],O296:O1390,Table8[[#Headers],[IPL-2012]])</f>
        <v>0</v>
      </c>
      <c r="AC296">
        <f>COUNTIFS(P296:P1390,Table8[[#This Row],[Season2]],O296:O1390,Table8[[#Headers],[IPL-2013]])</f>
        <v>0</v>
      </c>
      <c r="AD296">
        <f>COUNTIFS(P296:P1390,Table8[[#This Row],[Season2]],O296:O1390,Table8[[#Headers],[IPL-2014]])</f>
        <v>0</v>
      </c>
      <c r="AE296">
        <f>COUNTIFS(P296:P1390,Table8[[#This Row],[Season2]],O296:O1390,Table8[[#Headers],[IPL-2015]])</f>
        <v>0</v>
      </c>
      <c r="AF296">
        <f>COUNTIFS(P296:P1390,Table8[[#This Row],[Season2]],O296:O1390,Table8[[#Headers],[IPL-2016]])</f>
        <v>0</v>
      </c>
      <c r="AG296">
        <f>COUNTIFS(P296:P1390,Table8[[#This Row],[Season2]],O296:O1390,Table8[[#Headers],[IPL-2017]])</f>
        <v>0</v>
      </c>
      <c r="AH296">
        <f>COUNTIFS(P296:P1390,Table8[[#This Row],[Season2]],O296:O1390,Table8[[#Headers],[IPL-2018]])</f>
        <v>0</v>
      </c>
      <c r="AI296">
        <f>COUNTIFS(P296:P1390,Table8[[#This Row],[Season2]],O296:O1390,Table8[[#Headers],[IPL-2019]])</f>
        <v>0</v>
      </c>
      <c r="AJ296">
        <f>COUNTIFS(P296:P1390,Table8[[#This Row],[Season2]],O296:O1390,Table8[[#Headers],[IPL-2020]])</f>
        <v>0</v>
      </c>
      <c r="AK296">
        <f>COUNTIFS(P296:P1390,Table8[[#This Row],[Season2]],O296:O1390,Table8[[#Headers],[IPL-2021]])</f>
        <v>0</v>
      </c>
      <c r="AL296">
        <f>COUNTIFS(P296:P1390,Table8[[#This Row],[Season2]],O296:O1390,Table8[[#Headers],[IPL-2022]])</f>
        <v>0</v>
      </c>
      <c r="AM296">
        <f>COUNTIFS(P296:P1390,Table8[[#This Row],[Season2]],O296:O1390,Table8[[#Headers],[IPL-2023]])</f>
        <v>0</v>
      </c>
      <c r="AN296">
        <f>COUNTIFS(P296:P1390,Table8[[#This Row],[Season2]],O296:O1390,Table8[[#Headers],[IPL-2024]])</f>
        <v>1</v>
      </c>
    </row>
    <row r="297" spans="15:40" x14ac:dyDescent="0.25">
      <c r="O297" s="6" t="s">
        <v>248</v>
      </c>
      <c r="P297" s="6" t="s">
        <v>267</v>
      </c>
      <c r="W297" s="25" t="s">
        <v>550</v>
      </c>
      <c r="X297" s="26">
        <f>SUM(X5:X296)</f>
        <v>58</v>
      </c>
      <c r="Y297" s="26">
        <f>SUM(Y5:Y296)</f>
        <v>57</v>
      </c>
      <c r="Z297" s="26">
        <f>SUM(Z5:Z296)</f>
        <v>60</v>
      </c>
      <c r="AA297" s="26">
        <f>SUM(AA5:AA296)</f>
        <v>73</v>
      </c>
      <c r="AB297" s="26">
        <f>SUM(AB5:AB296)</f>
        <v>74</v>
      </c>
      <c r="AC297" s="26">
        <f t="shared" ref="AC297:AN297" si="0">SUM(AC5:AC296)</f>
        <v>76</v>
      </c>
      <c r="AD297" s="26">
        <f t="shared" si="0"/>
        <v>60</v>
      </c>
      <c r="AE297" s="26">
        <f t="shared" si="0"/>
        <v>59</v>
      </c>
      <c r="AF297" s="26">
        <f t="shared" si="0"/>
        <v>60</v>
      </c>
      <c r="AG297" s="26">
        <f t="shared" si="0"/>
        <v>59</v>
      </c>
      <c r="AH297" s="26">
        <f t="shared" si="0"/>
        <v>60</v>
      </c>
      <c r="AI297" s="26">
        <f t="shared" si="0"/>
        <v>60</v>
      </c>
      <c r="AJ297" s="26">
        <f t="shared" si="0"/>
        <v>60</v>
      </c>
      <c r="AK297" s="26">
        <f t="shared" si="0"/>
        <v>60</v>
      </c>
      <c r="AL297" s="26">
        <f t="shared" si="0"/>
        <v>74</v>
      </c>
      <c r="AM297" s="26">
        <f t="shared" si="0"/>
        <v>74</v>
      </c>
      <c r="AN297" s="26">
        <f t="shared" si="0"/>
        <v>71</v>
      </c>
    </row>
    <row r="298" spans="15:40" x14ac:dyDescent="0.25">
      <c r="O298" s="1" t="s">
        <v>248</v>
      </c>
      <c r="P298" s="1" t="s">
        <v>64</v>
      </c>
      <c r="W298" s="24"/>
    </row>
    <row r="299" spans="15:40" x14ac:dyDescent="0.25">
      <c r="O299" s="6" t="s">
        <v>248</v>
      </c>
      <c r="P299" s="6" t="s">
        <v>162</v>
      </c>
    </row>
    <row r="300" spans="15:40" x14ac:dyDescent="0.25">
      <c r="O300" s="1" t="s">
        <v>248</v>
      </c>
      <c r="P300" s="1" t="s">
        <v>131</v>
      </c>
    </row>
    <row r="301" spans="15:40" x14ac:dyDescent="0.25">
      <c r="O301" s="6" t="s">
        <v>248</v>
      </c>
      <c r="P301" s="6" t="s">
        <v>154</v>
      </c>
    </row>
    <row r="302" spans="15:40" x14ac:dyDescent="0.25">
      <c r="O302" s="1" t="s">
        <v>248</v>
      </c>
      <c r="P302" s="1" t="s">
        <v>64</v>
      </c>
    </row>
    <row r="303" spans="15:40" x14ac:dyDescent="0.25">
      <c r="O303" s="6" t="s">
        <v>248</v>
      </c>
      <c r="P303" s="6" t="s">
        <v>271</v>
      </c>
    </row>
    <row r="304" spans="15:40" x14ac:dyDescent="0.25">
      <c r="O304" s="1" t="s">
        <v>248</v>
      </c>
      <c r="P304" s="1" t="s">
        <v>128</v>
      </c>
    </row>
    <row r="305" spans="15:16" x14ac:dyDescent="0.25">
      <c r="O305" s="6" t="s">
        <v>248</v>
      </c>
      <c r="P305" s="6" t="s">
        <v>192</v>
      </c>
    </row>
    <row r="306" spans="15:16" x14ac:dyDescent="0.25">
      <c r="O306" s="1" t="s">
        <v>248</v>
      </c>
      <c r="P306" s="1" t="s">
        <v>275</v>
      </c>
    </row>
    <row r="307" spans="15:16" x14ac:dyDescent="0.25">
      <c r="O307" s="6" t="s">
        <v>248</v>
      </c>
      <c r="P307" s="6" t="s">
        <v>128</v>
      </c>
    </row>
    <row r="308" spans="15:16" x14ac:dyDescent="0.25">
      <c r="O308" s="1" t="s">
        <v>248</v>
      </c>
      <c r="P308" s="1" t="s">
        <v>157</v>
      </c>
    </row>
    <row r="309" spans="15:16" x14ac:dyDescent="0.25">
      <c r="O309" s="6" t="s">
        <v>248</v>
      </c>
      <c r="P309" s="6" t="s">
        <v>275</v>
      </c>
    </row>
    <row r="310" spans="15:16" x14ac:dyDescent="0.25">
      <c r="O310" s="1" t="s">
        <v>248</v>
      </c>
      <c r="P310" s="1" t="s">
        <v>276</v>
      </c>
    </row>
    <row r="311" spans="15:16" x14ac:dyDescent="0.25">
      <c r="O311" s="6" t="s">
        <v>248</v>
      </c>
      <c r="P311" s="6" t="s">
        <v>58</v>
      </c>
    </row>
    <row r="312" spans="15:16" x14ac:dyDescent="0.25">
      <c r="O312" s="1" t="s">
        <v>248</v>
      </c>
      <c r="P312" s="1" t="s">
        <v>196</v>
      </c>
    </row>
    <row r="313" spans="15:16" x14ac:dyDescent="0.25">
      <c r="O313" s="6" t="s">
        <v>248</v>
      </c>
      <c r="P313" s="6" t="s">
        <v>36</v>
      </c>
    </row>
    <row r="314" spans="15:16" x14ac:dyDescent="0.25">
      <c r="O314" s="1" t="s">
        <v>248</v>
      </c>
      <c r="P314" s="1" t="s">
        <v>277</v>
      </c>
    </row>
    <row r="315" spans="15:16" x14ac:dyDescent="0.25">
      <c r="O315" s="6" t="s">
        <v>248</v>
      </c>
      <c r="P315" s="6" t="s">
        <v>267</v>
      </c>
    </row>
    <row r="316" spans="15:16" x14ac:dyDescent="0.25">
      <c r="O316" s="1" t="s">
        <v>248</v>
      </c>
      <c r="P316" s="1" t="s">
        <v>79</v>
      </c>
    </row>
    <row r="317" spans="15:16" x14ac:dyDescent="0.25">
      <c r="O317" s="6" t="s">
        <v>248</v>
      </c>
      <c r="P317" s="6" t="s">
        <v>128</v>
      </c>
    </row>
    <row r="318" spans="15:16" x14ac:dyDescent="0.25">
      <c r="O318" s="1" t="s">
        <v>248</v>
      </c>
      <c r="P318" s="1" t="s">
        <v>226</v>
      </c>
    </row>
    <row r="319" spans="15:16" x14ac:dyDescent="0.25">
      <c r="O319" s="6" t="s">
        <v>248</v>
      </c>
      <c r="P319" s="6" t="s">
        <v>277</v>
      </c>
    </row>
    <row r="320" spans="15:16" x14ac:dyDescent="0.25">
      <c r="O320" s="1" t="s">
        <v>248</v>
      </c>
      <c r="P320" s="1" t="s">
        <v>265</v>
      </c>
    </row>
    <row r="321" spans="15:16" x14ac:dyDescent="0.25">
      <c r="O321" s="6" t="s">
        <v>248</v>
      </c>
      <c r="P321" s="6" t="s">
        <v>226</v>
      </c>
    </row>
    <row r="322" spans="15:16" x14ac:dyDescent="0.25">
      <c r="O322" s="1" t="s">
        <v>248</v>
      </c>
      <c r="P322" s="1" t="s">
        <v>162</v>
      </c>
    </row>
    <row r="323" spans="15:16" x14ac:dyDescent="0.25">
      <c r="O323" s="6" t="s">
        <v>248</v>
      </c>
      <c r="P323" s="6" t="s">
        <v>75</v>
      </c>
    </row>
    <row r="324" spans="15:16" x14ac:dyDescent="0.25">
      <c r="O324" s="1" t="s">
        <v>248</v>
      </c>
      <c r="P324" s="1" t="s">
        <v>83</v>
      </c>
    </row>
    <row r="325" spans="15:16" x14ac:dyDescent="0.25">
      <c r="O325" s="6" t="s">
        <v>248</v>
      </c>
      <c r="P325" s="6" t="s">
        <v>194</v>
      </c>
    </row>
    <row r="326" spans="15:16" x14ac:dyDescent="0.25">
      <c r="O326" s="1" t="s">
        <v>248</v>
      </c>
      <c r="P326" s="1" t="s">
        <v>278</v>
      </c>
    </row>
    <row r="327" spans="15:16" x14ac:dyDescent="0.25">
      <c r="O327" s="6" t="s">
        <v>279</v>
      </c>
      <c r="P327" s="6" t="s">
        <v>267</v>
      </c>
    </row>
    <row r="328" spans="15:16" x14ac:dyDescent="0.25">
      <c r="O328" s="1" t="s">
        <v>279</v>
      </c>
      <c r="P328" s="1" t="s">
        <v>128</v>
      </c>
    </row>
    <row r="329" spans="15:16" x14ac:dyDescent="0.25">
      <c r="O329" s="6" t="s">
        <v>279</v>
      </c>
      <c r="P329" s="6" t="s">
        <v>99</v>
      </c>
    </row>
    <row r="330" spans="15:16" x14ac:dyDescent="0.25">
      <c r="O330" s="1" t="s">
        <v>279</v>
      </c>
      <c r="P330" s="1" t="s">
        <v>119</v>
      </c>
    </row>
    <row r="331" spans="15:16" x14ac:dyDescent="0.25">
      <c r="O331" s="6" t="s">
        <v>279</v>
      </c>
      <c r="P331" s="6" t="s">
        <v>205</v>
      </c>
    </row>
    <row r="332" spans="15:16" x14ac:dyDescent="0.25">
      <c r="O332" s="1" t="s">
        <v>279</v>
      </c>
      <c r="P332" s="1" t="s">
        <v>281</v>
      </c>
    </row>
    <row r="333" spans="15:16" x14ac:dyDescent="0.25">
      <c r="O333" s="6" t="s">
        <v>279</v>
      </c>
      <c r="P333" s="6" t="s">
        <v>282</v>
      </c>
    </row>
    <row r="334" spans="15:16" x14ac:dyDescent="0.25">
      <c r="O334" s="1" t="s">
        <v>279</v>
      </c>
      <c r="P334" s="1" t="s">
        <v>217</v>
      </c>
    </row>
    <row r="335" spans="15:16" x14ac:dyDescent="0.25">
      <c r="O335" s="6" t="s">
        <v>279</v>
      </c>
      <c r="P335" s="6" t="s">
        <v>107</v>
      </c>
    </row>
    <row r="336" spans="15:16" x14ac:dyDescent="0.25">
      <c r="O336" s="1" t="s">
        <v>279</v>
      </c>
      <c r="P336" s="1" t="s">
        <v>230</v>
      </c>
    </row>
    <row r="337" spans="15:16" x14ac:dyDescent="0.25">
      <c r="O337" s="6" t="s">
        <v>279</v>
      </c>
      <c r="P337" s="6" t="s">
        <v>36</v>
      </c>
    </row>
    <row r="338" spans="15:16" x14ac:dyDescent="0.25">
      <c r="O338" s="1" t="s">
        <v>279</v>
      </c>
      <c r="P338" s="1" t="s">
        <v>128</v>
      </c>
    </row>
    <row r="339" spans="15:16" x14ac:dyDescent="0.25">
      <c r="O339" s="6" t="s">
        <v>279</v>
      </c>
      <c r="P339" s="6" t="s">
        <v>283</v>
      </c>
    </row>
    <row r="340" spans="15:16" x14ac:dyDescent="0.25">
      <c r="O340" s="1" t="s">
        <v>279</v>
      </c>
      <c r="P340" s="1" t="s">
        <v>99</v>
      </c>
    </row>
    <row r="341" spans="15:16" x14ac:dyDescent="0.25">
      <c r="O341" s="6" t="s">
        <v>279</v>
      </c>
      <c r="P341" s="6" t="s">
        <v>157</v>
      </c>
    </row>
    <row r="342" spans="15:16" x14ac:dyDescent="0.25">
      <c r="O342" s="1" t="s">
        <v>279</v>
      </c>
      <c r="P342" s="1" t="s">
        <v>255</v>
      </c>
    </row>
    <row r="343" spans="15:16" x14ac:dyDescent="0.25">
      <c r="O343" s="6" t="s">
        <v>279</v>
      </c>
      <c r="P343" s="6" t="s">
        <v>156</v>
      </c>
    </row>
    <row r="344" spans="15:16" x14ac:dyDescent="0.25">
      <c r="O344" s="1" t="s">
        <v>279</v>
      </c>
      <c r="P344" s="1" t="s">
        <v>286</v>
      </c>
    </row>
    <row r="345" spans="15:16" x14ac:dyDescent="0.25">
      <c r="O345" s="6" t="s">
        <v>279</v>
      </c>
      <c r="P345" s="6" t="s">
        <v>251</v>
      </c>
    </row>
    <row r="346" spans="15:16" x14ac:dyDescent="0.25">
      <c r="O346" s="1" t="s">
        <v>279</v>
      </c>
      <c r="P346" s="1" t="s">
        <v>287</v>
      </c>
    </row>
    <row r="347" spans="15:16" x14ac:dyDescent="0.25">
      <c r="O347" s="6" t="s">
        <v>279</v>
      </c>
      <c r="P347" s="6" t="s">
        <v>230</v>
      </c>
    </row>
    <row r="348" spans="15:16" x14ac:dyDescent="0.25">
      <c r="O348" s="1" t="s">
        <v>279</v>
      </c>
      <c r="P348" s="1" t="s">
        <v>99</v>
      </c>
    </row>
    <row r="349" spans="15:16" x14ac:dyDescent="0.25">
      <c r="O349" s="6" t="s">
        <v>279</v>
      </c>
      <c r="P349" s="6" t="s">
        <v>253</v>
      </c>
    </row>
    <row r="350" spans="15:16" x14ac:dyDescent="0.25">
      <c r="O350" s="1" t="s">
        <v>279</v>
      </c>
      <c r="P350" s="1" t="s">
        <v>36</v>
      </c>
    </row>
    <row r="351" spans="15:16" x14ac:dyDescent="0.25">
      <c r="O351" s="6" t="s">
        <v>279</v>
      </c>
      <c r="P351" s="6" t="s">
        <v>282</v>
      </c>
    </row>
    <row r="352" spans="15:16" x14ac:dyDescent="0.25">
      <c r="O352" s="1" t="s">
        <v>279</v>
      </c>
      <c r="P352" s="1" t="s">
        <v>255</v>
      </c>
    </row>
    <row r="353" spans="15:16" x14ac:dyDescent="0.25">
      <c r="O353" s="6" t="s">
        <v>279</v>
      </c>
      <c r="P353" s="6" t="s">
        <v>109</v>
      </c>
    </row>
    <row r="354" spans="15:16" x14ac:dyDescent="0.25">
      <c r="O354" s="1" t="s">
        <v>279</v>
      </c>
      <c r="P354" s="1" t="s">
        <v>68</v>
      </c>
    </row>
    <row r="355" spans="15:16" x14ac:dyDescent="0.25">
      <c r="O355" s="6" t="s">
        <v>279</v>
      </c>
      <c r="P355" s="6" t="s">
        <v>290</v>
      </c>
    </row>
    <row r="356" spans="15:16" x14ac:dyDescent="0.25">
      <c r="O356" s="1" t="s">
        <v>279</v>
      </c>
      <c r="P356" s="1" t="s">
        <v>36</v>
      </c>
    </row>
    <row r="357" spans="15:16" x14ac:dyDescent="0.25">
      <c r="O357" s="6" t="s">
        <v>279</v>
      </c>
      <c r="P357" s="6" t="s">
        <v>128</v>
      </c>
    </row>
    <row r="358" spans="15:16" x14ac:dyDescent="0.25">
      <c r="O358" s="1" t="s">
        <v>279</v>
      </c>
      <c r="P358" s="1" t="s">
        <v>204</v>
      </c>
    </row>
    <row r="359" spans="15:16" x14ac:dyDescent="0.25">
      <c r="O359" s="6" t="s">
        <v>279</v>
      </c>
      <c r="P359" s="6" t="s">
        <v>162</v>
      </c>
    </row>
    <row r="360" spans="15:16" x14ac:dyDescent="0.25">
      <c r="O360" s="1" t="s">
        <v>279</v>
      </c>
      <c r="P360" s="1" t="s">
        <v>83</v>
      </c>
    </row>
    <row r="361" spans="15:16" x14ac:dyDescent="0.25">
      <c r="O361" s="6" t="s">
        <v>279</v>
      </c>
      <c r="P361" s="6" t="s">
        <v>154</v>
      </c>
    </row>
    <row r="362" spans="15:16" x14ac:dyDescent="0.25">
      <c r="O362" s="1" t="s">
        <v>279</v>
      </c>
      <c r="P362" s="1" t="s">
        <v>286</v>
      </c>
    </row>
    <row r="363" spans="15:16" x14ac:dyDescent="0.25">
      <c r="O363" s="6" t="s">
        <v>279</v>
      </c>
      <c r="P363" s="6" t="s">
        <v>162</v>
      </c>
    </row>
    <row r="364" spans="15:16" x14ac:dyDescent="0.25">
      <c r="O364" s="1" t="s">
        <v>279</v>
      </c>
      <c r="P364" s="1" t="s">
        <v>36</v>
      </c>
    </row>
    <row r="365" spans="15:16" x14ac:dyDescent="0.25">
      <c r="O365" s="6" t="s">
        <v>279</v>
      </c>
      <c r="P365" s="6" t="s">
        <v>192</v>
      </c>
    </row>
    <row r="366" spans="15:16" x14ac:dyDescent="0.25">
      <c r="O366" s="1" t="s">
        <v>279</v>
      </c>
      <c r="P366" s="1" t="s">
        <v>293</v>
      </c>
    </row>
    <row r="367" spans="15:16" x14ac:dyDescent="0.25">
      <c r="O367" s="6" t="s">
        <v>279</v>
      </c>
      <c r="P367" s="6" t="s">
        <v>157</v>
      </c>
    </row>
    <row r="368" spans="15:16" x14ac:dyDescent="0.25">
      <c r="O368" s="1" t="s">
        <v>279</v>
      </c>
      <c r="P368" s="1" t="s">
        <v>83</v>
      </c>
    </row>
    <row r="369" spans="15:16" x14ac:dyDescent="0.25">
      <c r="O369" s="6" t="s">
        <v>279</v>
      </c>
      <c r="P369" s="6" t="s">
        <v>231</v>
      </c>
    </row>
    <row r="370" spans="15:16" x14ac:dyDescent="0.25">
      <c r="O370" s="1" t="s">
        <v>279</v>
      </c>
      <c r="P370" s="1" t="s">
        <v>192</v>
      </c>
    </row>
    <row r="371" spans="15:16" x14ac:dyDescent="0.25">
      <c r="O371" s="6" t="s">
        <v>279</v>
      </c>
      <c r="P371" s="6" t="s">
        <v>111</v>
      </c>
    </row>
    <row r="372" spans="15:16" x14ac:dyDescent="0.25">
      <c r="O372" s="1" t="s">
        <v>279</v>
      </c>
      <c r="P372" s="1" t="s">
        <v>131</v>
      </c>
    </row>
    <row r="373" spans="15:16" x14ac:dyDescent="0.25">
      <c r="O373" s="6" t="s">
        <v>279</v>
      </c>
      <c r="P373" s="6" t="s">
        <v>75</v>
      </c>
    </row>
    <row r="374" spans="15:16" x14ac:dyDescent="0.25">
      <c r="O374" s="1" t="s">
        <v>279</v>
      </c>
      <c r="P374" s="1" t="s">
        <v>294</v>
      </c>
    </row>
    <row r="375" spans="15:16" x14ac:dyDescent="0.25">
      <c r="O375" s="6" t="s">
        <v>279</v>
      </c>
      <c r="P375" s="6" t="s">
        <v>295</v>
      </c>
    </row>
    <row r="376" spans="15:16" x14ac:dyDescent="0.25">
      <c r="O376" s="1" t="s">
        <v>279</v>
      </c>
      <c r="P376" s="1" t="s">
        <v>253</v>
      </c>
    </row>
    <row r="377" spans="15:16" x14ac:dyDescent="0.25">
      <c r="O377" s="6" t="s">
        <v>279</v>
      </c>
      <c r="P377" s="6" t="s">
        <v>290</v>
      </c>
    </row>
    <row r="378" spans="15:16" x14ac:dyDescent="0.25">
      <c r="O378" s="1" t="s">
        <v>279</v>
      </c>
      <c r="P378" s="1" t="s">
        <v>253</v>
      </c>
    </row>
    <row r="379" spans="15:16" x14ac:dyDescent="0.25">
      <c r="O379" s="6" t="s">
        <v>279</v>
      </c>
      <c r="P379" s="6" t="s">
        <v>117</v>
      </c>
    </row>
    <row r="380" spans="15:16" x14ac:dyDescent="0.25">
      <c r="O380" s="1" t="s">
        <v>279</v>
      </c>
      <c r="P380" s="1" t="s">
        <v>111</v>
      </c>
    </row>
    <row r="381" spans="15:16" x14ac:dyDescent="0.25">
      <c r="O381" s="6" t="s">
        <v>279</v>
      </c>
      <c r="P381" s="6" t="s">
        <v>297</v>
      </c>
    </row>
    <row r="382" spans="15:16" x14ac:dyDescent="0.25">
      <c r="O382" s="1" t="s">
        <v>279</v>
      </c>
      <c r="P382" s="1" t="s">
        <v>156</v>
      </c>
    </row>
    <row r="383" spans="15:16" x14ac:dyDescent="0.25">
      <c r="O383" s="6" t="s">
        <v>279</v>
      </c>
      <c r="P383" s="6" t="s">
        <v>210</v>
      </c>
    </row>
    <row r="384" spans="15:16" x14ac:dyDescent="0.25">
      <c r="O384" s="1" t="s">
        <v>279</v>
      </c>
      <c r="P384" s="1" t="s">
        <v>295</v>
      </c>
    </row>
    <row r="385" spans="15:16" x14ac:dyDescent="0.25">
      <c r="O385" s="6" t="s">
        <v>279</v>
      </c>
      <c r="P385" s="6" t="s">
        <v>298</v>
      </c>
    </row>
    <row r="386" spans="15:16" x14ac:dyDescent="0.25">
      <c r="O386" s="1" t="s">
        <v>279</v>
      </c>
      <c r="P386" s="1" t="s">
        <v>154</v>
      </c>
    </row>
    <row r="387" spans="15:16" x14ac:dyDescent="0.25">
      <c r="O387" s="6" t="s">
        <v>279</v>
      </c>
      <c r="P387" s="6" t="s">
        <v>64</v>
      </c>
    </row>
    <row r="388" spans="15:16" x14ac:dyDescent="0.25">
      <c r="O388" s="1" t="s">
        <v>279</v>
      </c>
      <c r="P388" s="1" t="s">
        <v>205</v>
      </c>
    </row>
    <row r="389" spans="15:16" x14ac:dyDescent="0.25">
      <c r="O389" s="6" t="s">
        <v>279</v>
      </c>
      <c r="P389" s="6" t="s">
        <v>79</v>
      </c>
    </row>
    <row r="390" spans="15:16" x14ac:dyDescent="0.25">
      <c r="O390" s="1" t="s">
        <v>279</v>
      </c>
      <c r="P390" s="1" t="s">
        <v>83</v>
      </c>
    </row>
    <row r="391" spans="15:16" x14ac:dyDescent="0.25">
      <c r="O391" s="6" t="s">
        <v>279</v>
      </c>
      <c r="P391" s="6" t="s">
        <v>172</v>
      </c>
    </row>
    <row r="392" spans="15:16" x14ac:dyDescent="0.25">
      <c r="O392" s="1" t="s">
        <v>279</v>
      </c>
      <c r="P392" s="1" t="s">
        <v>301</v>
      </c>
    </row>
    <row r="393" spans="15:16" x14ac:dyDescent="0.25">
      <c r="O393" s="6" t="s">
        <v>279</v>
      </c>
      <c r="P393" s="6" t="s">
        <v>290</v>
      </c>
    </row>
    <row r="394" spans="15:16" x14ac:dyDescent="0.25">
      <c r="O394" s="1" t="s">
        <v>279</v>
      </c>
      <c r="P394" s="1" t="s">
        <v>99</v>
      </c>
    </row>
    <row r="395" spans="15:16" x14ac:dyDescent="0.25">
      <c r="O395" s="6" t="s">
        <v>279</v>
      </c>
      <c r="P395" s="6" t="s">
        <v>274</v>
      </c>
    </row>
    <row r="396" spans="15:16" x14ac:dyDescent="0.25">
      <c r="O396" s="1" t="s">
        <v>279</v>
      </c>
      <c r="P396" s="1" t="s">
        <v>230</v>
      </c>
    </row>
    <row r="397" spans="15:16" x14ac:dyDescent="0.25">
      <c r="O397" s="6" t="s">
        <v>279</v>
      </c>
      <c r="P397" s="6" t="s">
        <v>302</v>
      </c>
    </row>
    <row r="398" spans="15:16" x14ac:dyDescent="0.25">
      <c r="O398" s="1" t="s">
        <v>279</v>
      </c>
      <c r="P398" s="1" t="s">
        <v>298</v>
      </c>
    </row>
    <row r="399" spans="15:16" x14ac:dyDescent="0.25">
      <c r="O399" s="6" t="s">
        <v>279</v>
      </c>
      <c r="P399" s="6" t="s">
        <v>36</v>
      </c>
    </row>
    <row r="400" spans="15:16" x14ac:dyDescent="0.25">
      <c r="O400" s="1" t="s">
        <v>279</v>
      </c>
      <c r="P400" s="1" t="s">
        <v>170</v>
      </c>
    </row>
    <row r="401" spans="15:16" x14ac:dyDescent="0.25">
      <c r="O401" s="6" t="s">
        <v>279</v>
      </c>
      <c r="P401" s="6" t="s">
        <v>164</v>
      </c>
    </row>
    <row r="402" spans="15:16" x14ac:dyDescent="0.25">
      <c r="O402" s="1" t="s">
        <v>279</v>
      </c>
      <c r="P402" s="1" t="s">
        <v>205</v>
      </c>
    </row>
    <row r="403" spans="15:16" x14ac:dyDescent="0.25">
      <c r="O403" s="6" t="s">
        <v>305</v>
      </c>
      <c r="P403" s="6" t="s">
        <v>154</v>
      </c>
    </row>
    <row r="404" spans="15:16" x14ac:dyDescent="0.25">
      <c r="O404" s="1" t="s">
        <v>305</v>
      </c>
      <c r="P404" s="1" t="s">
        <v>308</v>
      </c>
    </row>
    <row r="405" spans="15:16" x14ac:dyDescent="0.25">
      <c r="O405" s="6" t="s">
        <v>305</v>
      </c>
      <c r="P405" s="6" t="s">
        <v>310</v>
      </c>
    </row>
    <row r="406" spans="15:16" x14ac:dyDescent="0.25">
      <c r="O406" s="1" t="s">
        <v>305</v>
      </c>
      <c r="P406" s="1" t="s">
        <v>253</v>
      </c>
    </row>
    <row r="407" spans="15:16" x14ac:dyDescent="0.25">
      <c r="O407" s="6" t="s">
        <v>305</v>
      </c>
      <c r="P407" s="6" t="s">
        <v>298</v>
      </c>
    </row>
    <row r="408" spans="15:16" x14ac:dyDescent="0.25">
      <c r="O408" s="1" t="s">
        <v>305</v>
      </c>
      <c r="P408" s="1" t="s">
        <v>146</v>
      </c>
    </row>
    <row r="409" spans="15:16" x14ac:dyDescent="0.25">
      <c r="O409" s="6" t="s">
        <v>305</v>
      </c>
      <c r="P409" s="6" t="s">
        <v>310</v>
      </c>
    </row>
    <row r="410" spans="15:16" x14ac:dyDescent="0.25">
      <c r="O410" s="1" t="s">
        <v>305</v>
      </c>
      <c r="P410" s="1" t="s">
        <v>111</v>
      </c>
    </row>
    <row r="411" spans="15:16" x14ac:dyDescent="0.25">
      <c r="O411" s="6" t="s">
        <v>305</v>
      </c>
      <c r="P411" s="6" t="s">
        <v>310</v>
      </c>
    </row>
    <row r="412" spans="15:16" x14ac:dyDescent="0.25">
      <c r="O412" s="1" t="s">
        <v>305</v>
      </c>
      <c r="P412" s="1" t="s">
        <v>255</v>
      </c>
    </row>
    <row r="413" spans="15:16" x14ac:dyDescent="0.25">
      <c r="O413" s="6" t="s">
        <v>305</v>
      </c>
      <c r="P413" s="6" t="s">
        <v>312</v>
      </c>
    </row>
    <row r="414" spans="15:16" x14ac:dyDescent="0.25">
      <c r="O414" s="1" t="s">
        <v>305</v>
      </c>
      <c r="P414" s="1" t="s">
        <v>283</v>
      </c>
    </row>
    <row r="415" spans="15:16" x14ac:dyDescent="0.25">
      <c r="O415" s="6" t="s">
        <v>305</v>
      </c>
      <c r="P415" s="6" t="s">
        <v>313</v>
      </c>
    </row>
    <row r="416" spans="15:16" x14ac:dyDescent="0.25">
      <c r="O416" s="1" t="s">
        <v>305</v>
      </c>
      <c r="P416" s="1" t="s">
        <v>314</v>
      </c>
    </row>
    <row r="417" spans="15:16" x14ac:dyDescent="0.25">
      <c r="O417" s="6" t="s">
        <v>305</v>
      </c>
      <c r="P417" s="6" t="s">
        <v>315</v>
      </c>
    </row>
    <row r="418" spans="15:16" x14ac:dyDescent="0.25">
      <c r="O418" s="1" t="s">
        <v>305</v>
      </c>
      <c r="P418" s="1" t="s">
        <v>194</v>
      </c>
    </row>
    <row r="419" spans="15:16" x14ac:dyDescent="0.25">
      <c r="O419" s="6" t="s">
        <v>305</v>
      </c>
      <c r="P419" s="6" t="s">
        <v>162</v>
      </c>
    </row>
    <row r="420" spans="15:16" x14ac:dyDescent="0.25">
      <c r="O420" s="1" t="s">
        <v>305</v>
      </c>
      <c r="P420" s="1" t="s">
        <v>315</v>
      </c>
    </row>
    <row r="421" spans="15:16" x14ac:dyDescent="0.25">
      <c r="O421" s="6" t="s">
        <v>305</v>
      </c>
      <c r="P421" s="6" t="s">
        <v>286</v>
      </c>
    </row>
    <row r="422" spans="15:16" x14ac:dyDescent="0.25">
      <c r="O422" s="1" t="s">
        <v>305</v>
      </c>
      <c r="P422" s="1" t="s">
        <v>316</v>
      </c>
    </row>
    <row r="423" spans="15:16" x14ac:dyDescent="0.25">
      <c r="O423" s="6" t="s">
        <v>305</v>
      </c>
      <c r="P423" s="6" t="s">
        <v>255</v>
      </c>
    </row>
    <row r="424" spans="15:16" x14ac:dyDescent="0.25">
      <c r="O424" s="1" t="s">
        <v>305</v>
      </c>
      <c r="P424" s="1" t="s">
        <v>317</v>
      </c>
    </row>
    <row r="425" spans="15:16" x14ac:dyDescent="0.25">
      <c r="O425" s="6" t="s">
        <v>305</v>
      </c>
      <c r="P425" s="6" t="s">
        <v>318</v>
      </c>
    </row>
    <row r="426" spans="15:16" x14ac:dyDescent="0.25">
      <c r="O426" s="1" t="s">
        <v>305</v>
      </c>
      <c r="P426" s="1" t="s">
        <v>131</v>
      </c>
    </row>
    <row r="427" spans="15:16" x14ac:dyDescent="0.25">
      <c r="O427" s="6" t="s">
        <v>305</v>
      </c>
      <c r="P427" s="6" t="s">
        <v>314</v>
      </c>
    </row>
    <row r="428" spans="15:16" x14ac:dyDescent="0.25">
      <c r="O428" s="1" t="s">
        <v>305</v>
      </c>
      <c r="P428" s="1" t="s">
        <v>162</v>
      </c>
    </row>
    <row r="429" spans="15:16" x14ac:dyDescent="0.25">
      <c r="O429" s="6" t="s">
        <v>305</v>
      </c>
      <c r="P429" s="6" t="s">
        <v>157</v>
      </c>
    </row>
    <row r="430" spans="15:16" x14ac:dyDescent="0.25">
      <c r="O430" s="1" t="s">
        <v>305</v>
      </c>
      <c r="P430" s="1" t="s">
        <v>156</v>
      </c>
    </row>
    <row r="431" spans="15:16" x14ac:dyDescent="0.25">
      <c r="O431" s="6" t="s">
        <v>305</v>
      </c>
      <c r="P431" s="6" t="s">
        <v>310</v>
      </c>
    </row>
    <row r="432" spans="15:16" x14ac:dyDescent="0.25">
      <c r="O432" s="1" t="s">
        <v>305</v>
      </c>
      <c r="P432" s="1" t="s">
        <v>316</v>
      </c>
    </row>
    <row r="433" spans="15:16" x14ac:dyDescent="0.25">
      <c r="O433" s="6" t="s">
        <v>305</v>
      </c>
      <c r="P433" s="6" t="s">
        <v>315</v>
      </c>
    </row>
    <row r="434" spans="15:16" x14ac:dyDescent="0.25">
      <c r="O434" s="1" t="s">
        <v>305</v>
      </c>
      <c r="P434" s="1" t="s">
        <v>226</v>
      </c>
    </row>
    <row r="435" spans="15:16" x14ac:dyDescent="0.25">
      <c r="O435" s="6" t="s">
        <v>305</v>
      </c>
      <c r="P435" s="6" t="s">
        <v>162</v>
      </c>
    </row>
    <row r="436" spans="15:16" x14ac:dyDescent="0.25">
      <c r="O436" s="1" t="s">
        <v>305</v>
      </c>
      <c r="P436" s="1" t="s">
        <v>156</v>
      </c>
    </row>
    <row r="437" spans="15:16" x14ac:dyDescent="0.25">
      <c r="O437" s="6" t="s">
        <v>305</v>
      </c>
      <c r="P437" s="6" t="s">
        <v>286</v>
      </c>
    </row>
    <row r="438" spans="15:16" x14ac:dyDescent="0.25">
      <c r="O438" s="1" t="s">
        <v>305</v>
      </c>
      <c r="P438" s="1" t="s">
        <v>196</v>
      </c>
    </row>
    <row r="439" spans="15:16" x14ac:dyDescent="0.25">
      <c r="O439" s="6" t="s">
        <v>305</v>
      </c>
      <c r="P439" s="6" t="s">
        <v>255</v>
      </c>
    </row>
    <row r="440" spans="15:16" x14ac:dyDescent="0.25">
      <c r="O440" s="1" t="s">
        <v>305</v>
      </c>
      <c r="P440" s="1" t="s">
        <v>149</v>
      </c>
    </row>
    <row r="441" spans="15:16" x14ac:dyDescent="0.25">
      <c r="O441" s="6" t="s">
        <v>305</v>
      </c>
      <c r="P441" s="6" t="s">
        <v>241</v>
      </c>
    </row>
    <row r="442" spans="15:16" x14ac:dyDescent="0.25">
      <c r="O442" s="1" t="s">
        <v>305</v>
      </c>
      <c r="P442" s="1" t="s">
        <v>187</v>
      </c>
    </row>
    <row r="443" spans="15:16" x14ac:dyDescent="0.25">
      <c r="O443" s="6" t="s">
        <v>305</v>
      </c>
      <c r="P443" s="6" t="s">
        <v>253</v>
      </c>
    </row>
    <row r="444" spans="15:16" x14ac:dyDescent="0.25">
      <c r="O444" s="1" t="s">
        <v>305</v>
      </c>
      <c r="P444" s="1" t="s">
        <v>131</v>
      </c>
    </row>
    <row r="445" spans="15:16" x14ac:dyDescent="0.25">
      <c r="O445" s="6" t="s">
        <v>305</v>
      </c>
      <c r="P445" s="6" t="s">
        <v>277</v>
      </c>
    </row>
    <row r="446" spans="15:16" x14ac:dyDescent="0.25">
      <c r="O446" s="1" t="s">
        <v>305</v>
      </c>
      <c r="P446" s="1" t="s">
        <v>36</v>
      </c>
    </row>
    <row r="447" spans="15:16" x14ac:dyDescent="0.25">
      <c r="O447" s="6" t="s">
        <v>305</v>
      </c>
      <c r="P447" s="6" t="s">
        <v>321</v>
      </c>
    </row>
    <row r="448" spans="15:16" x14ac:dyDescent="0.25">
      <c r="O448" s="1" t="s">
        <v>305</v>
      </c>
      <c r="P448" s="1" t="s">
        <v>192</v>
      </c>
    </row>
    <row r="449" spans="15:16" x14ac:dyDescent="0.25">
      <c r="O449" s="6" t="s">
        <v>305</v>
      </c>
      <c r="P449" s="6" t="s">
        <v>187</v>
      </c>
    </row>
    <row r="450" spans="15:16" x14ac:dyDescent="0.25">
      <c r="O450" s="1" t="s">
        <v>305</v>
      </c>
      <c r="P450" s="1" t="s">
        <v>322</v>
      </c>
    </row>
    <row r="451" spans="15:16" x14ac:dyDescent="0.25">
      <c r="O451" s="6" t="s">
        <v>305</v>
      </c>
      <c r="P451" s="6" t="s">
        <v>187</v>
      </c>
    </row>
    <row r="452" spans="15:16" x14ac:dyDescent="0.25">
      <c r="O452" s="1" t="s">
        <v>305</v>
      </c>
      <c r="P452" s="1" t="s">
        <v>192</v>
      </c>
    </row>
    <row r="453" spans="15:16" x14ac:dyDescent="0.25">
      <c r="O453" s="6" t="s">
        <v>305</v>
      </c>
      <c r="P453" s="6" t="s">
        <v>36</v>
      </c>
    </row>
    <row r="454" spans="15:16" x14ac:dyDescent="0.25">
      <c r="O454" s="1" t="s">
        <v>305</v>
      </c>
      <c r="P454" s="1" t="s">
        <v>87</v>
      </c>
    </row>
    <row r="455" spans="15:16" x14ac:dyDescent="0.25">
      <c r="O455" s="6" t="s">
        <v>305</v>
      </c>
      <c r="P455" s="6" t="s">
        <v>83</v>
      </c>
    </row>
    <row r="456" spans="15:16" x14ac:dyDescent="0.25">
      <c r="O456" s="1" t="s">
        <v>305</v>
      </c>
      <c r="P456" s="1" t="s">
        <v>75</v>
      </c>
    </row>
    <row r="457" spans="15:16" x14ac:dyDescent="0.25">
      <c r="O457" s="6" t="s">
        <v>305</v>
      </c>
      <c r="P457" s="6" t="s">
        <v>281</v>
      </c>
    </row>
    <row r="458" spans="15:16" x14ac:dyDescent="0.25">
      <c r="O458" s="1" t="s">
        <v>305</v>
      </c>
      <c r="P458" s="1" t="s">
        <v>317</v>
      </c>
    </row>
    <row r="459" spans="15:16" x14ac:dyDescent="0.25">
      <c r="O459" s="6" t="s">
        <v>305</v>
      </c>
      <c r="P459" s="6" t="s">
        <v>277</v>
      </c>
    </row>
    <row r="460" spans="15:16" x14ac:dyDescent="0.25">
      <c r="O460" s="1" t="s">
        <v>305</v>
      </c>
      <c r="P460" s="1" t="s">
        <v>111</v>
      </c>
    </row>
    <row r="461" spans="15:16" x14ac:dyDescent="0.25">
      <c r="O461" s="6" t="s">
        <v>305</v>
      </c>
      <c r="P461" s="6" t="s">
        <v>68</v>
      </c>
    </row>
    <row r="462" spans="15:16" x14ac:dyDescent="0.25">
      <c r="O462" s="1" t="s">
        <v>305</v>
      </c>
      <c r="P462" s="1" t="s">
        <v>172</v>
      </c>
    </row>
    <row r="463" spans="15:16" x14ac:dyDescent="0.25">
      <c r="O463" s="6" t="s">
        <v>323</v>
      </c>
      <c r="P463" s="6" t="s">
        <v>261</v>
      </c>
    </row>
    <row r="464" spans="15:16" x14ac:dyDescent="0.25">
      <c r="O464" s="1" t="s">
        <v>323</v>
      </c>
      <c r="P464" s="1" t="s">
        <v>94</v>
      </c>
    </row>
    <row r="465" spans="15:16" x14ac:dyDescent="0.25">
      <c r="O465" s="6" t="s">
        <v>323</v>
      </c>
      <c r="P465" s="6" t="s">
        <v>286</v>
      </c>
    </row>
    <row r="466" spans="15:16" x14ac:dyDescent="0.25">
      <c r="O466" s="1" t="s">
        <v>323</v>
      </c>
      <c r="P466" s="1" t="s">
        <v>25</v>
      </c>
    </row>
    <row r="467" spans="15:16" x14ac:dyDescent="0.25">
      <c r="O467" s="6" t="s">
        <v>323</v>
      </c>
      <c r="P467" s="6" t="s">
        <v>128</v>
      </c>
    </row>
    <row r="468" spans="15:16" x14ac:dyDescent="0.25">
      <c r="O468" s="1" t="s">
        <v>323</v>
      </c>
      <c r="P468" s="1" t="s">
        <v>326</v>
      </c>
    </row>
    <row r="469" spans="15:16" x14ac:dyDescent="0.25">
      <c r="O469" s="6" t="s">
        <v>323</v>
      </c>
      <c r="P469" s="6" t="s">
        <v>327</v>
      </c>
    </row>
    <row r="470" spans="15:16" x14ac:dyDescent="0.25">
      <c r="O470" s="1" t="s">
        <v>323</v>
      </c>
      <c r="P470" s="1" t="s">
        <v>192</v>
      </c>
    </row>
    <row r="471" spans="15:16" x14ac:dyDescent="0.25">
      <c r="O471" s="6" t="s">
        <v>323</v>
      </c>
      <c r="P471" s="6" t="s">
        <v>251</v>
      </c>
    </row>
    <row r="472" spans="15:16" x14ac:dyDescent="0.25">
      <c r="O472" s="1" t="s">
        <v>323</v>
      </c>
      <c r="P472" s="1" t="s">
        <v>329</v>
      </c>
    </row>
    <row r="473" spans="15:16" x14ac:dyDescent="0.25">
      <c r="O473" s="6" t="s">
        <v>323</v>
      </c>
      <c r="P473" s="6" t="s">
        <v>253</v>
      </c>
    </row>
    <row r="474" spans="15:16" x14ac:dyDescent="0.25">
      <c r="O474" s="1" t="s">
        <v>323</v>
      </c>
      <c r="P474" s="1" t="s">
        <v>94</v>
      </c>
    </row>
    <row r="475" spans="15:16" x14ac:dyDescent="0.25">
      <c r="O475" s="6" t="s">
        <v>323</v>
      </c>
      <c r="P475" s="6" t="s">
        <v>146</v>
      </c>
    </row>
    <row r="476" spans="15:16" x14ac:dyDescent="0.25">
      <c r="O476" s="1" t="s">
        <v>323</v>
      </c>
      <c r="P476" s="1" t="s">
        <v>330</v>
      </c>
    </row>
    <row r="477" spans="15:16" x14ac:dyDescent="0.25">
      <c r="O477" s="6" t="s">
        <v>323</v>
      </c>
      <c r="P477" s="6" t="s">
        <v>253</v>
      </c>
    </row>
    <row r="478" spans="15:16" x14ac:dyDescent="0.25">
      <c r="O478" s="1" t="s">
        <v>323</v>
      </c>
      <c r="P478" s="1" t="s">
        <v>164</v>
      </c>
    </row>
    <row r="479" spans="15:16" x14ac:dyDescent="0.25">
      <c r="O479" s="6" t="s">
        <v>323</v>
      </c>
      <c r="P479" s="6" t="s">
        <v>277</v>
      </c>
    </row>
    <row r="480" spans="15:16" x14ac:dyDescent="0.25">
      <c r="O480" s="1" t="s">
        <v>323</v>
      </c>
      <c r="P480" s="1" t="s">
        <v>87</v>
      </c>
    </row>
    <row r="481" spans="15:16" x14ac:dyDescent="0.25">
      <c r="O481" s="6" t="s">
        <v>323</v>
      </c>
      <c r="P481" s="6" t="s">
        <v>192</v>
      </c>
    </row>
    <row r="482" spans="15:16" x14ac:dyDescent="0.25">
      <c r="O482" s="1" t="s">
        <v>323</v>
      </c>
      <c r="P482" s="1" t="s">
        <v>111</v>
      </c>
    </row>
    <row r="483" spans="15:16" x14ac:dyDescent="0.25">
      <c r="O483" s="6" t="s">
        <v>323</v>
      </c>
      <c r="P483" s="6" t="s">
        <v>331</v>
      </c>
    </row>
    <row r="484" spans="15:16" x14ac:dyDescent="0.25">
      <c r="O484" s="1" t="s">
        <v>323</v>
      </c>
      <c r="P484" s="1" t="s">
        <v>332</v>
      </c>
    </row>
    <row r="485" spans="15:16" x14ac:dyDescent="0.25">
      <c r="O485" s="6" t="s">
        <v>323</v>
      </c>
      <c r="P485" s="6" t="s">
        <v>193</v>
      </c>
    </row>
    <row r="486" spans="15:16" x14ac:dyDescent="0.25">
      <c r="O486" s="1" t="s">
        <v>323</v>
      </c>
      <c r="P486" s="1" t="s">
        <v>25</v>
      </c>
    </row>
    <row r="487" spans="15:16" x14ac:dyDescent="0.25">
      <c r="O487" s="6" t="s">
        <v>323</v>
      </c>
      <c r="P487" s="6" t="s">
        <v>333</v>
      </c>
    </row>
    <row r="488" spans="15:16" x14ac:dyDescent="0.25">
      <c r="O488" s="1" t="s">
        <v>323</v>
      </c>
      <c r="P488" s="1" t="s">
        <v>334</v>
      </c>
    </row>
    <row r="489" spans="15:16" x14ac:dyDescent="0.25">
      <c r="O489" s="6" t="s">
        <v>323</v>
      </c>
      <c r="P489" s="6" t="s">
        <v>103</v>
      </c>
    </row>
    <row r="490" spans="15:16" x14ac:dyDescent="0.25">
      <c r="O490" s="1" t="s">
        <v>323</v>
      </c>
      <c r="P490" s="1" t="s">
        <v>32</v>
      </c>
    </row>
    <row r="491" spans="15:16" x14ac:dyDescent="0.25">
      <c r="O491" s="6" t="s">
        <v>323</v>
      </c>
      <c r="P491" s="6" t="s">
        <v>330</v>
      </c>
    </row>
    <row r="492" spans="15:16" x14ac:dyDescent="0.25">
      <c r="O492" s="1" t="s">
        <v>323</v>
      </c>
      <c r="P492" s="1" t="s">
        <v>335</v>
      </c>
    </row>
    <row r="493" spans="15:16" x14ac:dyDescent="0.25">
      <c r="O493" s="6" t="s">
        <v>323</v>
      </c>
      <c r="P493" s="6" t="s">
        <v>196</v>
      </c>
    </row>
    <row r="494" spans="15:16" x14ac:dyDescent="0.25">
      <c r="O494" s="1" t="s">
        <v>323</v>
      </c>
      <c r="P494" s="1" t="s">
        <v>271</v>
      </c>
    </row>
    <row r="495" spans="15:16" x14ac:dyDescent="0.25">
      <c r="O495" s="6" t="s">
        <v>323</v>
      </c>
      <c r="P495" s="6" t="s">
        <v>192</v>
      </c>
    </row>
    <row r="496" spans="15:16" x14ac:dyDescent="0.25">
      <c r="O496" s="1" t="s">
        <v>323</v>
      </c>
      <c r="P496" s="1" t="s">
        <v>322</v>
      </c>
    </row>
    <row r="497" spans="15:16" x14ac:dyDescent="0.25">
      <c r="O497" s="6" t="s">
        <v>323</v>
      </c>
      <c r="P497" s="6" t="s">
        <v>253</v>
      </c>
    </row>
    <row r="498" spans="15:16" x14ac:dyDescent="0.25">
      <c r="O498" s="1" t="s">
        <v>323</v>
      </c>
      <c r="P498" s="1" t="s">
        <v>111</v>
      </c>
    </row>
    <row r="499" spans="15:16" x14ac:dyDescent="0.25">
      <c r="O499" s="6" t="s">
        <v>323</v>
      </c>
      <c r="P499" s="6" t="s">
        <v>277</v>
      </c>
    </row>
    <row r="500" spans="15:16" x14ac:dyDescent="0.25">
      <c r="O500" s="1" t="s">
        <v>323</v>
      </c>
      <c r="P500" s="1" t="s">
        <v>164</v>
      </c>
    </row>
    <row r="501" spans="15:16" x14ac:dyDescent="0.25">
      <c r="O501" s="6" t="s">
        <v>323</v>
      </c>
      <c r="P501" s="6" t="s">
        <v>128</v>
      </c>
    </row>
    <row r="502" spans="15:16" x14ac:dyDescent="0.25">
      <c r="O502" s="1" t="s">
        <v>323</v>
      </c>
      <c r="P502" s="1" t="s">
        <v>203</v>
      </c>
    </row>
    <row r="503" spans="15:16" x14ac:dyDescent="0.25">
      <c r="O503" s="6" t="s">
        <v>323</v>
      </c>
      <c r="P503" s="6" t="s">
        <v>336</v>
      </c>
    </row>
    <row r="504" spans="15:16" x14ac:dyDescent="0.25">
      <c r="O504" s="1" t="s">
        <v>323</v>
      </c>
      <c r="P504" s="1" t="s">
        <v>337</v>
      </c>
    </row>
    <row r="505" spans="15:16" x14ac:dyDescent="0.25">
      <c r="O505" s="6" t="s">
        <v>323</v>
      </c>
      <c r="P505" s="6" t="s">
        <v>330</v>
      </c>
    </row>
    <row r="506" spans="15:16" x14ac:dyDescent="0.25">
      <c r="O506" s="1" t="s">
        <v>323</v>
      </c>
      <c r="P506" s="1" t="s">
        <v>338</v>
      </c>
    </row>
    <row r="507" spans="15:16" x14ac:dyDescent="0.25">
      <c r="O507" s="6" t="s">
        <v>323</v>
      </c>
      <c r="P507" s="6" t="s">
        <v>131</v>
      </c>
    </row>
    <row r="508" spans="15:16" x14ac:dyDescent="0.25">
      <c r="O508" s="1" t="s">
        <v>323</v>
      </c>
      <c r="P508" s="1" t="s">
        <v>255</v>
      </c>
    </row>
    <row r="509" spans="15:16" x14ac:dyDescent="0.25">
      <c r="O509" s="6" t="s">
        <v>323</v>
      </c>
      <c r="P509" s="6" t="s">
        <v>192</v>
      </c>
    </row>
    <row r="510" spans="15:16" x14ac:dyDescent="0.25">
      <c r="O510" s="1" t="s">
        <v>323</v>
      </c>
      <c r="P510" s="1" t="s">
        <v>339</v>
      </c>
    </row>
    <row r="511" spans="15:16" x14ac:dyDescent="0.25">
      <c r="O511" s="6" t="s">
        <v>323</v>
      </c>
      <c r="P511" s="6" t="s">
        <v>321</v>
      </c>
    </row>
    <row r="512" spans="15:16" x14ac:dyDescent="0.25">
      <c r="O512" s="1" t="s">
        <v>323</v>
      </c>
      <c r="P512" s="1" t="s">
        <v>337</v>
      </c>
    </row>
    <row r="513" spans="15:16" x14ac:dyDescent="0.25">
      <c r="O513" s="6" t="s">
        <v>323</v>
      </c>
      <c r="P513" s="6" t="s">
        <v>230</v>
      </c>
    </row>
    <row r="514" spans="15:16" x14ac:dyDescent="0.25">
      <c r="O514" s="1" t="s">
        <v>323</v>
      </c>
      <c r="P514" s="1" t="s">
        <v>273</v>
      </c>
    </row>
    <row r="515" spans="15:16" x14ac:dyDescent="0.25">
      <c r="O515" s="6" t="s">
        <v>323</v>
      </c>
      <c r="P515" s="6" t="s">
        <v>64</v>
      </c>
    </row>
    <row r="516" spans="15:16" x14ac:dyDescent="0.25">
      <c r="O516" s="1" t="s">
        <v>323</v>
      </c>
      <c r="P516" s="1" t="s">
        <v>32</v>
      </c>
    </row>
    <row r="517" spans="15:16" x14ac:dyDescent="0.25">
      <c r="O517" s="6" t="s">
        <v>323</v>
      </c>
      <c r="P517" s="6" t="s">
        <v>340</v>
      </c>
    </row>
    <row r="518" spans="15:16" x14ac:dyDescent="0.25">
      <c r="O518" s="1" t="s">
        <v>323</v>
      </c>
      <c r="P518" s="1" t="s">
        <v>205</v>
      </c>
    </row>
    <row r="519" spans="15:16" x14ac:dyDescent="0.25">
      <c r="O519" s="6" t="s">
        <v>323</v>
      </c>
      <c r="P519" s="6" t="s">
        <v>131</v>
      </c>
    </row>
    <row r="520" spans="15:16" x14ac:dyDescent="0.25">
      <c r="O520" s="1" t="s">
        <v>323</v>
      </c>
      <c r="P520" s="1" t="s">
        <v>94</v>
      </c>
    </row>
    <row r="521" spans="15:16" x14ac:dyDescent="0.25">
      <c r="O521" s="6" t="s">
        <v>323</v>
      </c>
      <c r="P521" s="6" t="s">
        <v>157</v>
      </c>
    </row>
    <row r="522" spans="15:16" x14ac:dyDescent="0.25">
      <c r="O522" s="1" t="s">
        <v>341</v>
      </c>
      <c r="P522" s="1" t="s">
        <v>253</v>
      </c>
    </row>
    <row r="523" spans="15:16" x14ac:dyDescent="0.25">
      <c r="O523" s="6" t="s">
        <v>341</v>
      </c>
      <c r="P523" s="6" t="s">
        <v>330</v>
      </c>
    </row>
    <row r="524" spans="15:16" x14ac:dyDescent="0.25">
      <c r="O524" s="1" t="s">
        <v>341</v>
      </c>
      <c r="P524" s="1" t="s">
        <v>283</v>
      </c>
    </row>
    <row r="525" spans="15:16" x14ac:dyDescent="0.25">
      <c r="O525" s="6" t="s">
        <v>341</v>
      </c>
      <c r="P525" s="6" t="s">
        <v>131</v>
      </c>
    </row>
    <row r="526" spans="15:16" x14ac:dyDescent="0.25">
      <c r="O526" s="1" t="s">
        <v>341</v>
      </c>
      <c r="P526" s="1" t="s">
        <v>157</v>
      </c>
    </row>
    <row r="527" spans="15:16" x14ac:dyDescent="0.25">
      <c r="O527" s="6" t="s">
        <v>341</v>
      </c>
      <c r="P527" s="6" t="s">
        <v>283</v>
      </c>
    </row>
    <row r="528" spans="15:16" x14ac:dyDescent="0.25">
      <c r="O528" s="1" t="s">
        <v>341</v>
      </c>
      <c r="P528" s="1" t="s">
        <v>99</v>
      </c>
    </row>
    <row r="529" spans="15:16" x14ac:dyDescent="0.25">
      <c r="O529" s="6" t="s">
        <v>341</v>
      </c>
      <c r="P529" s="6" t="s">
        <v>156</v>
      </c>
    </row>
    <row r="530" spans="15:16" x14ac:dyDescent="0.25">
      <c r="O530" s="1" t="s">
        <v>341</v>
      </c>
      <c r="P530" s="1" t="s">
        <v>283</v>
      </c>
    </row>
    <row r="531" spans="15:16" x14ac:dyDescent="0.25">
      <c r="O531" s="6" t="s">
        <v>341</v>
      </c>
      <c r="P531" s="6" t="s">
        <v>281</v>
      </c>
    </row>
    <row r="532" spans="15:16" x14ac:dyDescent="0.25">
      <c r="O532" s="1" t="s">
        <v>341</v>
      </c>
      <c r="P532" s="1" t="s">
        <v>349</v>
      </c>
    </row>
    <row r="533" spans="15:16" x14ac:dyDescent="0.25">
      <c r="O533" s="6" t="s">
        <v>341</v>
      </c>
      <c r="P533" s="6" t="s">
        <v>192</v>
      </c>
    </row>
    <row r="534" spans="15:16" x14ac:dyDescent="0.25">
      <c r="O534" s="1" t="s">
        <v>341</v>
      </c>
      <c r="P534" s="1" t="s">
        <v>187</v>
      </c>
    </row>
    <row r="535" spans="15:16" x14ac:dyDescent="0.25">
      <c r="O535" s="6" t="s">
        <v>341</v>
      </c>
      <c r="P535" s="6" t="s">
        <v>157</v>
      </c>
    </row>
    <row r="536" spans="15:16" x14ac:dyDescent="0.25">
      <c r="O536" s="1" t="s">
        <v>341</v>
      </c>
      <c r="P536" s="1" t="s">
        <v>316</v>
      </c>
    </row>
    <row r="537" spans="15:16" x14ac:dyDescent="0.25">
      <c r="O537" s="6" t="s">
        <v>341</v>
      </c>
      <c r="P537" s="6" t="s">
        <v>131</v>
      </c>
    </row>
    <row r="538" spans="15:16" x14ac:dyDescent="0.25">
      <c r="O538" s="1" t="s">
        <v>341</v>
      </c>
      <c r="P538" s="1" t="s">
        <v>293</v>
      </c>
    </row>
    <row r="539" spans="15:16" x14ac:dyDescent="0.25">
      <c r="O539" s="6" t="s">
        <v>341</v>
      </c>
      <c r="P539" s="6" t="s">
        <v>352</v>
      </c>
    </row>
    <row r="540" spans="15:16" x14ac:dyDescent="0.25">
      <c r="O540" s="1" t="s">
        <v>341</v>
      </c>
      <c r="P540" s="1" t="s">
        <v>230</v>
      </c>
    </row>
    <row r="541" spans="15:16" x14ac:dyDescent="0.25">
      <c r="O541" s="6" t="s">
        <v>341</v>
      </c>
      <c r="P541" s="6" t="s">
        <v>353</v>
      </c>
    </row>
    <row r="542" spans="15:16" x14ac:dyDescent="0.25">
      <c r="O542" s="1" t="s">
        <v>341</v>
      </c>
      <c r="P542" s="1" t="s">
        <v>298</v>
      </c>
    </row>
    <row r="543" spans="15:16" x14ac:dyDescent="0.25">
      <c r="O543" s="6" t="s">
        <v>341</v>
      </c>
      <c r="P543" s="6" t="s">
        <v>354</v>
      </c>
    </row>
    <row r="544" spans="15:16" x14ac:dyDescent="0.25">
      <c r="O544" s="1" t="s">
        <v>341</v>
      </c>
      <c r="P544" s="1" t="s">
        <v>356</v>
      </c>
    </row>
    <row r="545" spans="15:16" x14ac:dyDescent="0.25">
      <c r="O545" s="6" t="s">
        <v>341</v>
      </c>
      <c r="P545" s="6" t="s">
        <v>157</v>
      </c>
    </row>
    <row r="546" spans="15:16" x14ac:dyDescent="0.25">
      <c r="O546" s="1" t="s">
        <v>341</v>
      </c>
      <c r="P546" s="1" t="s">
        <v>162</v>
      </c>
    </row>
    <row r="547" spans="15:16" x14ac:dyDescent="0.25">
      <c r="O547" s="6" t="s">
        <v>341</v>
      </c>
      <c r="P547" s="6" t="s">
        <v>357</v>
      </c>
    </row>
    <row r="548" spans="15:16" x14ac:dyDescent="0.25">
      <c r="O548" s="1" t="s">
        <v>341</v>
      </c>
      <c r="P548" s="1" t="s">
        <v>192</v>
      </c>
    </row>
    <row r="549" spans="15:16" x14ac:dyDescent="0.25">
      <c r="O549" s="6" t="s">
        <v>341</v>
      </c>
      <c r="P549" s="6" t="s">
        <v>321</v>
      </c>
    </row>
    <row r="550" spans="15:16" x14ac:dyDescent="0.25">
      <c r="O550" s="1" t="s">
        <v>341</v>
      </c>
      <c r="P550" s="1" t="s">
        <v>157</v>
      </c>
    </row>
    <row r="551" spans="15:16" x14ac:dyDescent="0.25">
      <c r="O551" s="6" t="s">
        <v>341</v>
      </c>
      <c r="P551" s="6" t="s">
        <v>330</v>
      </c>
    </row>
    <row r="552" spans="15:16" x14ac:dyDescent="0.25">
      <c r="O552" s="1" t="s">
        <v>341</v>
      </c>
      <c r="P552" s="1" t="s">
        <v>359</v>
      </c>
    </row>
    <row r="553" spans="15:16" x14ac:dyDescent="0.25">
      <c r="O553" s="6" t="s">
        <v>341</v>
      </c>
      <c r="P553" s="6" t="s">
        <v>330</v>
      </c>
    </row>
    <row r="554" spans="15:16" x14ac:dyDescent="0.25">
      <c r="O554" s="1" t="s">
        <v>341</v>
      </c>
      <c r="P554" s="1" t="s">
        <v>253</v>
      </c>
    </row>
    <row r="555" spans="15:16" x14ac:dyDescent="0.25">
      <c r="O555" s="6" t="s">
        <v>341</v>
      </c>
      <c r="P555" s="6" t="s">
        <v>316</v>
      </c>
    </row>
    <row r="556" spans="15:16" x14ac:dyDescent="0.25">
      <c r="O556" s="1" t="s">
        <v>341</v>
      </c>
      <c r="P556" s="1" t="s">
        <v>230</v>
      </c>
    </row>
    <row r="557" spans="15:16" x14ac:dyDescent="0.25">
      <c r="O557" s="6" t="s">
        <v>341</v>
      </c>
      <c r="P557" s="6" t="s">
        <v>360</v>
      </c>
    </row>
    <row r="558" spans="15:16" x14ac:dyDescent="0.25">
      <c r="O558" s="1" t="s">
        <v>341</v>
      </c>
      <c r="P558" s="1" t="s">
        <v>94</v>
      </c>
    </row>
    <row r="559" spans="15:16" x14ac:dyDescent="0.25">
      <c r="O559" s="6" t="s">
        <v>341</v>
      </c>
      <c r="P559" s="6" t="s">
        <v>90</v>
      </c>
    </row>
    <row r="560" spans="15:16" x14ac:dyDescent="0.25">
      <c r="O560" s="1" t="s">
        <v>341</v>
      </c>
      <c r="P560" s="1" t="s">
        <v>64</v>
      </c>
    </row>
    <row r="561" spans="15:16" x14ac:dyDescent="0.25">
      <c r="O561" s="6" t="s">
        <v>341</v>
      </c>
      <c r="P561" s="6" t="s">
        <v>361</v>
      </c>
    </row>
    <row r="562" spans="15:16" x14ac:dyDescent="0.25">
      <c r="O562" s="1" t="s">
        <v>341</v>
      </c>
      <c r="P562" s="1" t="s">
        <v>362</v>
      </c>
    </row>
    <row r="563" spans="15:16" x14ac:dyDescent="0.25">
      <c r="O563" s="6" t="s">
        <v>341</v>
      </c>
      <c r="P563" s="6" t="s">
        <v>356</v>
      </c>
    </row>
    <row r="564" spans="15:16" x14ac:dyDescent="0.25">
      <c r="O564" s="1" t="s">
        <v>341</v>
      </c>
      <c r="P564" s="1" t="s">
        <v>360</v>
      </c>
    </row>
    <row r="565" spans="15:16" x14ac:dyDescent="0.25">
      <c r="O565" s="6" t="s">
        <v>341</v>
      </c>
      <c r="P565" s="6" t="s">
        <v>131</v>
      </c>
    </row>
    <row r="566" spans="15:16" x14ac:dyDescent="0.25">
      <c r="O566" s="1" t="s">
        <v>341</v>
      </c>
      <c r="P566" s="1" t="s">
        <v>75</v>
      </c>
    </row>
    <row r="567" spans="15:16" x14ac:dyDescent="0.25">
      <c r="O567" s="6" t="s">
        <v>341</v>
      </c>
      <c r="P567" s="6" t="s">
        <v>363</v>
      </c>
    </row>
    <row r="568" spans="15:16" x14ac:dyDescent="0.25">
      <c r="O568" s="1" t="s">
        <v>341</v>
      </c>
      <c r="P568" s="1" t="s">
        <v>362</v>
      </c>
    </row>
    <row r="569" spans="15:16" x14ac:dyDescent="0.25">
      <c r="O569" s="6" t="s">
        <v>341</v>
      </c>
      <c r="P569" s="6" t="s">
        <v>230</v>
      </c>
    </row>
    <row r="570" spans="15:16" x14ac:dyDescent="0.25">
      <c r="O570" s="1" t="s">
        <v>341</v>
      </c>
      <c r="P570" s="1" t="s">
        <v>354</v>
      </c>
    </row>
    <row r="571" spans="15:16" x14ac:dyDescent="0.25">
      <c r="O571" s="6" t="s">
        <v>341</v>
      </c>
      <c r="P571" s="6" t="s">
        <v>230</v>
      </c>
    </row>
    <row r="572" spans="15:16" x14ac:dyDescent="0.25">
      <c r="O572" s="1" t="s">
        <v>341</v>
      </c>
      <c r="P572" s="1" t="s">
        <v>162</v>
      </c>
    </row>
    <row r="573" spans="15:16" x14ac:dyDescent="0.25">
      <c r="O573" s="6" t="s">
        <v>341</v>
      </c>
      <c r="P573" s="6" t="s">
        <v>318</v>
      </c>
    </row>
    <row r="574" spans="15:16" x14ac:dyDescent="0.25">
      <c r="O574" s="1" t="s">
        <v>341</v>
      </c>
      <c r="P574" s="1" t="s">
        <v>83</v>
      </c>
    </row>
    <row r="575" spans="15:16" x14ac:dyDescent="0.25">
      <c r="O575" s="6" t="s">
        <v>341</v>
      </c>
      <c r="P575" s="6" t="s">
        <v>111</v>
      </c>
    </row>
    <row r="576" spans="15:16" x14ac:dyDescent="0.25">
      <c r="O576" s="1" t="s">
        <v>341</v>
      </c>
      <c r="P576" s="1" t="s">
        <v>75</v>
      </c>
    </row>
    <row r="577" spans="15:16" x14ac:dyDescent="0.25">
      <c r="O577" s="6" t="s">
        <v>341</v>
      </c>
      <c r="P577" s="6" t="s">
        <v>230</v>
      </c>
    </row>
    <row r="578" spans="15:16" x14ac:dyDescent="0.25">
      <c r="O578" s="1" t="s">
        <v>341</v>
      </c>
      <c r="P578" s="1" t="s">
        <v>131</v>
      </c>
    </row>
    <row r="579" spans="15:16" x14ac:dyDescent="0.25">
      <c r="O579" s="6" t="s">
        <v>341</v>
      </c>
      <c r="P579" s="6" t="s">
        <v>338</v>
      </c>
    </row>
    <row r="580" spans="15:16" x14ac:dyDescent="0.25">
      <c r="O580" s="1" t="s">
        <v>341</v>
      </c>
      <c r="P580" s="1" t="s">
        <v>192</v>
      </c>
    </row>
    <row r="581" spans="15:16" x14ac:dyDescent="0.25">
      <c r="O581" s="6" t="s">
        <v>341</v>
      </c>
      <c r="P581" s="6" t="s">
        <v>366</v>
      </c>
    </row>
    <row r="582" spans="15:16" x14ac:dyDescent="0.25">
      <c r="O582" s="1" t="s">
        <v>367</v>
      </c>
      <c r="P582" s="1" t="s">
        <v>149</v>
      </c>
    </row>
    <row r="583" spans="15:16" x14ac:dyDescent="0.25">
      <c r="O583" s="6" t="s">
        <v>367</v>
      </c>
      <c r="P583" s="6" t="s">
        <v>251</v>
      </c>
    </row>
    <row r="584" spans="15:16" x14ac:dyDescent="0.25">
      <c r="O584" s="1" t="s">
        <v>367</v>
      </c>
      <c r="P584" s="1" t="s">
        <v>312</v>
      </c>
    </row>
    <row r="585" spans="15:16" x14ac:dyDescent="0.25">
      <c r="O585" s="6" t="s">
        <v>367</v>
      </c>
      <c r="P585" s="6" t="s">
        <v>310</v>
      </c>
    </row>
    <row r="586" spans="15:16" x14ac:dyDescent="0.25">
      <c r="O586" s="1" t="s">
        <v>367</v>
      </c>
      <c r="P586" s="1" t="s">
        <v>190</v>
      </c>
    </row>
    <row r="587" spans="15:16" x14ac:dyDescent="0.25">
      <c r="O587" s="6" t="s">
        <v>367</v>
      </c>
      <c r="P587" s="6" t="s">
        <v>369</v>
      </c>
    </row>
    <row r="588" spans="15:16" x14ac:dyDescent="0.25">
      <c r="O588" s="1" t="s">
        <v>367</v>
      </c>
      <c r="P588" s="1" t="s">
        <v>371</v>
      </c>
    </row>
    <row r="589" spans="15:16" x14ac:dyDescent="0.25">
      <c r="O589" s="6" t="s">
        <v>367</v>
      </c>
      <c r="P589" s="6" t="s">
        <v>321</v>
      </c>
    </row>
    <row r="590" spans="15:16" x14ac:dyDescent="0.25">
      <c r="O590" s="1" t="s">
        <v>367</v>
      </c>
      <c r="P590" s="1" t="s">
        <v>293</v>
      </c>
    </row>
    <row r="591" spans="15:16" x14ac:dyDescent="0.25">
      <c r="O591" s="6" t="s">
        <v>367</v>
      </c>
      <c r="P591" s="6" t="s">
        <v>372</v>
      </c>
    </row>
    <row r="592" spans="15:16" x14ac:dyDescent="0.25">
      <c r="O592" s="1" t="s">
        <v>367</v>
      </c>
      <c r="P592" s="1" t="s">
        <v>267</v>
      </c>
    </row>
    <row r="593" spans="15:16" x14ac:dyDescent="0.25">
      <c r="O593" s="6" t="s">
        <v>367</v>
      </c>
      <c r="P593" s="6" t="s">
        <v>205</v>
      </c>
    </row>
    <row r="594" spans="15:16" x14ac:dyDescent="0.25">
      <c r="O594" s="1" t="s">
        <v>367</v>
      </c>
      <c r="P594" s="1" t="s">
        <v>373</v>
      </c>
    </row>
    <row r="595" spans="15:16" x14ac:dyDescent="0.25">
      <c r="O595" s="6" t="s">
        <v>367</v>
      </c>
      <c r="P595" s="6" t="s">
        <v>187</v>
      </c>
    </row>
    <row r="596" spans="15:16" x14ac:dyDescent="0.25">
      <c r="O596" s="1" t="s">
        <v>367</v>
      </c>
      <c r="P596" s="1" t="s">
        <v>317</v>
      </c>
    </row>
    <row r="597" spans="15:16" x14ac:dyDescent="0.25">
      <c r="O597" s="6" t="s">
        <v>367</v>
      </c>
      <c r="P597" s="6" t="s">
        <v>371</v>
      </c>
    </row>
    <row r="598" spans="15:16" x14ac:dyDescent="0.25">
      <c r="O598" s="1" t="s">
        <v>367</v>
      </c>
      <c r="P598" s="1" t="s">
        <v>375</v>
      </c>
    </row>
    <row r="599" spans="15:16" x14ac:dyDescent="0.25">
      <c r="O599" s="6" t="s">
        <v>367</v>
      </c>
      <c r="P599" s="6" t="s">
        <v>335</v>
      </c>
    </row>
    <row r="600" spans="15:16" x14ac:dyDescent="0.25">
      <c r="O600" s="1" t="s">
        <v>367</v>
      </c>
      <c r="P600" s="1" t="s">
        <v>316</v>
      </c>
    </row>
    <row r="601" spans="15:16" x14ac:dyDescent="0.25">
      <c r="O601" s="6" t="s">
        <v>367</v>
      </c>
      <c r="P601" s="6" t="s">
        <v>128</v>
      </c>
    </row>
    <row r="602" spans="15:16" x14ac:dyDescent="0.25">
      <c r="O602" s="1" t="s">
        <v>367</v>
      </c>
      <c r="P602" s="1" t="s">
        <v>376</v>
      </c>
    </row>
    <row r="603" spans="15:16" x14ac:dyDescent="0.25">
      <c r="O603" s="6" t="s">
        <v>367</v>
      </c>
      <c r="P603" s="6" t="s">
        <v>377</v>
      </c>
    </row>
    <row r="604" spans="15:16" x14ac:dyDescent="0.25">
      <c r="O604" s="1" t="s">
        <v>367</v>
      </c>
      <c r="P604" s="1" t="s">
        <v>111</v>
      </c>
    </row>
    <row r="605" spans="15:16" x14ac:dyDescent="0.25">
      <c r="O605" s="6" t="s">
        <v>367</v>
      </c>
      <c r="P605" s="6" t="s">
        <v>340</v>
      </c>
    </row>
    <row r="606" spans="15:16" x14ac:dyDescent="0.25">
      <c r="O606" s="1" t="s">
        <v>367</v>
      </c>
      <c r="P606" s="1" t="s">
        <v>83</v>
      </c>
    </row>
    <row r="607" spans="15:16" x14ac:dyDescent="0.25">
      <c r="O607" s="6" t="s">
        <v>367</v>
      </c>
      <c r="P607" s="6" t="s">
        <v>363</v>
      </c>
    </row>
    <row r="608" spans="15:16" x14ac:dyDescent="0.25">
      <c r="O608" s="1" t="s">
        <v>367</v>
      </c>
      <c r="P608" s="1" t="s">
        <v>335</v>
      </c>
    </row>
    <row r="609" spans="15:16" x14ac:dyDescent="0.25">
      <c r="O609" s="6" t="s">
        <v>367</v>
      </c>
      <c r="P609" s="6" t="s">
        <v>375</v>
      </c>
    </row>
    <row r="610" spans="15:16" x14ac:dyDescent="0.25">
      <c r="O610" s="1" t="s">
        <v>367</v>
      </c>
      <c r="P610" s="1" t="s">
        <v>187</v>
      </c>
    </row>
    <row r="611" spans="15:16" x14ac:dyDescent="0.25">
      <c r="O611" s="6" t="s">
        <v>367</v>
      </c>
      <c r="P611" s="6" t="s">
        <v>373</v>
      </c>
    </row>
    <row r="612" spans="15:16" x14ac:dyDescent="0.25">
      <c r="O612" s="1" t="s">
        <v>367</v>
      </c>
      <c r="P612" s="1" t="s">
        <v>156</v>
      </c>
    </row>
    <row r="613" spans="15:16" x14ac:dyDescent="0.25">
      <c r="O613" s="6" t="s">
        <v>367</v>
      </c>
      <c r="P613" s="6" t="s">
        <v>369</v>
      </c>
    </row>
    <row r="614" spans="15:16" x14ac:dyDescent="0.25">
      <c r="O614" s="1" t="s">
        <v>367</v>
      </c>
      <c r="P614" s="1" t="s">
        <v>378</v>
      </c>
    </row>
    <row r="615" spans="15:16" x14ac:dyDescent="0.25">
      <c r="O615" s="6" t="s">
        <v>367</v>
      </c>
      <c r="P615" s="6" t="s">
        <v>362</v>
      </c>
    </row>
    <row r="616" spans="15:16" x14ac:dyDescent="0.25">
      <c r="O616" s="1" t="s">
        <v>367</v>
      </c>
      <c r="P616" s="1" t="s">
        <v>315</v>
      </c>
    </row>
    <row r="617" spans="15:16" x14ac:dyDescent="0.25">
      <c r="O617" s="6" t="s">
        <v>367</v>
      </c>
      <c r="P617" s="6" t="s">
        <v>192</v>
      </c>
    </row>
    <row r="618" spans="15:16" x14ac:dyDescent="0.25">
      <c r="O618" s="1" t="s">
        <v>367</v>
      </c>
      <c r="P618" s="1" t="s">
        <v>157</v>
      </c>
    </row>
    <row r="619" spans="15:16" x14ac:dyDescent="0.25">
      <c r="O619" s="6" t="s">
        <v>367</v>
      </c>
      <c r="P619" s="6" t="s">
        <v>375</v>
      </c>
    </row>
    <row r="620" spans="15:16" x14ac:dyDescent="0.25">
      <c r="O620" s="1" t="s">
        <v>367</v>
      </c>
      <c r="P620" s="1" t="s">
        <v>379</v>
      </c>
    </row>
    <row r="621" spans="15:16" x14ac:dyDescent="0.25">
      <c r="O621" s="6" t="s">
        <v>367</v>
      </c>
      <c r="P621" s="6" t="s">
        <v>380</v>
      </c>
    </row>
    <row r="622" spans="15:16" x14ac:dyDescent="0.25">
      <c r="O622" s="1" t="s">
        <v>367</v>
      </c>
      <c r="P622" s="1" t="s">
        <v>359</v>
      </c>
    </row>
    <row r="623" spans="15:16" x14ac:dyDescent="0.25">
      <c r="O623" s="6" t="s">
        <v>367</v>
      </c>
      <c r="P623" s="6" t="s">
        <v>315</v>
      </c>
    </row>
    <row r="624" spans="15:16" x14ac:dyDescent="0.25">
      <c r="O624" s="1" t="s">
        <v>367</v>
      </c>
      <c r="P624" s="1" t="s">
        <v>210</v>
      </c>
    </row>
    <row r="625" spans="15:16" x14ac:dyDescent="0.25">
      <c r="O625" s="6" t="s">
        <v>367</v>
      </c>
      <c r="P625" s="6" t="s">
        <v>322</v>
      </c>
    </row>
    <row r="626" spans="15:16" x14ac:dyDescent="0.25">
      <c r="O626" s="1" t="s">
        <v>367</v>
      </c>
      <c r="P626" s="1" t="s">
        <v>267</v>
      </c>
    </row>
    <row r="627" spans="15:16" x14ac:dyDescent="0.25">
      <c r="O627" s="6" t="s">
        <v>367</v>
      </c>
      <c r="P627" s="6" t="s">
        <v>162</v>
      </c>
    </row>
    <row r="628" spans="15:16" x14ac:dyDescent="0.25">
      <c r="O628" s="1" t="s">
        <v>367</v>
      </c>
      <c r="P628" s="1" t="s">
        <v>242</v>
      </c>
    </row>
    <row r="629" spans="15:16" x14ac:dyDescent="0.25">
      <c r="O629" s="6" t="s">
        <v>367</v>
      </c>
      <c r="P629" s="6" t="s">
        <v>313</v>
      </c>
    </row>
    <row r="630" spans="15:16" x14ac:dyDescent="0.25">
      <c r="O630" s="1" t="s">
        <v>367</v>
      </c>
      <c r="P630" s="1" t="s">
        <v>331</v>
      </c>
    </row>
    <row r="631" spans="15:16" x14ac:dyDescent="0.25">
      <c r="O631" s="6" t="s">
        <v>367</v>
      </c>
      <c r="P631" s="6" t="s">
        <v>241</v>
      </c>
    </row>
    <row r="632" spans="15:16" x14ac:dyDescent="0.25">
      <c r="O632" s="1" t="s">
        <v>367</v>
      </c>
      <c r="P632" s="1" t="s">
        <v>318</v>
      </c>
    </row>
    <row r="633" spans="15:16" x14ac:dyDescent="0.25">
      <c r="O633" s="6" t="s">
        <v>367</v>
      </c>
      <c r="P633" s="6" t="s">
        <v>381</v>
      </c>
    </row>
    <row r="634" spans="15:16" x14ac:dyDescent="0.25">
      <c r="O634" s="1" t="s">
        <v>367</v>
      </c>
      <c r="P634" s="1" t="s">
        <v>196</v>
      </c>
    </row>
    <row r="635" spans="15:16" x14ac:dyDescent="0.25">
      <c r="O635" s="6" t="s">
        <v>367</v>
      </c>
      <c r="P635" s="6" t="s">
        <v>210</v>
      </c>
    </row>
    <row r="636" spans="15:16" x14ac:dyDescent="0.25">
      <c r="O636" s="1" t="s">
        <v>367</v>
      </c>
      <c r="P636" s="1" t="s">
        <v>382</v>
      </c>
    </row>
    <row r="637" spans="15:16" x14ac:dyDescent="0.25">
      <c r="O637" s="6" t="s">
        <v>367</v>
      </c>
      <c r="P637" s="6" t="s">
        <v>383</v>
      </c>
    </row>
    <row r="638" spans="15:16" x14ac:dyDescent="0.25">
      <c r="O638" s="1" t="s">
        <v>367</v>
      </c>
      <c r="P638" s="1" t="s">
        <v>335</v>
      </c>
    </row>
    <row r="639" spans="15:16" x14ac:dyDescent="0.25">
      <c r="O639" s="6" t="s">
        <v>367</v>
      </c>
      <c r="P639" s="6" t="s">
        <v>384</v>
      </c>
    </row>
    <row r="640" spans="15:16" x14ac:dyDescent="0.25">
      <c r="O640" s="1" t="s">
        <v>367</v>
      </c>
      <c r="P640" s="1" t="s">
        <v>362</v>
      </c>
    </row>
    <row r="641" spans="15:16" x14ac:dyDescent="0.25">
      <c r="O641" s="6" t="s">
        <v>385</v>
      </c>
      <c r="P641" s="6" t="s">
        <v>103</v>
      </c>
    </row>
    <row r="642" spans="15:16" x14ac:dyDescent="0.25">
      <c r="O642" s="1" t="s">
        <v>385</v>
      </c>
      <c r="P642" s="1" t="s">
        <v>386</v>
      </c>
    </row>
    <row r="643" spans="15:16" x14ac:dyDescent="0.25">
      <c r="O643" s="6" t="s">
        <v>385</v>
      </c>
      <c r="P643" s="6" t="s">
        <v>267</v>
      </c>
    </row>
    <row r="644" spans="15:16" x14ac:dyDescent="0.25">
      <c r="O644" s="1" t="s">
        <v>385</v>
      </c>
      <c r="P644" s="1" t="s">
        <v>242</v>
      </c>
    </row>
    <row r="645" spans="15:16" x14ac:dyDescent="0.25">
      <c r="O645" s="6" t="s">
        <v>385</v>
      </c>
      <c r="P645" s="6" t="s">
        <v>389</v>
      </c>
    </row>
    <row r="646" spans="15:16" x14ac:dyDescent="0.25">
      <c r="O646" s="1" t="s">
        <v>385</v>
      </c>
      <c r="P646" s="1" t="s">
        <v>293</v>
      </c>
    </row>
    <row r="647" spans="15:16" x14ac:dyDescent="0.25">
      <c r="O647" s="6" t="s">
        <v>385</v>
      </c>
      <c r="P647" s="6" t="s">
        <v>369</v>
      </c>
    </row>
    <row r="648" spans="15:16" x14ac:dyDescent="0.25">
      <c r="O648" s="1" t="s">
        <v>385</v>
      </c>
      <c r="P648" s="1" t="s">
        <v>277</v>
      </c>
    </row>
    <row r="649" spans="15:16" x14ac:dyDescent="0.25">
      <c r="O649" s="6" t="s">
        <v>385</v>
      </c>
      <c r="P649" s="6" t="s">
        <v>391</v>
      </c>
    </row>
    <row r="650" spans="15:16" x14ac:dyDescent="0.25">
      <c r="O650" s="1" t="s">
        <v>385</v>
      </c>
      <c r="P650" s="1" t="s">
        <v>392</v>
      </c>
    </row>
    <row r="651" spans="15:16" x14ac:dyDescent="0.25">
      <c r="O651" s="6" t="s">
        <v>385</v>
      </c>
      <c r="P651" s="6" t="s">
        <v>293</v>
      </c>
    </row>
    <row r="652" spans="15:16" x14ac:dyDescent="0.25">
      <c r="O652" s="1" t="s">
        <v>385</v>
      </c>
      <c r="P652" s="1" t="s">
        <v>128</v>
      </c>
    </row>
    <row r="653" spans="15:16" x14ac:dyDescent="0.25">
      <c r="O653" s="6" t="s">
        <v>385</v>
      </c>
      <c r="P653" s="6" t="s">
        <v>371</v>
      </c>
    </row>
    <row r="654" spans="15:16" x14ac:dyDescent="0.25">
      <c r="O654" s="1" t="s">
        <v>385</v>
      </c>
      <c r="P654" s="1" t="s">
        <v>157</v>
      </c>
    </row>
    <row r="655" spans="15:16" x14ac:dyDescent="0.25">
      <c r="O655" s="6" t="s">
        <v>385</v>
      </c>
      <c r="P655" s="6" t="s">
        <v>371</v>
      </c>
    </row>
    <row r="656" spans="15:16" x14ac:dyDescent="0.25">
      <c r="O656" s="1" t="s">
        <v>385</v>
      </c>
      <c r="P656" s="1" t="s">
        <v>128</v>
      </c>
    </row>
    <row r="657" spans="15:16" x14ac:dyDescent="0.25">
      <c r="O657" s="6" t="s">
        <v>385</v>
      </c>
      <c r="P657" s="6" t="s">
        <v>64</v>
      </c>
    </row>
    <row r="658" spans="15:16" x14ac:dyDescent="0.25">
      <c r="O658" s="1" t="s">
        <v>385</v>
      </c>
      <c r="P658" s="1" t="s">
        <v>386</v>
      </c>
    </row>
    <row r="659" spans="15:16" x14ac:dyDescent="0.25">
      <c r="O659" s="6" t="s">
        <v>385</v>
      </c>
      <c r="P659" s="6" t="s">
        <v>131</v>
      </c>
    </row>
    <row r="660" spans="15:16" x14ac:dyDescent="0.25">
      <c r="O660" s="1" t="s">
        <v>385</v>
      </c>
      <c r="P660" s="1" t="s">
        <v>196</v>
      </c>
    </row>
    <row r="661" spans="15:16" x14ac:dyDescent="0.25">
      <c r="O661" s="6" t="s">
        <v>385</v>
      </c>
      <c r="P661" s="6" t="s">
        <v>393</v>
      </c>
    </row>
    <row r="662" spans="15:16" x14ac:dyDescent="0.25">
      <c r="O662" s="1" t="s">
        <v>385</v>
      </c>
      <c r="P662" s="1" t="s">
        <v>394</v>
      </c>
    </row>
    <row r="663" spans="15:16" x14ac:dyDescent="0.25">
      <c r="O663" s="6" t="s">
        <v>385</v>
      </c>
      <c r="P663" s="6" t="s">
        <v>369</v>
      </c>
    </row>
    <row r="664" spans="15:16" x14ac:dyDescent="0.25">
      <c r="O664" s="1" t="s">
        <v>385</v>
      </c>
      <c r="P664" s="1" t="s">
        <v>83</v>
      </c>
    </row>
    <row r="665" spans="15:16" x14ac:dyDescent="0.25">
      <c r="O665" s="6" t="s">
        <v>385</v>
      </c>
      <c r="P665" s="6" t="s">
        <v>394</v>
      </c>
    </row>
    <row r="666" spans="15:16" x14ac:dyDescent="0.25">
      <c r="O666" s="1" t="s">
        <v>385</v>
      </c>
      <c r="P666" s="1" t="s">
        <v>331</v>
      </c>
    </row>
    <row r="667" spans="15:16" x14ac:dyDescent="0.25">
      <c r="O667" s="6" t="s">
        <v>385</v>
      </c>
      <c r="P667" s="6" t="s">
        <v>157</v>
      </c>
    </row>
    <row r="668" spans="15:16" x14ac:dyDescent="0.25">
      <c r="O668" s="1" t="s">
        <v>385</v>
      </c>
      <c r="P668" s="1" t="s">
        <v>376</v>
      </c>
    </row>
    <row r="669" spans="15:16" x14ac:dyDescent="0.25">
      <c r="O669" s="6" t="s">
        <v>385</v>
      </c>
      <c r="P669" s="6" t="s">
        <v>312</v>
      </c>
    </row>
    <row r="670" spans="15:16" x14ac:dyDescent="0.25">
      <c r="O670" s="1" t="s">
        <v>385</v>
      </c>
      <c r="P670" s="1" t="s">
        <v>64</v>
      </c>
    </row>
    <row r="671" spans="15:16" x14ac:dyDescent="0.25">
      <c r="O671" s="6" t="s">
        <v>385</v>
      </c>
      <c r="P671" s="6" t="s">
        <v>396</v>
      </c>
    </row>
    <row r="672" spans="15:16" x14ac:dyDescent="0.25">
      <c r="O672" s="1" t="s">
        <v>385</v>
      </c>
      <c r="P672" s="1" t="s">
        <v>359</v>
      </c>
    </row>
    <row r="673" spans="15:16" x14ac:dyDescent="0.25">
      <c r="O673" s="6" t="s">
        <v>385</v>
      </c>
      <c r="P673" s="6" t="s">
        <v>267</v>
      </c>
    </row>
    <row r="674" spans="15:16" x14ac:dyDescent="0.25">
      <c r="O674" s="1" t="s">
        <v>385</v>
      </c>
      <c r="P674" s="1" t="s">
        <v>353</v>
      </c>
    </row>
    <row r="675" spans="15:16" x14ac:dyDescent="0.25">
      <c r="O675" s="6" t="s">
        <v>385</v>
      </c>
      <c r="P675" s="6" t="s">
        <v>255</v>
      </c>
    </row>
    <row r="676" spans="15:16" x14ac:dyDescent="0.25">
      <c r="O676" s="1" t="s">
        <v>385</v>
      </c>
      <c r="P676" s="1" t="s">
        <v>369</v>
      </c>
    </row>
    <row r="677" spans="15:16" x14ac:dyDescent="0.25">
      <c r="O677" s="6" t="s">
        <v>385</v>
      </c>
      <c r="P677" s="6" t="s">
        <v>337</v>
      </c>
    </row>
    <row r="678" spans="15:16" x14ac:dyDescent="0.25">
      <c r="O678" s="1" t="s">
        <v>385</v>
      </c>
      <c r="P678" s="1" t="s">
        <v>397</v>
      </c>
    </row>
    <row r="679" spans="15:16" x14ac:dyDescent="0.25">
      <c r="O679" s="6" t="s">
        <v>385</v>
      </c>
      <c r="P679" s="6" t="s">
        <v>376</v>
      </c>
    </row>
    <row r="680" spans="15:16" x14ac:dyDescent="0.25">
      <c r="O680" s="1" t="s">
        <v>385</v>
      </c>
      <c r="P680" s="1" t="s">
        <v>377</v>
      </c>
    </row>
    <row r="681" spans="15:16" x14ac:dyDescent="0.25">
      <c r="O681" s="6" t="s">
        <v>385</v>
      </c>
      <c r="P681" s="6" t="s">
        <v>398</v>
      </c>
    </row>
    <row r="682" spans="15:16" x14ac:dyDescent="0.25">
      <c r="O682" s="1" t="s">
        <v>385</v>
      </c>
      <c r="P682" s="1" t="s">
        <v>242</v>
      </c>
    </row>
    <row r="683" spans="15:16" x14ac:dyDescent="0.25">
      <c r="O683" s="6" t="s">
        <v>385</v>
      </c>
      <c r="P683" s="6" t="s">
        <v>377</v>
      </c>
    </row>
    <row r="684" spans="15:16" x14ac:dyDescent="0.25">
      <c r="O684" s="1" t="s">
        <v>385</v>
      </c>
      <c r="P684" s="1" t="s">
        <v>267</v>
      </c>
    </row>
    <row r="685" spans="15:16" x14ac:dyDescent="0.25">
      <c r="O685" s="6" t="s">
        <v>385</v>
      </c>
      <c r="P685" s="6" t="s">
        <v>131</v>
      </c>
    </row>
    <row r="686" spans="15:16" x14ac:dyDescent="0.25">
      <c r="O686" s="1" t="s">
        <v>385</v>
      </c>
      <c r="P686" s="1" t="s">
        <v>196</v>
      </c>
    </row>
    <row r="687" spans="15:16" x14ac:dyDescent="0.25">
      <c r="O687" s="6" t="s">
        <v>385</v>
      </c>
      <c r="P687" s="6" t="s">
        <v>377</v>
      </c>
    </row>
    <row r="688" spans="15:16" x14ac:dyDescent="0.25">
      <c r="O688" s="1" t="s">
        <v>385</v>
      </c>
      <c r="P688" s="1" t="s">
        <v>277</v>
      </c>
    </row>
    <row r="689" spans="15:16" x14ac:dyDescent="0.25">
      <c r="O689" s="6" t="s">
        <v>385</v>
      </c>
      <c r="P689" s="6" t="s">
        <v>399</v>
      </c>
    </row>
    <row r="690" spans="15:16" x14ac:dyDescent="0.25">
      <c r="O690" s="1" t="s">
        <v>385</v>
      </c>
      <c r="P690" s="1" t="s">
        <v>372</v>
      </c>
    </row>
    <row r="691" spans="15:16" x14ac:dyDescent="0.25">
      <c r="O691" s="6" t="s">
        <v>385</v>
      </c>
      <c r="P691" s="6" t="s">
        <v>131</v>
      </c>
    </row>
    <row r="692" spans="15:16" x14ac:dyDescent="0.25">
      <c r="O692" s="1" t="s">
        <v>385</v>
      </c>
      <c r="P692" s="1" t="s">
        <v>382</v>
      </c>
    </row>
    <row r="693" spans="15:16" x14ac:dyDescent="0.25">
      <c r="O693" s="6" t="s">
        <v>385</v>
      </c>
      <c r="P693" s="6" t="s">
        <v>400</v>
      </c>
    </row>
    <row r="694" spans="15:16" x14ac:dyDescent="0.25">
      <c r="O694" s="1" t="s">
        <v>385</v>
      </c>
      <c r="P694" s="1" t="s">
        <v>312</v>
      </c>
    </row>
    <row r="695" spans="15:16" x14ac:dyDescent="0.25">
      <c r="O695" s="6" t="s">
        <v>385</v>
      </c>
      <c r="P695" s="6" t="s">
        <v>99</v>
      </c>
    </row>
    <row r="696" spans="15:16" x14ac:dyDescent="0.25">
      <c r="O696" s="1" t="s">
        <v>385</v>
      </c>
      <c r="P696" s="1" t="s">
        <v>401</v>
      </c>
    </row>
    <row r="697" spans="15:16" x14ac:dyDescent="0.25">
      <c r="O697" s="6" t="s">
        <v>385</v>
      </c>
      <c r="P697" s="6" t="s">
        <v>263</v>
      </c>
    </row>
    <row r="698" spans="15:16" x14ac:dyDescent="0.25">
      <c r="O698" s="1" t="s">
        <v>385</v>
      </c>
      <c r="P698" s="1" t="s">
        <v>330</v>
      </c>
    </row>
    <row r="699" spans="15:16" x14ac:dyDescent="0.25">
      <c r="O699" s="6" t="s">
        <v>385</v>
      </c>
      <c r="P699" s="6" t="s">
        <v>369</v>
      </c>
    </row>
    <row r="700" spans="15:16" x14ac:dyDescent="0.25">
      <c r="O700" s="1" t="s">
        <v>385</v>
      </c>
      <c r="P700" s="1" t="s">
        <v>64</v>
      </c>
    </row>
    <row r="701" spans="15:16" x14ac:dyDescent="0.25">
      <c r="O701" s="6" t="s">
        <v>402</v>
      </c>
      <c r="P701" s="6" t="s">
        <v>164</v>
      </c>
    </row>
    <row r="702" spans="15:16" x14ac:dyDescent="0.25">
      <c r="O702" s="1" t="s">
        <v>402</v>
      </c>
      <c r="P702" s="1" t="s">
        <v>330</v>
      </c>
    </row>
    <row r="703" spans="15:16" x14ac:dyDescent="0.25">
      <c r="O703" s="6" t="s">
        <v>402</v>
      </c>
      <c r="P703" s="6" t="s">
        <v>359</v>
      </c>
    </row>
    <row r="704" spans="15:16" x14ac:dyDescent="0.25">
      <c r="O704" s="1" t="s">
        <v>402</v>
      </c>
      <c r="P704" s="1" t="s">
        <v>128</v>
      </c>
    </row>
    <row r="705" spans="15:16" x14ac:dyDescent="0.25">
      <c r="O705" s="6" t="s">
        <v>402</v>
      </c>
      <c r="P705" s="6" t="s">
        <v>64</v>
      </c>
    </row>
    <row r="706" spans="15:16" x14ac:dyDescent="0.25">
      <c r="O706" s="1" t="s">
        <v>402</v>
      </c>
      <c r="P706" s="1" t="s">
        <v>330</v>
      </c>
    </row>
    <row r="707" spans="15:16" x14ac:dyDescent="0.25">
      <c r="O707" s="6" t="s">
        <v>402</v>
      </c>
      <c r="P707" s="6" t="s">
        <v>372</v>
      </c>
    </row>
    <row r="708" spans="15:16" x14ac:dyDescent="0.25">
      <c r="O708" s="1" t="s">
        <v>402</v>
      </c>
      <c r="P708" s="1" t="s">
        <v>369</v>
      </c>
    </row>
    <row r="709" spans="15:16" x14ac:dyDescent="0.25">
      <c r="O709" s="6" t="s">
        <v>402</v>
      </c>
      <c r="P709" s="6" t="s">
        <v>329</v>
      </c>
    </row>
    <row r="710" spans="15:16" x14ac:dyDescent="0.25">
      <c r="O710" s="1" t="s">
        <v>402</v>
      </c>
      <c r="P710" s="1" t="s">
        <v>404</v>
      </c>
    </row>
    <row r="711" spans="15:16" x14ac:dyDescent="0.25">
      <c r="O711" s="6" t="s">
        <v>402</v>
      </c>
      <c r="P711" s="6" t="s">
        <v>405</v>
      </c>
    </row>
    <row r="712" spans="15:16" x14ac:dyDescent="0.25">
      <c r="O712" s="1" t="s">
        <v>402</v>
      </c>
      <c r="P712" s="1" t="s">
        <v>83</v>
      </c>
    </row>
    <row r="713" spans="15:16" x14ac:dyDescent="0.25">
      <c r="O713" s="6" t="s">
        <v>402</v>
      </c>
      <c r="P713" s="6" t="s">
        <v>406</v>
      </c>
    </row>
    <row r="714" spans="15:16" x14ac:dyDescent="0.25">
      <c r="O714" s="1" t="s">
        <v>402</v>
      </c>
      <c r="P714" s="1" t="s">
        <v>400</v>
      </c>
    </row>
    <row r="715" spans="15:16" x14ac:dyDescent="0.25">
      <c r="O715" s="6" t="s">
        <v>402</v>
      </c>
      <c r="P715" s="6" t="s">
        <v>337</v>
      </c>
    </row>
    <row r="716" spans="15:16" x14ac:dyDescent="0.25">
      <c r="O716" s="1" t="s">
        <v>402</v>
      </c>
      <c r="P716" s="1" t="s">
        <v>405</v>
      </c>
    </row>
    <row r="717" spans="15:16" x14ac:dyDescent="0.25">
      <c r="O717" s="6" t="s">
        <v>402</v>
      </c>
      <c r="P717" s="6" t="s">
        <v>330</v>
      </c>
    </row>
    <row r="718" spans="15:16" x14ac:dyDescent="0.25">
      <c r="O718" s="1" t="s">
        <v>402</v>
      </c>
      <c r="P718" s="1" t="s">
        <v>164</v>
      </c>
    </row>
    <row r="719" spans="15:16" x14ac:dyDescent="0.25">
      <c r="O719" s="6" t="s">
        <v>402</v>
      </c>
      <c r="P719" s="6" t="s">
        <v>407</v>
      </c>
    </row>
    <row r="720" spans="15:16" x14ac:dyDescent="0.25">
      <c r="O720" s="1" t="s">
        <v>402</v>
      </c>
      <c r="P720" s="1" t="s">
        <v>408</v>
      </c>
    </row>
    <row r="721" spans="15:16" x14ac:dyDescent="0.25">
      <c r="O721" s="6" t="s">
        <v>402</v>
      </c>
      <c r="P721" s="6" t="s">
        <v>409</v>
      </c>
    </row>
    <row r="722" spans="15:16" x14ac:dyDescent="0.25">
      <c r="O722" s="1" t="s">
        <v>402</v>
      </c>
      <c r="P722" s="1" t="s">
        <v>386</v>
      </c>
    </row>
    <row r="723" spans="15:16" x14ac:dyDescent="0.25">
      <c r="O723" s="6" t="s">
        <v>402</v>
      </c>
      <c r="P723" s="6" t="s">
        <v>410</v>
      </c>
    </row>
    <row r="724" spans="15:16" x14ac:dyDescent="0.25">
      <c r="O724" s="1" t="s">
        <v>402</v>
      </c>
      <c r="P724" s="1" t="s">
        <v>205</v>
      </c>
    </row>
    <row r="725" spans="15:16" x14ac:dyDescent="0.25">
      <c r="O725" s="6" t="s">
        <v>402</v>
      </c>
      <c r="P725" s="6" t="s">
        <v>83</v>
      </c>
    </row>
    <row r="726" spans="15:16" x14ac:dyDescent="0.25">
      <c r="O726" s="1" t="s">
        <v>402</v>
      </c>
      <c r="P726" s="1" t="s">
        <v>242</v>
      </c>
    </row>
    <row r="727" spans="15:16" x14ac:dyDescent="0.25">
      <c r="O727" s="6" t="s">
        <v>402</v>
      </c>
      <c r="P727" s="6" t="s">
        <v>377</v>
      </c>
    </row>
    <row r="728" spans="15:16" x14ac:dyDescent="0.25">
      <c r="O728" s="1" t="s">
        <v>402</v>
      </c>
      <c r="P728" s="1" t="s">
        <v>131</v>
      </c>
    </row>
    <row r="729" spans="15:16" x14ac:dyDescent="0.25">
      <c r="O729" s="6" t="s">
        <v>402</v>
      </c>
      <c r="P729" s="6" t="s">
        <v>412</v>
      </c>
    </row>
    <row r="730" spans="15:16" x14ac:dyDescent="0.25">
      <c r="O730" s="1" t="s">
        <v>402</v>
      </c>
      <c r="P730" s="1" t="s">
        <v>413</v>
      </c>
    </row>
    <row r="731" spans="15:16" x14ac:dyDescent="0.25">
      <c r="O731" s="6" t="s">
        <v>402</v>
      </c>
      <c r="P731" s="6" t="s">
        <v>193</v>
      </c>
    </row>
    <row r="732" spans="15:16" x14ac:dyDescent="0.25">
      <c r="O732" s="1" t="s">
        <v>402</v>
      </c>
      <c r="P732" s="1" t="s">
        <v>206</v>
      </c>
    </row>
    <row r="733" spans="15:16" x14ac:dyDescent="0.25">
      <c r="O733" s="6" t="s">
        <v>402</v>
      </c>
      <c r="P733" s="6" t="s">
        <v>192</v>
      </c>
    </row>
    <row r="734" spans="15:16" x14ac:dyDescent="0.25">
      <c r="O734" s="1" t="s">
        <v>402</v>
      </c>
      <c r="P734" s="1" t="s">
        <v>337</v>
      </c>
    </row>
    <row r="735" spans="15:16" x14ac:dyDescent="0.25">
      <c r="O735" s="6" t="s">
        <v>402</v>
      </c>
      <c r="P735" s="6" t="s">
        <v>230</v>
      </c>
    </row>
    <row r="736" spans="15:16" x14ac:dyDescent="0.25">
      <c r="O736" s="1" t="s">
        <v>402</v>
      </c>
      <c r="P736" s="1" t="s">
        <v>251</v>
      </c>
    </row>
    <row r="737" spans="15:16" x14ac:dyDescent="0.25">
      <c r="O737" s="6" t="s">
        <v>402</v>
      </c>
      <c r="P737" s="6" t="s">
        <v>331</v>
      </c>
    </row>
    <row r="738" spans="15:16" x14ac:dyDescent="0.25">
      <c r="O738" s="1" t="s">
        <v>402</v>
      </c>
      <c r="P738" s="1" t="s">
        <v>415</v>
      </c>
    </row>
    <row r="739" spans="15:16" x14ac:dyDescent="0.25">
      <c r="O739" s="6" t="s">
        <v>402</v>
      </c>
      <c r="P739" s="6" t="s">
        <v>298</v>
      </c>
    </row>
    <row r="740" spans="15:16" x14ac:dyDescent="0.25">
      <c r="O740" s="1" t="s">
        <v>402</v>
      </c>
      <c r="P740" s="1" t="s">
        <v>359</v>
      </c>
    </row>
    <row r="741" spans="15:16" x14ac:dyDescent="0.25">
      <c r="O741" s="6" t="s">
        <v>402</v>
      </c>
      <c r="P741" s="6" t="s">
        <v>64</v>
      </c>
    </row>
    <row r="742" spans="15:16" x14ac:dyDescent="0.25">
      <c r="O742" s="1" t="s">
        <v>402</v>
      </c>
      <c r="P742" s="1" t="s">
        <v>131</v>
      </c>
    </row>
    <row r="743" spans="15:16" x14ac:dyDescent="0.25">
      <c r="O743" s="6" t="s">
        <v>402</v>
      </c>
      <c r="P743" s="6" t="s">
        <v>333</v>
      </c>
    </row>
    <row r="744" spans="15:16" x14ac:dyDescent="0.25">
      <c r="O744" s="1" t="s">
        <v>402</v>
      </c>
      <c r="P744" s="1" t="s">
        <v>157</v>
      </c>
    </row>
    <row r="745" spans="15:16" x14ac:dyDescent="0.25">
      <c r="O745" s="6" t="s">
        <v>402</v>
      </c>
      <c r="P745" s="6" t="s">
        <v>210</v>
      </c>
    </row>
    <row r="746" spans="15:16" x14ac:dyDescent="0.25">
      <c r="O746" s="1" t="s">
        <v>402</v>
      </c>
      <c r="P746" s="1" t="s">
        <v>242</v>
      </c>
    </row>
    <row r="747" spans="15:16" x14ac:dyDescent="0.25">
      <c r="O747" s="6" t="s">
        <v>402</v>
      </c>
      <c r="P747" s="6" t="s">
        <v>330</v>
      </c>
    </row>
    <row r="748" spans="15:16" x14ac:dyDescent="0.25">
      <c r="O748" s="1" t="s">
        <v>402</v>
      </c>
      <c r="P748" s="1" t="s">
        <v>192</v>
      </c>
    </row>
    <row r="749" spans="15:16" x14ac:dyDescent="0.25">
      <c r="O749" s="6" t="s">
        <v>402</v>
      </c>
      <c r="P749" s="6" t="s">
        <v>32</v>
      </c>
    </row>
    <row r="750" spans="15:16" x14ac:dyDescent="0.25">
      <c r="O750" s="1" t="s">
        <v>402</v>
      </c>
      <c r="P750" s="1" t="s">
        <v>83</v>
      </c>
    </row>
    <row r="751" spans="15:16" x14ac:dyDescent="0.25">
      <c r="O751" s="6" t="s">
        <v>402</v>
      </c>
      <c r="P751" s="6" t="s">
        <v>372</v>
      </c>
    </row>
    <row r="752" spans="15:16" x14ac:dyDescent="0.25">
      <c r="O752" s="1" t="s">
        <v>402</v>
      </c>
      <c r="P752" s="1" t="s">
        <v>416</v>
      </c>
    </row>
    <row r="753" spans="15:16" x14ac:dyDescent="0.25">
      <c r="O753" s="6" t="s">
        <v>402</v>
      </c>
      <c r="P753" s="6" t="s">
        <v>99</v>
      </c>
    </row>
    <row r="754" spans="15:16" x14ac:dyDescent="0.25">
      <c r="O754" s="1" t="s">
        <v>402</v>
      </c>
      <c r="P754" s="1" t="s">
        <v>417</v>
      </c>
    </row>
    <row r="755" spans="15:16" x14ac:dyDescent="0.25">
      <c r="O755" s="6" t="s">
        <v>402</v>
      </c>
      <c r="P755" s="6" t="s">
        <v>386</v>
      </c>
    </row>
    <row r="756" spans="15:16" x14ac:dyDescent="0.25">
      <c r="O756" s="1" t="s">
        <v>402</v>
      </c>
      <c r="P756" s="1" t="s">
        <v>337</v>
      </c>
    </row>
    <row r="757" spans="15:16" x14ac:dyDescent="0.25">
      <c r="O757" s="6" t="s">
        <v>402</v>
      </c>
      <c r="P757" s="6" t="s">
        <v>353</v>
      </c>
    </row>
    <row r="758" spans="15:16" x14ac:dyDescent="0.25">
      <c r="O758" s="1" t="s">
        <v>402</v>
      </c>
      <c r="P758" s="1" t="s">
        <v>359</v>
      </c>
    </row>
    <row r="759" spans="15:16" x14ac:dyDescent="0.25">
      <c r="O759" s="6" t="s">
        <v>402</v>
      </c>
      <c r="P759" s="6" t="s">
        <v>263</v>
      </c>
    </row>
    <row r="760" spans="15:16" x14ac:dyDescent="0.25">
      <c r="O760" s="1" t="s">
        <v>402</v>
      </c>
      <c r="P760" s="1" t="s">
        <v>372</v>
      </c>
    </row>
    <row r="761" spans="15:16" x14ac:dyDescent="0.25">
      <c r="O761" s="6" t="s">
        <v>419</v>
      </c>
      <c r="P761" s="6" t="s">
        <v>196</v>
      </c>
    </row>
    <row r="762" spans="15:16" x14ac:dyDescent="0.25">
      <c r="O762" s="1" t="s">
        <v>419</v>
      </c>
      <c r="P762" s="1" t="s">
        <v>360</v>
      </c>
    </row>
    <row r="763" spans="15:16" x14ac:dyDescent="0.25">
      <c r="O763" s="6" t="s">
        <v>419</v>
      </c>
      <c r="P763" s="6" t="s">
        <v>308</v>
      </c>
    </row>
    <row r="764" spans="15:16" x14ac:dyDescent="0.25">
      <c r="O764" s="1" t="s">
        <v>419</v>
      </c>
      <c r="P764" s="1" t="s">
        <v>293</v>
      </c>
    </row>
    <row r="765" spans="15:16" x14ac:dyDescent="0.25">
      <c r="O765" s="6" t="s">
        <v>419</v>
      </c>
      <c r="P765" s="6" t="s">
        <v>157</v>
      </c>
    </row>
    <row r="766" spans="15:16" x14ac:dyDescent="0.25">
      <c r="O766" s="1" t="s">
        <v>419</v>
      </c>
      <c r="P766" s="1" t="s">
        <v>386</v>
      </c>
    </row>
    <row r="767" spans="15:16" x14ac:dyDescent="0.25">
      <c r="O767" s="6" t="s">
        <v>419</v>
      </c>
      <c r="P767" s="6" t="s">
        <v>404</v>
      </c>
    </row>
    <row r="768" spans="15:16" x14ac:dyDescent="0.25">
      <c r="O768" s="1" t="s">
        <v>419</v>
      </c>
      <c r="P768" s="1" t="s">
        <v>416</v>
      </c>
    </row>
    <row r="769" spans="15:16" x14ac:dyDescent="0.25">
      <c r="O769" s="6" t="s">
        <v>419</v>
      </c>
      <c r="P769" s="6" t="s">
        <v>293</v>
      </c>
    </row>
    <row r="770" spans="15:16" x14ac:dyDescent="0.25">
      <c r="O770" s="1" t="s">
        <v>419</v>
      </c>
      <c r="P770" s="1" t="s">
        <v>131</v>
      </c>
    </row>
    <row r="771" spans="15:16" x14ac:dyDescent="0.25">
      <c r="O771" s="6" t="s">
        <v>419</v>
      </c>
      <c r="P771" s="6" t="s">
        <v>369</v>
      </c>
    </row>
    <row r="772" spans="15:16" x14ac:dyDescent="0.25">
      <c r="O772" s="1" t="s">
        <v>419</v>
      </c>
      <c r="P772" s="1" t="s">
        <v>420</v>
      </c>
    </row>
    <row r="773" spans="15:16" x14ac:dyDescent="0.25">
      <c r="O773" s="6" t="s">
        <v>419</v>
      </c>
      <c r="P773" s="6" t="s">
        <v>205</v>
      </c>
    </row>
    <row r="774" spans="15:16" x14ac:dyDescent="0.25">
      <c r="O774" s="1" t="s">
        <v>419</v>
      </c>
      <c r="P774" s="1" t="s">
        <v>421</v>
      </c>
    </row>
    <row r="775" spans="15:16" x14ac:dyDescent="0.25">
      <c r="O775" s="6" t="s">
        <v>419</v>
      </c>
      <c r="P775" s="6" t="s">
        <v>308</v>
      </c>
    </row>
    <row r="776" spans="15:16" x14ac:dyDescent="0.25">
      <c r="O776" s="1" t="s">
        <v>419</v>
      </c>
      <c r="P776" s="1" t="s">
        <v>331</v>
      </c>
    </row>
    <row r="777" spans="15:16" x14ac:dyDescent="0.25">
      <c r="O777" s="6" t="s">
        <v>419</v>
      </c>
      <c r="P777" s="6" t="s">
        <v>64</v>
      </c>
    </row>
    <row r="778" spans="15:16" x14ac:dyDescent="0.25">
      <c r="O778" s="1" t="s">
        <v>419</v>
      </c>
      <c r="P778" s="1" t="s">
        <v>334</v>
      </c>
    </row>
    <row r="779" spans="15:16" x14ac:dyDescent="0.25">
      <c r="O779" s="6" t="s">
        <v>419</v>
      </c>
      <c r="P779" s="6" t="s">
        <v>321</v>
      </c>
    </row>
    <row r="780" spans="15:16" x14ac:dyDescent="0.25">
      <c r="O780" s="1" t="s">
        <v>419</v>
      </c>
      <c r="P780" s="1" t="s">
        <v>353</v>
      </c>
    </row>
    <row r="781" spans="15:16" x14ac:dyDescent="0.25">
      <c r="O781" s="6" t="s">
        <v>419</v>
      </c>
      <c r="P781" s="6" t="s">
        <v>380</v>
      </c>
    </row>
    <row r="782" spans="15:16" x14ac:dyDescent="0.25">
      <c r="O782" s="1" t="s">
        <v>419</v>
      </c>
      <c r="P782" s="1" t="s">
        <v>405</v>
      </c>
    </row>
    <row r="783" spans="15:16" x14ac:dyDescent="0.25">
      <c r="O783" s="6" t="s">
        <v>419</v>
      </c>
      <c r="P783" s="6" t="s">
        <v>206</v>
      </c>
    </row>
    <row r="784" spans="15:16" x14ac:dyDescent="0.25">
      <c r="O784" s="1" t="s">
        <v>419</v>
      </c>
      <c r="P784" s="1" t="s">
        <v>107</v>
      </c>
    </row>
    <row r="785" spans="15:16" x14ac:dyDescent="0.25">
      <c r="O785" s="6" t="s">
        <v>419</v>
      </c>
      <c r="P785" s="6" t="s">
        <v>230</v>
      </c>
    </row>
    <row r="786" spans="15:16" x14ac:dyDescent="0.25">
      <c r="O786" s="1" t="s">
        <v>419</v>
      </c>
      <c r="P786" s="1" t="s">
        <v>422</v>
      </c>
    </row>
    <row r="787" spans="15:16" x14ac:dyDescent="0.25">
      <c r="O787" s="6" t="s">
        <v>419</v>
      </c>
      <c r="P787" s="6" t="s">
        <v>349</v>
      </c>
    </row>
    <row r="788" spans="15:16" x14ac:dyDescent="0.25">
      <c r="O788" s="1" t="s">
        <v>419</v>
      </c>
      <c r="P788" s="1" t="s">
        <v>131</v>
      </c>
    </row>
    <row r="789" spans="15:16" x14ac:dyDescent="0.25">
      <c r="O789" s="6" t="s">
        <v>419</v>
      </c>
      <c r="P789" s="6" t="s">
        <v>255</v>
      </c>
    </row>
    <row r="790" spans="15:16" x14ac:dyDescent="0.25">
      <c r="O790" s="1" t="s">
        <v>419</v>
      </c>
      <c r="P790" s="1" t="s">
        <v>423</v>
      </c>
    </row>
    <row r="791" spans="15:16" x14ac:dyDescent="0.25">
      <c r="O791" s="6" t="s">
        <v>419</v>
      </c>
      <c r="P791" s="6" t="s">
        <v>386</v>
      </c>
    </row>
    <row r="792" spans="15:16" x14ac:dyDescent="0.25">
      <c r="O792" s="1" t="s">
        <v>419</v>
      </c>
      <c r="P792" s="1" t="s">
        <v>349</v>
      </c>
    </row>
    <row r="793" spans="15:16" x14ac:dyDescent="0.25">
      <c r="O793" s="6" t="s">
        <v>419</v>
      </c>
      <c r="P793" s="6" t="s">
        <v>242</v>
      </c>
    </row>
    <row r="794" spans="15:16" x14ac:dyDescent="0.25">
      <c r="O794" s="1" t="s">
        <v>419</v>
      </c>
      <c r="P794" s="1" t="s">
        <v>131</v>
      </c>
    </row>
    <row r="795" spans="15:16" x14ac:dyDescent="0.25">
      <c r="O795" s="6" t="s">
        <v>419</v>
      </c>
      <c r="P795" s="6" t="s">
        <v>378</v>
      </c>
    </row>
    <row r="796" spans="15:16" x14ac:dyDescent="0.25">
      <c r="O796" s="1" t="s">
        <v>419</v>
      </c>
      <c r="P796" s="1" t="s">
        <v>386</v>
      </c>
    </row>
    <row r="797" spans="15:16" x14ac:dyDescent="0.25">
      <c r="O797" s="6" t="s">
        <v>419</v>
      </c>
      <c r="P797" s="6" t="s">
        <v>377</v>
      </c>
    </row>
    <row r="798" spans="15:16" x14ac:dyDescent="0.25">
      <c r="O798" s="1" t="s">
        <v>419</v>
      </c>
      <c r="P798" s="1" t="s">
        <v>242</v>
      </c>
    </row>
    <row r="799" spans="15:16" x14ac:dyDescent="0.25">
      <c r="O799" s="6" t="s">
        <v>419</v>
      </c>
      <c r="P799" s="6" t="s">
        <v>381</v>
      </c>
    </row>
    <row r="800" spans="15:16" x14ac:dyDescent="0.25">
      <c r="O800" s="1" t="s">
        <v>419</v>
      </c>
      <c r="P800" s="1" t="s">
        <v>172</v>
      </c>
    </row>
    <row r="801" spans="15:16" x14ac:dyDescent="0.25">
      <c r="O801" s="6" t="s">
        <v>419</v>
      </c>
      <c r="P801" s="6" t="s">
        <v>334</v>
      </c>
    </row>
    <row r="802" spans="15:16" x14ac:dyDescent="0.25">
      <c r="O802" s="1" t="s">
        <v>419</v>
      </c>
      <c r="P802" s="1" t="s">
        <v>424</v>
      </c>
    </row>
    <row r="803" spans="15:16" x14ac:dyDescent="0.25">
      <c r="O803" s="6" t="s">
        <v>419</v>
      </c>
      <c r="P803" s="6" t="s">
        <v>425</v>
      </c>
    </row>
    <row r="804" spans="15:16" x14ac:dyDescent="0.25">
      <c r="O804" s="1" t="s">
        <v>419</v>
      </c>
      <c r="P804" s="1" t="s">
        <v>375</v>
      </c>
    </row>
    <row r="805" spans="15:16" x14ac:dyDescent="0.25">
      <c r="O805" s="6" t="s">
        <v>419</v>
      </c>
      <c r="P805" s="6" t="s">
        <v>426</v>
      </c>
    </row>
    <row r="806" spans="15:16" x14ac:dyDescent="0.25">
      <c r="O806" s="1" t="s">
        <v>419</v>
      </c>
      <c r="P806" s="1" t="s">
        <v>128</v>
      </c>
    </row>
    <row r="807" spans="15:16" x14ac:dyDescent="0.25">
      <c r="O807" s="6" t="s">
        <v>419</v>
      </c>
      <c r="P807" s="6" t="s">
        <v>241</v>
      </c>
    </row>
    <row r="808" spans="15:16" x14ac:dyDescent="0.25">
      <c r="O808" s="1" t="s">
        <v>419</v>
      </c>
      <c r="P808" s="1" t="s">
        <v>353</v>
      </c>
    </row>
    <row r="809" spans="15:16" x14ac:dyDescent="0.25">
      <c r="O809" s="6" t="s">
        <v>419</v>
      </c>
      <c r="P809" s="6" t="s">
        <v>426</v>
      </c>
    </row>
    <row r="810" spans="15:16" x14ac:dyDescent="0.25">
      <c r="O810" s="1" t="s">
        <v>419</v>
      </c>
      <c r="P810" s="1" t="s">
        <v>375</v>
      </c>
    </row>
    <row r="811" spans="15:16" x14ac:dyDescent="0.25">
      <c r="O811" s="6" t="s">
        <v>419</v>
      </c>
      <c r="P811" s="6" t="s">
        <v>315</v>
      </c>
    </row>
    <row r="812" spans="15:16" x14ac:dyDescent="0.25">
      <c r="O812" s="1" t="s">
        <v>419</v>
      </c>
      <c r="P812" s="1" t="s">
        <v>398</v>
      </c>
    </row>
    <row r="813" spans="15:16" x14ac:dyDescent="0.25">
      <c r="O813" s="6" t="s">
        <v>419</v>
      </c>
      <c r="P813" s="6" t="s">
        <v>426</v>
      </c>
    </row>
    <row r="814" spans="15:16" x14ac:dyDescent="0.25">
      <c r="O814" s="1" t="s">
        <v>419</v>
      </c>
      <c r="P814" s="1" t="s">
        <v>427</v>
      </c>
    </row>
    <row r="815" spans="15:16" x14ac:dyDescent="0.25">
      <c r="O815" s="6" t="s">
        <v>419</v>
      </c>
      <c r="P815" s="6" t="s">
        <v>423</v>
      </c>
    </row>
    <row r="816" spans="15:16" x14ac:dyDescent="0.25">
      <c r="O816" s="1" t="s">
        <v>419</v>
      </c>
      <c r="P816" s="1" t="s">
        <v>268</v>
      </c>
    </row>
    <row r="817" spans="15:16" x14ac:dyDescent="0.25">
      <c r="O817" s="6" t="s">
        <v>419</v>
      </c>
      <c r="P817" s="6" t="s">
        <v>372</v>
      </c>
    </row>
    <row r="818" spans="15:16" x14ac:dyDescent="0.25">
      <c r="O818" s="1" t="s">
        <v>419</v>
      </c>
      <c r="P818" s="1" t="s">
        <v>376</v>
      </c>
    </row>
    <row r="819" spans="15:16" x14ac:dyDescent="0.25">
      <c r="O819" s="6" t="s">
        <v>419</v>
      </c>
      <c r="P819" s="6" t="s">
        <v>360</v>
      </c>
    </row>
    <row r="820" spans="15:16" x14ac:dyDescent="0.25">
      <c r="O820" s="1" t="s">
        <v>419</v>
      </c>
      <c r="P820" s="1" t="s">
        <v>334</v>
      </c>
    </row>
    <row r="821" spans="15:16" x14ac:dyDescent="0.25">
      <c r="O821" s="6" t="s">
        <v>428</v>
      </c>
      <c r="P821" s="6" t="s">
        <v>382</v>
      </c>
    </row>
    <row r="822" spans="15:16" x14ac:dyDescent="0.25">
      <c r="O822" s="1" t="s">
        <v>428</v>
      </c>
      <c r="P822" s="1" t="s">
        <v>242</v>
      </c>
    </row>
    <row r="823" spans="15:16" x14ac:dyDescent="0.25">
      <c r="O823" s="6" t="s">
        <v>428</v>
      </c>
      <c r="P823" s="6" t="s">
        <v>371</v>
      </c>
    </row>
    <row r="824" spans="15:16" x14ac:dyDescent="0.25">
      <c r="O824" s="1" t="s">
        <v>428</v>
      </c>
      <c r="P824" s="1" t="s">
        <v>293</v>
      </c>
    </row>
    <row r="825" spans="15:16" x14ac:dyDescent="0.25">
      <c r="O825" s="6" t="s">
        <v>428</v>
      </c>
      <c r="P825" s="6" t="s">
        <v>431</v>
      </c>
    </row>
    <row r="826" spans="15:16" x14ac:dyDescent="0.25">
      <c r="O826" s="1" t="s">
        <v>428</v>
      </c>
      <c r="P826" s="1" t="s">
        <v>310</v>
      </c>
    </row>
    <row r="827" spans="15:16" x14ac:dyDescent="0.25">
      <c r="O827" s="6" t="s">
        <v>428</v>
      </c>
      <c r="P827" s="6" t="s">
        <v>210</v>
      </c>
    </row>
    <row r="828" spans="15:16" x14ac:dyDescent="0.25">
      <c r="O828" s="1" t="s">
        <v>428</v>
      </c>
      <c r="P828" s="1" t="s">
        <v>410</v>
      </c>
    </row>
    <row r="829" spans="15:16" x14ac:dyDescent="0.25">
      <c r="O829" s="6" t="s">
        <v>428</v>
      </c>
      <c r="P829" s="6" t="s">
        <v>205</v>
      </c>
    </row>
    <row r="830" spans="15:16" x14ac:dyDescent="0.25">
      <c r="O830" s="1" t="s">
        <v>428</v>
      </c>
      <c r="P830" s="1" t="s">
        <v>131</v>
      </c>
    </row>
    <row r="831" spans="15:16" x14ac:dyDescent="0.25">
      <c r="O831" s="6" t="s">
        <v>428</v>
      </c>
      <c r="P831" s="6" t="s">
        <v>242</v>
      </c>
    </row>
    <row r="832" spans="15:16" x14ac:dyDescent="0.25">
      <c r="O832" s="1" t="s">
        <v>428</v>
      </c>
      <c r="P832" s="1" t="s">
        <v>432</v>
      </c>
    </row>
    <row r="833" spans="15:16" x14ac:dyDescent="0.25">
      <c r="O833" s="6" t="s">
        <v>428</v>
      </c>
      <c r="P833" s="6" t="s">
        <v>99</v>
      </c>
    </row>
    <row r="834" spans="15:16" x14ac:dyDescent="0.25">
      <c r="O834" s="1" t="s">
        <v>428</v>
      </c>
      <c r="P834" s="1" t="s">
        <v>405</v>
      </c>
    </row>
    <row r="835" spans="15:16" x14ac:dyDescent="0.25">
      <c r="O835" s="6" t="s">
        <v>428</v>
      </c>
      <c r="P835" s="6" t="s">
        <v>263</v>
      </c>
    </row>
    <row r="836" spans="15:16" x14ac:dyDescent="0.25">
      <c r="O836" s="1" t="s">
        <v>428</v>
      </c>
      <c r="P836" s="1" t="s">
        <v>433</v>
      </c>
    </row>
    <row r="837" spans="15:16" x14ac:dyDescent="0.25">
      <c r="O837" s="6" t="s">
        <v>428</v>
      </c>
      <c r="P837" s="6" t="s">
        <v>386</v>
      </c>
    </row>
    <row r="838" spans="15:16" x14ac:dyDescent="0.25">
      <c r="O838" s="1" t="s">
        <v>428</v>
      </c>
      <c r="P838" s="1" t="s">
        <v>356</v>
      </c>
    </row>
    <row r="839" spans="15:16" x14ac:dyDescent="0.25">
      <c r="O839" s="6" t="s">
        <v>428</v>
      </c>
      <c r="P839" s="6" t="s">
        <v>255</v>
      </c>
    </row>
    <row r="840" spans="15:16" x14ac:dyDescent="0.25">
      <c r="O840" s="1" t="s">
        <v>428</v>
      </c>
      <c r="P840" s="1" t="s">
        <v>404</v>
      </c>
    </row>
    <row r="841" spans="15:16" x14ac:dyDescent="0.25">
      <c r="O841" s="6" t="s">
        <v>428</v>
      </c>
      <c r="P841" s="6" t="s">
        <v>336</v>
      </c>
    </row>
    <row r="842" spans="15:16" x14ac:dyDescent="0.25">
      <c r="O842" s="1" t="s">
        <v>428</v>
      </c>
      <c r="P842" s="1" t="s">
        <v>131</v>
      </c>
    </row>
    <row r="843" spans="15:16" x14ac:dyDescent="0.25">
      <c r="O843" s="6" t="s">
        <v>428</v>
      </c>
      <c r="P843" s="6" t="s">
        <v>426</v>
      </c>
    </row>
    <row r="844" spans="15:16" x14ac:dyDescent="0.25">
      <c r="O844" s="1" t="s">
        <v>428</v>
      </c>
      <c r="P844" s="1" t="s">
        <v>349</v>
      </c>
    </row>
    <row r="845" spans="15:16" x14ac:dyDescent="0.25">
      <c r="O845" s="6" t="s">
        <v>428</v>
      </c>
      <c r="P845" s="6" t="s">
        <v>404</v>
      </c>
    </row>
    <row r="846" spans="15:16" x14ac:dyDescent="0.25">
      <c r="O846" s="1" t="s">
        <v>428</v>
      </c>
      <c r="P846" s="1" t="s">
        <v>438</v>
      </c>
    </row>
    <row r="847" spans="15:16" x14ac:dyDescent="0.25">
      <c r="O847" s="6" t="s">
        <v>428</v>
      </c>
      <c r="P847" s="6" t="s">
        <v>205</v>
      </c>
    </row>
    <row r="848" spans="15:16" x14ac:dyDescent="0.25">
      <c r="O848" s="1" t="s">
        <v>428</v>
      </c>
      <c r="P848" s="1" t="s">
        <v>377</v>
      </c>
    </row>
    <row r="849" spans="15:16" x14ac:dyDescent="0.25">
      <c r="O849" s="6" t="s">
        <v>428</v>
      </c>
      <c r="P849" s="6" t="s">
        <v>329</v>
      </c>
    </row>
    <row r="850" spans="15:16" x14ac:dyDescent="0.25">
      <c r="O850" s="1" t="s">
        <v>428</v>
      </c>
      <c r="P850" s="1" t="s">
        <v>426</v>
      </c>
    </row>
    <row r="851" spans="15:16" x14ac:dyDescent="0.25">
      <c r="O851" s="6" t="s">
        <v>428</v>
      </c>
      <c r="P851" s="6" t="s">
        <v>424</v>
      </c>
    </row>
    <row r="852" spans="15:16" x14ac:dyDescent="0.25">
      <c r="O852" s="1" t="s">
        <v>428</v>
      </c>
      <c r="P852" s="1" t="s">
        <v>441</v>
      </c>
    </row>
    <row r="853" spans="15:16" x14ac:dyDescent="0.25">
      <c r="O853" s="6" t="s">
        <v>428</v>
      </c>
      <c r="P853" s="6" t="s">
        <v>423</v>
      </c>
    </row>
    <row r="854" spans="15:16" x14ac:dyDescent="0.25">
      <c r="O854" s="1" t="s">
        <v>428</v>
      </c>
      <c r="P854" s="1" t="s">
        <v>267</v>
      </c>
    </row>
    <row r="855" spans="15:16" x14ac:dyDescent="0.25">
      <c r="O855" s="6" t="s">
        <v>428</v>
      </c>
      <c r="P855" s="6" t="s">
        <v>103</v>
      </c>
    </row>
    <row r="856" spans="15:16" x14ac:dyDescent="0.25">
      <c r="O856" s="1" t="s">
        <v>428</v>
      </c>
      <c r="P856" s="1" t="s">
        <v>331</v>
      </c>
    </row>
    <row r="857" spans="15:16" x14ac:dyDescent="0.25">
      <c r="O857" s="6" t="s">
        <v>428</v>
      </c>
      <c r="P857" s="6" t="s">
        <v>444</v>
      </c>
    </row>
    <row r="858" spans="15:16" x14ac:dyDescent="0.25">
      <c r="O858" s="1" t="s">
        <v>428</v>
      </c>
      <c r="P858" s="1" t="s">
        <v>255</v>
      </c>
    </row>
    <row r="859" spans="15:16" x14ac:dyDescent="0.25">
      <c r="O859" s="6" t="s">
        <v>428</v>
      </c>
      <c r="P859" s="6" t="s">
        <v>310</v>
      </c>
    </row>
    <row r="860" spans="15:16" x14ac:dyDescent="0.25">
      <c r="O860" s="1" t="s">
        <v>428</v>
      </c>
      <c r="P860" s="1" t="s">
        <v>391</v>
      </c>
    </row>
    <row r="861" spans="15:16" x14ac:dyDescent="0.25">
      <c r="O861" s="6" t="s">
        <v>428</v>
      </c>
      <c r="P861" s="6" t="s">
        <v>267</v>
      </c>
    </row>
    <row r="862" spans="15:16" x14ac:dyDescent="0.25">
      <c r="O862" s="1" t="s">
        <v>428</v>
      </c>
      <c r="P862" s="1" t="s">
        <v>205</v>
      </c>
    </row>
    <row r="863" spans="15:16" x14ac:dyDescent="0.25">
      <c r="O863" s="6" t="s">
        <v>428</v>
      </c>
      <c r="P863" s="6" t="s">
        <v>308</v>
      </c>
    </row>
    <row r="864" spans="15:16" x14ac:dyDescent="0.25">
      <c r="O864" s="1" t="s">
        <v>428</v>
      </c>
      <c r="P864" s="1" t="s">
        <v>447</v>
      </c>
    </row>
    <row r="865" spans="15:16" x14ac:dyDescent="0.25">
      <c r="O865" s="6" t="s">
        <v>428</v>
      </c>
      <c r="P865" s="6" t="s">
        <v>386</v>
      </c>
    </row>
    <row r="866" spans="15:16" x14ac:dyDescent="0.25">
      <c r="O866" s="1" t="s">
        <v>428</v>
      </c>
      <c r="P866" s="1" t="s">
        <v>426</v>
      </c>
    </row>
    <row r="867" spans="15:16" x14ac:dyDescent="0.25">
      <c r="O867" s="6" t="s">
        <v>428</v>
      </c>
      <c r="P867" s="6" t="s">
        <v>321</v>
      </c>
    </row>
    <row r="868" spans="15:16" x14ac:dyDescent="0.25">
      <c r="O868" s="1" t="s">
        <v>428</v>
      </c>
      <c r="P868" s="1" t="s">
        <v>310</v>
      </c>
    </row>
    <row r="869" spans="15:16" x14ac:dyDescent="0.25">
      <c r="O869" s="6" t="s">
        <v>428</v>
      </c>
      <c r="P869" s="6" t="s">
        <v>416</v>
      </c>
    </row>
    <row r="870" spans="15:16" x14ac:dyDescent="0.25">
      <c r="O870" s="1" t="s">
        <v>428</v>
      </c>
      <c r="P870" s="1" t="s">
        <v>321</v>
      </c>
    </row>
    <row r="871" spans="15:16" x14ac:dyDescent="0.25">
      <c r="O871" s="6" t="s">
        <v>428</v>
      </c>
      <c r="P871" s="6" t="s">
        <v>335</v>
      </c>
    </row>
    <row r="872" spans="15:16" x14ac:dyDescent="0.25">
      <c r="O872" s="1" t="s">
        <v>428</v>
      </c>
      <c r="P872" s="1" t="s">
        <v>376</v>
      </c>
    </row>
    <row r="873" spans="15:16" x14ac:dyDescent="0.25">
      <c r="O873" s="6" t="s">
        <v>428</v>
      </c>
      <c r="P873" s="6" t="s">
        <v>386</v>
      </c>
    </row>
    <row r="874" spans="15:16" x14ac:dyDescent="0.25">
      <c r="O874" s="1" t="s">
        <v>428</v>
      </c>
      <c r="P874" s="1" t="s">
        <v>420</v>
      </c>
    </row>
    <row r="875" spans="15:16" x14ac:dyDescent="0.25">
      <c r="O875" s="6" t="s">
        <v>428</v>
      </c>
      <c r="P875" s="6" t="s">
        <v>398</v>
      </c>
    </row>
    <row r="876" spans="15:16" x14ac:dyDescent="0.25">
      <c r="O876" s="1" t="s">
        <v>428</v>
      </c>
      <c r="P876" s="1" t="s">
        <v>448</v>
      </c>
    </row>
    <row r="877" spans="15:16" x14ac:dyDescent="0.25">
      <c r="O877" s="6" t="s">
        <v>428</v>
      </c>
      <c r="P877" s="6" t="s">
        <v>426</v>
      </c>
    </row>
    <row r="878" spans="15:16" x14ac:dyDescent="0.25">
      <c r="O878" s="1" t="s">
        <v>428</v>
      </c>
      <c r="P878" s="1" t="s">
        <v>267</v>
      </c>
    </row>
    <row r="879" spans="15:16" x14ac:dyDescent="0.25">
      <c r="O879" s="6" t="s">
        <v>428</v>
      </c>
      <c r="P879" s="6" t="s">
        <v>449</v>
      </c>
    </row>
    <row r="880" spans="15:16" x14ac:dyDescent="0.25">
      <c r="O880" s="1" t="s">
        <v>428</v>
      </c>
      <c r="P880" s="1" t="s">
        <v>263</v>
      </c>
    </row>
    <row r="881" spans="15:16" x14ac:dyDescent="0.25">
      <c r="O881" s="6" t="s">
        <v>450</v>
      </c>
      <c r="P881" s="6" t="s">
        <v>277</v>
      </c>
    </row>
    <row r="882" spans="15:16" x14ac:dyDescent="0.25">
      <c r="O882" s="1" t="s">
        <v>450</v>
      </c>
      <c r="P882" s="1" t="s">
        <v>399</v>
      </c>
    </row>
    <row r="883" spans="15:16" x14ac:dyDescent="0.25">
      <c r="O883" s="6" t="s">
        <v>450</v>
      </c>
      <c r="P883" s="6" t="s">
        <v>451</v>
      </c>
    </row>
    <row r="884" spans="15:16" x14ac:dyDescent="0.25">
      <c r="O884" s="1" t="s">
        <v>450</v>
      </c>
      <c r="P884" s="1" t="s">
        <v>379</v>
      </c>
    </row>
    <row r="885" spans="15:16" x14ac:dyDescent="0.25">
      <c r="O885" s="6" t="s">
        <v>450</v>
      </c>
      <c r="P885" s="6" t="s">
        <v>293</v>
      </c>
    </row>
    <row r="886" spans="15:16" x14ac:dyDescent="0.25">
      <c r="O886" s="1" t="s">
        <v>450</v>
      </c>
      <c r="P886" s="1" t="s">
        <v>456</v>
      </c>
    </row>
    <row r="887" spans="15:16" x14ac:dyDescent="0.25">
      <c r="O887" s="6" t="s">
        <v>450</v>
      </c>
      <c r="P887" s="6" t="s">
        <v>457</v>
      </c>
    </row>
    <row r="888" spans="15:16" x14ac:dyDescent="0.25">
      <c r="O888" s="1" t="s">
        <v>450</v>
      </c>
      <c r="P888" s="1" t="s">
        <v>277</v>
      </c>
    </row>
    <row r="889" spans="15:16" x14ac:dyDescent="0.25">
      <c r="O889" s="6" t="s">
        <v>450</v>
      </c>
      <c r="P889" s="6" t="s">
        <v>377</v>
      </c>
    </row>
    <row r="890" spans="15:16" x14ac:dyDescent="0.25">
      <c r="O890" s="1" t="s">
        <v>450</v>
      </c>
      <c r="P890" s="1" t="s">
        <v>378</v>
      </c>
    </row>
    <row r="891" spans="15:16" x14ac:dyDescent="0.25">
      <c r="O891" s="6" t="s">
        <v>450</v>
      </c>
      <c r="P891" s="6" t="s">
        <v>458</v>
      </c>
    </row>
    <row r="892" spans="15:16" x14ac:dyDescent="0.25">
      <c r="O892" s="1" t="s">
        <v>450</v>
      </c>
      <c r="P892" s="1" t="s">
        <v>459</v>
      </c>
    </row>
    <row r="893" spans="15:16" x14ac:dyDescent="0.25">
      <c r="O893" s="6" t="s">
        <v>450</v>
      </c>
      <c r="P893" s="6" t="s">
        <v>107</v>
      </c>
    </row>
    <row r="894" spans="15:16" x14ac:dyDescent="0.25">
      <c r="O894" s="1" t="s">
        <v>450</v>
      </c>
      <c r="P894" s="1" t="s">
        <v>427</v>
      </c>
    </row>
    <row r="895" spans="15:16" x14ac:dyDescent="0.25">
      <c r="O895" s="6" t="s">
        <v>450</v>
      </c>
      <c r="P895" s="6" t="s">
        <v>349</v>
      </c>
    </row>
    <row r="896" spans="15:16" x14ac:dyDescent="0.25">
      <c r="O896" s="1" t="s">
        <v>450</v>
      </c>
      <c r="P896" s="1" t="s">
        <v>416</v>
      </c>
    </row>
    <row r="897" spans="15:16" x14ac:dyDescent="0.25">
      <c r="O897" s="6" t="s">
        <v>450</v>
      </c>
      <c r="P897" s="6" t="s">
        <v>460</v>
      </c>
    </row>
    <row r="898" spans="15:16" x14ac:dyDescent="0.25">
      <c r="O898" s="1" t="s">
        <v>450</v>
      </c>
      <c r="P898" s="1" t="s">
        <v>461</v>
      </c>
    </row>
    <row r="899" spans="15:16" x14ac:dyDescent="0.25">
      <c r="O899" s="6" t="s">
        <v>450</v>
      </c>
      <c r="P899" s="6" t="s">
        <v>399</v>
      </c>
    </row>
    <row r="900" spans="15:16" x14ac:dyDescent="0.25">
      <c r="O900" s="1" t="s">
        <v>450</v>
      </c>
      <c r="P900" s="1" t="s">
        <v>308</v>
      </c>
    </row>
    <row r="901" spans="15:16" x14ac:dyDescent="0.25">
      <c r="O901" s="6" t="s">
        <v>450</v>
      </c>
      <c r="P901" s="6" t="s">
        <v>376</v>
      </c>
    </row>
    <row r="902" spans="15:16" x14ac:dyDescent="0.25">
      <c r="O902" s="1" t="s">
        <v>450</v>
      </c>
      <c r="P902" s="1" t="s">
        <v>463</v>
      </c>
    </row>
    <row r="903" spans="15:16" x14ac:dyDescent="0.25">
      <c r="O903" s="6" t="s">
        <v>450</v>
      </c>
      <c r="P903" s="6" t="s">
        <v>329</v>
      </c>
    </row>
    <row r="904" spans="15:16" x14ac:dyDescent="0.25">
      <c r="O904" s="1" t="s">
        <v>450</v>
      </c>
      <c r="P904" s="1" t="s">
        <v>337</v>
      </c>
    </row>
    <row r="905" spans="15:16" x14ac:dyDescent="0.25">
      <c r="O905" s="6" t="s">
        <v>450</v>
      </c>
      <c r="P905" s="6" t="s">
        <v>380</v>
      </c>
    </row>
    <row r="906" spans="15:16" x14ac:dyDescent="0.25">
      <c r="O906" s="1" t="s">
        <v>450</v>
      </c>
      <c r="P906" s="1" t="s">
        <v>386</v>
      </c>
    </row>
    <row r="907" spans="15:16" x14ac:dyDescent="0.25">
      <c r="O907" s="6" t="s">
        <v>450</v>
      </c>
      <c r="P907" s="6" t="s">
        <v>107</v>
      </c>
    </row>
    <row r="908" spans="15:16" x14ac:dyDescent="0.25">
      <c r="O908" s="1" t="s">
        <v>450</v>
      </c>
      <c r="P908" s="1" t="s">
        <v>468</v>
      </c>
    </row>
    <row r="909" spans="15:16" x14ac:dyDescent="0.25">
      <c r="O909" s="6" t="s">
        <v>450</v>
      </c>
      <c r="P909" s="6" t="s">
        <v>290</v>
      </c>
    </row>
    <row r="910" spans="15:16" x14ac:dyDescent="0.25">
      <c r="O910" s="1" t="s">
        <v>450</v>
      </c>
      <c r="P910" s="1" t="s">
        <v>308</v>
      </c>
    </row>
    <row r="911" spans="15:16" x14ac:dyDescent="0.25">
      <c r="O911" s="6" t="s">
        <v>450</v>
      </c>
      <c r="P911" s="6" t="s">
        <v>263</v>
      </c>
    </row>
    <row r="912" spans="15:16" x14ac:dyDescent="0.25">
      <c r="O912" s="1" t="s">
        <v>450</v>
      </c>
      <c r="P912" s="1" t="s">
        <v>399</v>
      </c>
    </row>
    <row r="913" spans="15:16" x14ac:dyDescent="0.25">
      <c r="O913" s="6" t="s">
        <v>450</v>
      </c>
      <c r="P913" s="6" t="s">
        <v>470</v>
      </c>
    </row>
    <row r="914" spans="15:16" x14ac:dyDescent="0.25">
      <c r="O914" s="1" t="s">
        <v>450</v>
      </c>
      <c r="P914" s="1" t="s">
        <v>377</v>
      </c>
    </row>
    <row r="915" spans="15:16" x14ac:dyDescent="0.25">
      <c r="O915" s="6" t="s">
        <v>450</v>
      </c>
      <c r="P915" s="6" t="s">
        <v>369</v>
      </c>
    </row>
    <row r="916" spans="15:16" x14ac:dyDescent="0.25">
      <c r="O916" s="1" t="s">
        <v>450</v>
      </c>
      <c r="P916" s="1" t="s">
        <v>471</v>
      </c>
    </row>
    <row r="917" spans="15:16" x14ac:dyDescent="0.25">
      <c r="O917" s="6" t="s">
        <v>450</v>
      </c>
      <c r="P917" s="6" t="s">
        <v>386</v>
      </c>
    </row>
    <row r="918" spans="15:16" x14ac:dyDescent="0.25">
      <c r="O918" s="1" t="s">
        <v>450</v>
      </c>
      <c r="P918" s="1" t="s">
        <v>242</v>
      </c>
    </row>
    <row r="919" spans="15:16" x14ac:dyDescent="0.25">
      <c r="O919" s="6" t="s">
        <v>450</v>
      </c>
      <c r="P919" s="6" t="s">
        <v>472</v>
      </c>
    </row>
    <row r="920" spans="15:16" x14ac:dyDescent="0.25">
      <c r="O920" s="1" t="s">
        <v>450</v>
      </c>
      <c r="P920" s="1" t="s">
        <v>468</v>
      </c>
    </row>
    <row r="921" spans="15:16" x14ac:dyDescent="0.25">
      <c r="O921" s="6" t="s">
        <v>450</v>
      </c>
      <c r="P921" s="6" t="s">
        <v>399</v>
      </c>
    </row>
    <row r="922" spans="15:16" x14ac:dyDescent="0.25">
      <c r="O922" s="1" t="s">
        <v>450</v>
      </c>
      <c r="P922" s="1" t="s">
        <v>362</v>
      </c>
    </row>
    <row r="923" spans="15:16" x14ac:dyDescent="0.25">
      <c r="O923" s="6" t="s">
        <v>450</v>
      </c>
      <c r="P923" s="6" t="s">
        <v>422</v>
      </c>
    </row>
    <row r="924" spans="15:16" x14ac:dyDescent="0.25">
      <c r="O924" s="1" t="s">
        <v>450</v>
      </c>
      <c r="P924" s="1" t="s">
        <v>353</v>
      </c>
    </row>
    <row r="925" spans="15:16" x14ac:dyDescent="0.25">
      <c r="O925" s="6" t="s">
        <v>450</v>
      </c>
      <c r="P925" s="6" t="s">
        <v>473</v>
      </c>
    </row>
    <row r="926" spans="15:16" x14ac:dyDescent="0.25">
      <c r="O926" s="1" t="s">
        <v>450</v>
      </c>
      <c r="P926" s="1" t="s">
        <v>426</v>
      </c>
    </row>
    <row r="927" spans="15:16" x14ac:dyDescent="0.25">
      <c r="O927" s="6" t="s">
        <v>450</v>
      </c>
      <c r="P927" s="6" t="s">
        <v>474</v>
      </c>
    </row>
    <row r="928" spans="15:16" x14ac:dyDescent="0.25">
      <c r="O928" s="1" t="s">
        <v>450</v>
      </c>
      <c r="P928" s="1" t="s">
        <v>408</v>
      </c>
    </row>
    <row r="929" spans="15:16" x14ac:dyDescent="0.25">
      <c r="O929" s="6" t="s">
        <v>450</v>
      </c>
      <c r="P929" s="6" t="s">
        <v>382</v>
      </c>
    </row>
    <row r="930" spans="15:16" x14ac:dyDescent="0.25">
      <c r="O930" s="1" t="s">
        <v>450</v>
      </c>
      <c r="P930" s="1" t="s">
        <v>192</v>
      </c>
    </row>
    <row r="931" spans="15:16" x14ac:dyDescent="0.25">
      <c r="O931" s="6" t="s">
        <v>450</v>
      </c>
      <c r="P931" s="6" t="s">
        <v>475</v>
      </c>
    </row>
    <row r="932" spans="15:16" x14ac:dyDescent="0.25">
      <c r="O932" s="1" t="s">
        <v>450</v>
      </c>
      <c r="P932" s="1" t="s">
        <v>476</v>
      </c>
    </row>
    <row r="933" spans="15:16" x14ac:dyDescent="0.25">
      <c r="O933" s="6" t="s">
        <v>450</v>
      </c>
      <c r="P933" s="6" t="s">
        <v>459</v>
      </c>
    </row>
    <row r="934" spans="15:16" x14ac:dyDescent="0.25">
      <c r="O934" s="1" t="s">
        <v>450</v>
      </c>
      <c r="P934" s="1" t="s">
        <v>456</v>
      </c>
    </row>
    <row r="935" spans="15:16" x14ac:dyDescent="0.25">
      <c r="O935" s="6" t="s">
        <v>450</v>
      </c>
      <c r="P935" s="6" t="s">
        <v>477</v>
      </c>
    </row>
    <row r="936" spans="15:16" x14ac:dyDescent="0.25">
      <c r="O936" s="1" t="s">
        <v>450</v>
      </c>
      <c r="P936" s="1" t="s">
        <v>372</v>
      </c>
    </row>
    <row r="937" spans="15:16" x14ac:dyDescent="0.25">
      <c r="O937" s="6" t="s">
        <v>450</v>
      </c>
      <c r="P937" s="6" t="s">
        <v>416</v>
      </c>
    </row>
    <row r="938" spans="15:16" x14ac:dyDescent="0.25">
      <c r="O938" s="1" t="s">
        <v>450</v>
      </c>
      <c r="P938" s="1" t="s">
        <v>236</v>
      </c>
    </row>
    <row r="939" spans="15:16" x14ac:dyDescent="0.25">
      <c r="O939" s="6" t="s">
        <v>450</v>
      </c>
      <c r="P939" s="6" t="s">
        <v>478</v>
      </c>
    </row>
    <row r="940" spans="15:16" x14ac:dyDescent="0.25">
      <c r="O940" s="1" t="s">
        <v>450</v>
      </c>
      <c r="P940" s="1" t="s">
        <v>405</v>
      </c>
    </row>
    <row r="941" spans="15:16" x14ac:dyDescent="0.25">
      <c r="O941" s="6" t="s">
        <v>450</v>
      </c>
      <c r="P941" s="6" t="s">
        <v>330</v>
      </c>
    </row>
    <row r="942" spans="15:16" x14ac:dyDescent="0.25">
      <c r="O942" s="1" t="s">
        <v>450</v>
      </c>
      <c r="P942" s="1" t="s">
        <v>241</v>
      </c>
    </row>
    <row r="943" spans="15:16" x14ac:dyDescent="0.25">
      <c r="O943" s="6" t="s">
        <v>450</v>
      </c>
      <c r="P943" s="6" t="s">
        <v>334</v>
      </c>
    </row>
    <row r="944" spans="15:16" x14ac:dyDescent="0.25">
      <c r="O944" s="1" t="s">
        <v>450</v>
      </c>
      <c r="P944" s="1" t="s">
        <v>479</v>
      </c>
    </row>
    <row r="945" spans="15:16" x14ac:dyDescent="0.25">
      <c r="O945" s="6" t="s">
        <v>450</v>
      </c>
      <c r="P945" s="6" t="s">
        <v>380</v>
      </c>
    </row>
    <row r="946" spans="15:16" x14ac:dyDescent="0.25">
      <c r="O946" s="1" t="s">
        <v>450</v>
      </c>
      <c r="P946" s="1" t="s">
        <v>349</v>
      </c>
    </row>
    <row r="947" spans="15:16" x14ac:dyDescent="0.25">
      <c r="O947" s="6" t="s">
        <v>450</v>
      </c>
      <c r="P947" s="6" t="s">
        <v>230</v>
      </c>
    </row>
    <row r="948" spans="15:16" x14ac:dyDescent="0.25">
      <c r="O948" s="1" t="s">
        <v>450</v>
      </c>
      <c r="P948" s="1" t="s">
        <v>206</v>
      </c>
    </row>
    <row r="949" spans="15:16" x14ac:dyDescent="0.25">
      <c r="O949" s="6" t="s">
        <v>450</v>
      </c>
      <c r="P949" s="6" t="s">
        <v>372</v>
      </c>
    </row>
    <row r="950" spans="15:16" x14ac:dyDescent="0.25">
      <c r="O950" s="1" t="s">
        <v>450</v>
      </c>
      <c r="P950" s="1" t="s">
        <v>438</v>
      </c>
    </row>
    <row r="951" spans="15:16" x14ac:dyDescent="0.25">
      <c r="O951" s="6" t="s">
        <v>450</v>
      </c>
      <c r="P951" s="6" t="s">
        <v>290</v>
      </c>
    </row>
    <row r="952" spans="15:16" x14ac:dyDescent="0.25">
      <c r="O952" s="1" t="s">
        <v>450</v>
      </c>
      <c r="P952" s="1" t="s">
        <v>481</v>
      </c>
    </row>
    <row r="953" spans="15:16" x14ac:dyDescent="0.25">
      <c r="O953" s="6" t="s">
        <v>450</v>
      </c>
      <c r="P953" s="6" t="s">
        <v>377</v>
      </c>
    </row>
    <row r="954" spans="15:16" x14ac:dyDescent="0.25">
      <c r="O954" s="1" t="s">
        <v>450</v>
      </c>
      <c r="P954" s="1" t="s">
        <v>337</v>
      </c>
    </row>
    <row r="955" spans="15:16" x14ac:dyDescent="0.25">
      <c r="O955" s="6" t="s">
        <v>482</v>
      </c>
      <c r="P955" s="6" t="s">
        <v>369</v>
      </c>
    </row>
    <row r="956" spans="15:16" x14ac:dyDescent="0.25">
      <c r="O956" s="1" t="s">
        <v>482</v>
      </c>
      <c r="P956" s="1" t="s">
        <v>483</v>
      </c>
    </row>
    <row r="957" spans="15:16" x14ac:dyDescent="0.25">
      <c r="O957" s="6" t="s">
        <v>482</v>
      </c>
      <c r="P957" s="6" t="s">
        <v>486</v>
      </c>
    </row>
    <row r="958" spans="15:16" x14ac:dyDescent="0.25">
      <c r="O958" s="1" t="s">
        <v>482</v>
      </c>
      <c r="P958" s="1" t="s">
        <v>377</v>
      </c>
    </row>
    <row r="959" spans="15:16" x14ac:dyDescent="0.25">
      <c r="O959" s="6" t="s">
        <v>482</v>
      </c>
      <c r="P959" s="6" t="s">
        <v>263</v>
      </c>
    </row>
    <row r="960" spans="15:16" x14ac:dyDescent="0.25">
      <c r="O960" s="1" t="s">
        <v>482</v>
      </c>
      <c r="P960" s="1" t="s">
        <v>432</v>
      </c>
    </row>
    <row r="961" spans="15:16" x14ac:dyDescent="0.25">
      <c r="O961" s="6" t="s">
        <v>482</v>
      </c>
      <c r="P961" s="6" t="s">
        <v>490</v>
      </c>
    </row>
    <row r="962" spans="15:16" x14ac:dyDescent="0.25">
      <c r="O962" s="1" t="s">
        <v>482</v>
      </c>
      <c r="P962" s="1" t="s">
        <v>492</v>
      </c>
    </row>
    <row r="963" spans="15:16" x14ac:dyDescent="0.25">
      <c r="O963" s="6" t="s">
        <v>482</v>
      </c>
      <c r="P963" s="6" t="s">
        <v>479</v>
      </c>
    </row>
    <row r="964" spans="15:16" x14ac:dyDescent="0.25">
      <c r="O964" s="1" t="s">
        <v>482</v>
      </c>
      <c r="P964" s="1" t="s">
        <v>362</v>
      </c>
    </row>
    <row r="965" spans="15:16" x14ac:dyDescent="0.25">
      <c r="O965" s="6" t="s">
        <v>482</v>
      </c>
      <c r="P965" s="6" t="s">
        <v>476</v>
      </c>
    </row>
    <row r="966" spans="15:16" x14ac:dyDescent="0.25">
      <c r="O966" s="1" t="s">
        <v>482</v>
      </c>
      <c r="P966" s="1" t="s">
        <v>255</v>
      </c>
    </row>
    <row r="967" spans="15:16" x14ac:dyDescent="0.25">
      <c r="O967" s="6" t="s">
        <v>482</v>
      </c>
      <c r="P967" s="6" t="s">
        <v>474</v>
      </c>
    </row>
    <row r="968" spans="15:16" x14ac:dyDescent="0.25">
      <c r="O968" s="1" t="s">
        <v>482</v>
      </c>
      <c r="P968" s="1" t="s">
        <v>242</v>
      </c>
    </row>
    <row r="969" spans="15:16" x14ac:dyDescent="0.25">
      <c r="O969" s="6" t="s">
        <v>482</v>
      </c>
      <c r="P969" s="6" t="s">
        <v>496</v>
      </c>
    </row>
    <row r="970" spans="15:16" x14ac:dyDescent="0.25">
      <c r="O970" s="1" t="s">
        <v>482</v>
      </c>
      <c r="P970" s="1" t="s">
        <v>157</v>
      </c>
    </row>
    <row r="971" spans="15:16" x14ac:dyDescent="0.25">
      <c r="O971" s="6" t="s">
        <v>482</v>
      </c>
      <c r="P971" s="6" t="s">
        <v>206</v>
      </c>
    </row>
    <row r="972" spans="15:16" x14ac:dyDescent="0.25">
      <c r="O972" s="1" t="s">
        <v>482</v>
      </c>
      <c r="P972" s="1" t="s">
        <v>313</v>
      </c>
    </row>
    <row r="973" spans="15:16" x14ac:dyDescent="0.25">
      <c r="O973" s="6" t="s">
        <v>482</v>
      </c>
      <c r="P973" s="6" t="s">
        <v>497</v>
      </c>
    </row>
    <row r="974" spans="15:16" x14ac:dyDescent="0.25">
      <c r="O974" s="1" t="s">
        <v>482</v>
      </c>
      <c r="P974" s="1" t="s">
        <v>230</v>
      </c>
    </row>
    <row r="975" spans="15:16" x14ac:dyDescent="0.25">
      <c r="O975" s="6" t="s">
        <v>482</v>
      </c>
      <c r="P975" s="6" t="s">
        <v>498</v>
      </c>
    </row>
    <row r="976" spans="15:16" x14ac:dyDescent="0.25">
      <c r="O976" s="1" t="s">
        <v>482</v>
      </c>
      <c r="P976" s="1" t="s">
        <v>449</v>
      </c>
    </row>
    <row r="977" spans="15:16" x14ac:dyDescent="0.25">
      <c r="O977" s="6" t="s">
        <v>482</v>
      </c>
      <c r="P977" s="6" t="s">
        <v>417</v>
      </c>
    </row>
    <row r="978" spans="15:16" x14ac:dyDescent="0.25">
      <c r="O978" s="1" t="s">
        <v>482</v>
      </c>
      <c r="P978" s="1" t="s">
        <v>477</v>
      </c>
    </row>
    <row r="979" spans="15:16" x14ac:dyDescent="0.25">
      <c r="O979" s="6" t="s">
        <v>482</v>
      </c>
      <c r="P979" s="6" t="s">
        <v>499</v>
      </c>
    </row>
    <row r="980" spans="15:16" x14ac:dyDescent="0.25">
      <c r="O980" s="1" t="s">
        <v>482</v>
      </c>
      <c r="P980" s="1" t="s">
        <v>360</v>
      </c>
    </row>
    <row r="981" spans="15:16" x14ac:dyDescent="0.25">
      <c r="O981" s="6" t="s">
        <v>482</v>
      </c>
      <c r="P981" s="6" t="s">
        <v>381</v>
      </c>
    </row>
    <row r="982" spans="15:16" x14ac:dyDescent="0.25">
      <c r="O982" s="1" t="s">
        <v>482</v>
      </c>
      <c r="P982" s="1" t="s">
        <v>231</v>
      </c>
    </row>
    <row r="983" spans="15:16" x14ac:dyDescent="0.25">
      <c r="O983" s="6" t="s">
        <v>482</v>
      </c>
      <c r="P983" s="6" t="s">
        <v>255</v>
      </c>
    </row>
    <row r="984" spans="15:16" x14ac:dyDescent="0.25">
      <c r="O984" s="1" t="s">
        <v>482</v>
      </c>
      <c r="P984" s="1" t="s">
        <v>313</v>
      </c>
    </row>
    <row r="985" spans="15:16" x14ac:dyDescent="0.25">
      <c r="O985" s="6" t="s">
        <v>482</v>
      </c>
      <c r="P985" s="6" t="s">
        <v>406</v>
      </c>
    </row>
    <row r="986" spans="15:16" x14ac:dyDescent="0.25">
      <c r="O986" s="1" t="s">
        <v>482</v>
      </c>
      <c r="P986" s="1" t="s">
        <v>310</v>
      </c>
    </row>
    <row r="987" spans="15:16" x14ac:dyDescent="0.25">
      <c r="O987" s="6" t="s">
        <v>482</v>
      </c>
      <c r="P987" s="6" t="s">
        <v>253</v>
      </c>
    </row>
    <row r="988" spans="15:16" x14ac:dyDescent="0.25">
      <c r="O988" s="1" t="s">
        <v>482</v>
      </c>
      <c r="P988" s="1" t="s">
        <v>321</v>
      </c>
    </row>
    <row r="989" spans="15:16" x14ac:dyDescent="0.25">
      <c r="O989" s="6" t="s">
        <v>482</v>
      </c>
      <c r="P989" s="6" t="s">
        <v>501</v>
      </c>
    </row>
    <row r="990" spans="15:16" x14ac:dyDescent="0.25">
      <c r="O990" s="1" t="s">
        <v>482</v>
      </c>
      <c r="P990" s="1" t="s">
        <v>424</v>
      </c>
    </row>
    <row r="991" spans="15:16" x14ac:dyDescent="0.25">
      <c r="O991" s="6" t="s">
        <v>482</v>
      </c>
      <c r="P991" s="6" t="s">
        <v>476</v>
      </c>
    </row>
    <row r="992" spans="15:16" x14ac:dyDescent="0.25">
      <c r="O992" s="1" t="s">
        <v>482</v>
      </c>
      <c r="P992" s="1" t="s">
        <v>360</v>
      </c>
    </row>
    <row r="993" spans="15:16" x14ac:dyDescent="0.25">
      <c r="O993" s="6" t="s">
        <v>482</v>
      </c>
      <c r="P993" s="6" t="s">
        <v>502</v>
      </c>
    </row>
    <row r="994" spans="15:16" x14ac:dyDescent="0.25">
      <c r="O994" s="1" t="s">
        <v>482</v>
      </c>
      <c r="P994" s="1" t="s">
        <v>236</v>
      </c>
    </row>
    <row r="995" spans="15:16" x14ac:dyDescent="0.25">
      <c r="O995" s="6" t="s">
        <v>482</v>
      </c>
      <c r="P995" s="6" t="s">
        <v>477</v>
      </c>
    </row>
    <row r="996" spans="15:16" x14ac:dyDescent="0.25">
      <c r="O996" s="1" t="s">
        <v>482</v>
      </c>
      <c r="P996" s="1" t="s">
        <v>476</v>
      </c>
    </row>
    <row r="997" spans="15:16" x14ac:dyDescent="0.25">
      <c r="O997" s="6" t="s">
        <v>482</v>
      </c>
      <c r="P997" s="6" t="s">
        <v>263</v>
      </c>
    </row>
    <row r="998" spans="15:16" x14ac:dyDescent="0.25">
      <c r="O998" s="1" t="s">
        <v>482</v>
      </c>
      <c r="P998" s="1" t="s">
        <v>379</v>
      </c>
    </row>
    <row r="999" spans="15:16" x14ac:dyDescent="0.25">
      <c r="O999" s="6" t="s">
        <v>482</v>
      </c>
      <c r="P999" s="6" t="s">
        <v>32</v>
      </c>
    </row>
    <row r="1000" spans="15:16" x14ac:dyDescent="0.25">
      <c r="O1000" s="1" t="s">
        <v>482</v>
      </c>
      <c r="P1000" s="1" t="s">
        <v>398</v>
      </c>
    </row>
    <row r="1001" spans="15:16" x14ac:dyDescent="0.25">
      <c r="O1001" s="6" t="s">
        <v>482</v>
      </c>
      <c r="P1001" s="6" t="s">
        <v>424</v>
      </c>
    </row>
    <row r="1002" spans="15:16" x14ac:dyDescent="0.25">
      <c r="O1002" s="1" t="s">
        <v>482</v>
      </c>
      <c r="P1002" s="1" t="s">
        <v>369</v>
      </c>
    </row>
    <row r="1003" spans="15:16" x14ac:dyDescent="0.25">
      <c r="O1003" s="6" t="s">
        <v>482</v>
      </c>
      <c r="P1003" s="6" t="s">
        <v>503</v>
      </c>
    </row>
    <row r="1004" spans="15:16" x14ac:dyDescent="0.25">
      <c r="O1004" s="1" t="s">
        <v>482</v>
      </c>
      <c r="P1004" s="1" t="s">
        <v>504</v>
      </c>
    </row>
    <row r="1005" spans="15:16" x14ac:dyDescent="0.25">
      <c r="O1005" s="6" t="s">
        <v>482</v>
      </c>
      <c r="P1005" s="6" t="s">
        <v>416</v>
      </c>
    </row>
    <row r="1006" spans="15:16" x14ac:dyDescent="0.25">
      <c r="O1006" s="1" t="s">
        <v>482</v>
      </c>
      <c r="P1006" s="1" t="s">
        <v>505</v>
      </c>
    </row>
    <row r="1007" spans="15:16" x14ac:dyDescent="0.25">
      <c r="O1007" s="6" t="s">
        <v>482</v>
      </c>
      <c r="P1007" s="6" t="s">
        <v>330</v>
      </c>
    </row>
    <row r="1008" spans="15:16" x14ac:dyDescent="0.25">
      <c r="O1008" s="1" t="s">
        <v>482</v>
      </c>
      <c r="P1008" s="1" t="s">
        <v>353</v>
      </c>
    </row>
    <row r="1009" spans="15:16" x14ac:dyDescent="0.25">
      <c r="O1009" s="6" t="s">
        <v>482</v>
      </c>
      <c r="P1009" s="6" t="s">
        <v>255</v>
      </c>
    </row>
    <row r="1010" spans="15:16" x14ac:dyDescent="0.25">
      <c r="O1010" s="1" t="s">
        <v>482</v>
      </c>
      <c r="P1010" s="1" t="s">
        <v>476</v>
      </c>
    </row>
    <row r="1011" spans="15:16" x14ac:dyDescent="0.25">
      <c r="O1011" s="6" t="s">
        <v>482</v>
      </c>
      <c r="P1011" s="6" t="s">
        <v>353</v>
      </c>
    </row>
    <row r="1012" spans="15:16" x14ac:dyDescent="0.25">
      <c r="O1012" s="1" t="s">
        <v>482</v>
      </c>
      <c r="P1012" s="1" t="s">
        <v>506</v>
      </c>
    </row>
    <row r="1013" spans="15:16" x14ac:dyDescent="0.25">
      <c r="O1013" s="6" t="s">
        <v>482</v>
      </c>
      <c r="P1013" s="6" t="s">
        <v>507</v>
      </c>
    </row>
    <row r="1014" spans="15:16" x14ac:dyDescent="0.25">
      <c r="O1014" s="1" t="s">
        <v>482</v>
      </c>
      <c r="P1014" s="1" t="s">
        <v>508</v>
      </c>
    </row>
    <row r="1015" spans="15:16" x14ac:dyDescent="0.25">
      <c r="O1015" s="6" t="s">
        <v>482</v>
      </c>
      <c r="P1015" s="6" t="s">
        <v>474</v>
      </c>
    </row>
    <row r="1016" spans="15:16" x14ac:dyDescent="0.25">
      <c r="O1016" s="1" t="s">
        <v>482</v>
      </c>
      <c r="P1016" s="1" t="s">
        <v>416</v>
      </c>
    </row>
    <row r="1017" spans="15:16" x14ac:dyDescent="0.25">
      <c r="O1017" s="6" t="s">
        <v>482</v>
      </c>
      <c r="P1017" s="6" t="s">
        <v>360</v>
      </c>
    </row>
    <row r="1018" spans="15:16" x14ac:dyDescent="0.25">
      <c r="O1018" s="1" t="s">
        <v>482</v>
      </c>
      <c r="P1018" s="1" t="s">
        <v>509</v>
      </c>
    </row>
    <row r="1019" spans="15:16" x14ac:dyDescent="0.25">
      <c r="O1019" s="6" t="s">
        <v>482</v>
      </c>
      <c r="P1019" s="6" t="s">
        <v>230</v>
      </c>
    </row>
    <row r="1020" spans="15:16" x14ac:dyDescent="0.25">
      <c r="O1020" s="1" t="s">
        <v>482</v>
      </c>
      <c r="P1020" s="1" t="s">
        <v>433</v>
      </c>
    </row>
    <row r="1021" spans="15:16" x14ac:dyDescent="0.25">
      <c r="O1021" s="6" t="s">
        <v>482</v>
      </c>
      <c r="P1021" s="6" t="s">
        <v>426</v>
      </c>
    </row>
    <row r="1022" spans="15:16" x14ac:dyDescent="0.25">
      <c r="O1022" s="1" t="s">
        <v>482</v>
      </c>
      <c r="P1022" s="1" t="s">
        <v>496</v>
      </c>
    </row>
    <row r="1023" spans="15:16" x14ac:dyDescent="0.25">
      <c r="O1023" s="6" t="s">
        <v>482</v>
      </c>
      <c r="P1023" s="6" t="s">
        <v>499</v>
      </c>
    </row>
    <row r="1024" spans="15:16" x14ac:dyDescent="0.25">
      <c r="O1024" s="1" t="s">
        <v>482</v>
      </c>
      <c r="P1024" s="1" t="s">
        <v>416</v>
      </c>
    </row>
    <row r="1025" spans="15:16" x14ac:dyDescent="0.25">
      <c r="O1025" s="6" t="s">
        <v>482</v>
      </c>
      <c r="P1025" s="6" t="s">
        <v>426</v>
      </c>
    </row>
    <row r="1026" spans="15:16" x14ac:dyDescent="0.25">
      <c r="O1026" s="1" t="s">
        <v>482</v>
      </c>
      <c r="P1026" s="1" t="s">
        <v>511</v>
      </c>
    </row>
    <row r="1027" spans="15:16" x14ac:dyDescent="0.25">
      <c r="O1027" s="6" t="s">
        <v>482</v>
      </c>
      <c r="P1027" s="6" t="s">
        <v>416</v>
      </c>
    </row>
    <row r="1028" spans="15:16" x14ac:dyDescent="0.25">
      <c r="O1028" s="1" t="s">
        <v>482</v>
      </c>
      <c r="P1028" s="1" t="s">
        <v>477</v>
      </c>
    </row>
    <row r="1029" spans="15:16" x14ac:dyDescent="0.25">
      <c r="O1029" s="6" t="s">
        <v>512</v>
      </c>
      <c r="P1029" s="6" t="s">
        <v>352</v>
      </c>
    </row>
    <row r="1030" spans="15:16" x14ac:dyDescent="0.25">
      <c r="O1030" s="1" t="s">
        <v>512</v>
      </c>
      <c r="P1030" s="1" t="s">
        <v>406</v>
      </c>
    </row>
    <row r="1031" spans="15:16" x14ac:dyDescent="0.25">
      <c r="O1031" s="6" t="s">
        <v>512</v>
      </c>
      <c r="P1031" s="6" t="s">
        <v>330</v>
      </c>
    </row>
    <row r="1032" spans="15:16" x14ac:dyDescent="0.25">
      <c r="O1032" s="1" t="s">
        <v>512</v>
      </c>
      <c r="P1032" s="1" t="s">
        <v>293</v>
      </c>
    </row>
    <row r="1033" spans="15:16" x14ac:dyDescent="0.25">
      <c r="O1033" s="6" t="s">
        <v>512</v>
      </c>
      <c r="P1033" s="6" t="s">
        <v>490</v>
      </c>
    </row>
    <row r="1034" spans="15:16" x14ac:dyDescent="0.25">
      <c r="O1034" s="1" t="s">
        <v>512</v>
      </c>
      <c r="P1034" s="1" t="s">
        <v>230</v>
      </c>
    </row>
    <row r="1035" spans="15:16" x14ac:dyDescent="0.25">
      <c r="O1035" s="6" t="s">
        <v>512</v>
      </c>
      <c r="P1035" s="6" t="s">
        <v>463</v>
      </c>
    </row>
    <row r="1036" spans="15:16" x14ac:dyDescent="0.25">
      <c r="O1036" s="1" t="s">
        <v>512</v>
      </c>
      <c r="P1036" s="1" t="s">
        <v>460</v>
      </c>
    </row>
    <row r="1037" spans="15:16" x14ac:dyDescent="0.25">
      <c r="O1037" s="6" t="s">
        <v>512</v>
      </c>
      <c r="P1037" s="6" t="s">
        <v>472</v>
      </c>
    </row>
    <row r="1038" spans="15:16" x14ac:dyDescent="0.25">
      <c r="O1038" s="1" t="s">
        <v>512</v>
      </c>
      <c r="P1038" s="1" t="s">
        <v>267</v>
      </c>
    </row>
    <row r="1039" spans="15:16" x14ac:dyDescent="0.25">
      <c r="O1039" s="6" t="s">
        <v>512</v>
      </c>
      <c r="P1039" s="6" t="s">
        <v>516</v>
      </c>
    </row>
    <row r="1040" spans="15:16" x14ac:dyDescent="0.25">
      <c r="O1040" s="1" t="s">
        <v>512</v>
      </c>
      <c r="P1040" s="1" t="s">
        <v>313</v>
      </c>
    </row>
    <row r="1041" spans="15:16" x14ac:dyDescent="0.25">
      <c r="O1041" s="6" t="s">
        <v>512</v>
      </c>
      <c r="P1041" s="6" t="s">
        <v>415</v>
      </c>
    </row>
    <row r="1042" spans="15:16" x14ac:dyDescent="0.25">
      <c r="O1042" s="1" t="s">
        <v>512</v>
      </c>
      <c r="P1042" s="1" t="s">
        <v>334</v>
      </c>
    </row>
    <row r="1043" spans="15:16" x14ac:dyDescent="0.25">
      <c r="O1043" s="6" t="s">
        <v>512</v>
      </c>
      <c r="P1043" s="6" t="s">
        <v>516</v>
      </c>
    </row>
    <row r="1044" spans="15:16" x14ac:dyDescent="0.25">
      <c r="O1044" s="1" t="s">
        <v>512</v>
      </c>
      <c r="P1044" s="1" t="s">
        <v>267</v>
      </c>
    </row>
    <row r="1045" spans="15:16" x14ac:dyDescent="0.25">
      <c r="O1045" s="6" t="s">
        <v>512</v>
      </c>
      <c r="P1045" s="6" t="s">
        <v>518</v>
      </c>
    </row>
    <row r="1046" spans="15:16" x14ac:dyDescent="0.25">
      <c r="O1046" s="1" t="s">
        <v>512</v>
      </c>
      <c r="P1046" s="1" t="s">
        <v>460</v>
      </c>
    </row>
    <row r="1047" spans="15:16" x14ac:dyDescent="0.25">
      <c r="O1047" s="6" t="s">
        <v>512</v>
      </c>
      <c r="P1047" s="6" t="s">
        <v>377</v>
      </c>
    </row>
    <row r="1048" spans="15:16" x14ac:dyDescent="0.25">
      <c r="O1048" s="1" t="s">
        <v>512</v>
      </c>
      <c r="P1048" s="1" t="s">
        <v>519</v>
      </c>
    </row>
    <row r="1049" spans="15:16" x14ac:dyDescent="0.25">
      <c r="O1049" s="6" t="s">
        <v>512</v>
      </c>
      <c r="P1049" s="6" t="s">
        <v>520</v>
      </c>
    </row>
    <row r="1050" spans="15:16" x14ac:dyDescent="0.25">
      <c r="O1050" s="1" t="s">
        <v>512</v>
      </c>
      <c r="P1050" s="1" t="s">
        <v>255</v>
      </c>
    </row>
    <row r="1051" spans="15:16" x14ac:dyDescent="0.25">
      <c r="O1051" s="6" t="s">
        <v>512</v>
      </c>
      <c r="P1051" s="6" t="s">
        <v>521</v>
      </c>
    </row>
    <row r="1052" spans="15:16" x14ac:dyDescent="0.25">
      <c r="O1052" s="1" t="s">
        <v>512</v>
      </c>
      <c r="P1052" s="1" t="s">
        <v>369</v>
      </c>
    </row>
    <row r="1053" spans="15:16" x14ac:dyDescent="0.25">
      <c r="O1053" s="6" t="s">
        <v>512</v>
      </c>
      <c r="P1053" s="6" t="s">
        <v>372</v>
      </c>
    </row>
    <row r="1054" spans="15:16" x14ac:dyDescent="0.25">
      <c r="O1054" s="1" t="s">
        <v>512</v>
      </c>
      <c r="P1054" s="1" t="s">
        <v>399</v>
      </c>
    </row>
    <row r="1055" spans="15:16" x14ac:dyDescent="0.25">
      <c r="O1055" s="6" t="s">
        <v>512</v>
      </c>
      <c r="P1055" s="6" t="s">
        <v>417</v>
      </c>
    </row>
    <row r="1056" spans="15:16" x14ac:dyDescent="0.25">
      <c r="O1056" s="1" t="s">
        <v>512</v>
      </c>
      <c r="P1056" s="1" t="s">
        <v>504</v>
      </c>
    </row>
    <row r="1057" spans="15:16" x14ac:dyDescent="0.25">
      <c r="O1057" s="6" t="s">
        <v>512</v>
      </c>
      <c r="P1057" s="6" t="s">
        <v>503</v>
      </c>
    </row>
    <row r="1058" spans="15:16" x14ac:dyDescent="0.25">
      <c r="O1058" s="1" t="s">
        <v>512</v>
      </c>
      <c r="P1058" s="1" t="s">
        <v>522</v>
      </c>
    </row>
    <row r="1059" spans="15:16" x14ac:dyDescent="0.25">
      <c r="O1059" s="6" t="s">
        <v>512</v>
      </c>
      <c r="P1059" s="6" t="s">
        <v>377</v>
      </c>
    </row>
    <row r="1060" spans="15:16" x14ac:dyDescent="0.25">
      <c r="O1060" s="1" t="s">
        <v>512</v>
      </c>
      <c r="P1060" s="1" t="s">
        <v>359</v>
      </c>
    </row>
    <row r="1061" spans="15:16" x14ac:dyDescent="0.25">
      <c r="O1061" s="6" t="s">
        <v>512</v>
      </c>
      <c r="P1061" s="6" t="s">
        <v>372</v>
      </c>
    </row>
    <row r="1062" spans="15:16" x14ac:dyDescent="0.25">
      <c r="O1062" s="1" t="s">
        <v>512</v>
      </c>
      <c r="P1062" s="1" t="s">
        <v>386</v>
      </c>
    </row>
    <row r="1063" spans="15:16" x14ac:dyDescent="0.25">
      <c r="O1063" s="6" t="s">
        <v>512</v>
      </c>
      <c r="P1063" s="6" t="s">
        <v>522</v>
      </c>
    </row>
    <row r="1064" spans="15:16" x14ac:dyDescent="0.25">
      <c r="O1064" s="1" t="s">
        <v>512</v>
      </c>
      <c r="P1064" s="1" t="s">
        <v>330</v>
      </c>
    </row>
    <row r="1065" spans="15:16" x14ac:dyDescent="0.25">
      <c r="O1065" s="6" t="s">
        <v>512</v>
      </c>
      <c r="P1065" s="6" t="s">
        <v>523</v>
      </c>
    </row>
    <row r="1066" spans="15:16" x14ac:dyDescent="0.25">
      <c r="O1066" s="1" t="s">
        <v>512</v>
      </c>
      <c r="P1066" s="1" t="s">
        <v>315</v>
      </c>
    </row>
    <row r="1067" spans="15:16" x14ac:dyDescent="0.25">
      <c r="O1067" s="6" t="s">
        <v>512</v>
      </c>
      <c r="P1067" s="6" t="s">
        <v>360</v>
      </c>
    </row>
    <row r="1068" spans="15:16" x14ac:dyDescent="0.25">
      <c r="O1068" s="1" t="s">
        <v>512</v>
      </c>
      <c r="P1068" s="1" t="s">
        <v>359</v>
      </c>
    </row>
    <row r="1069" spans="15:16" x14ac:dyDescent="0.25">
      <c r="O1069" s="6" t="s">
        <v>512</v>
      </c>
      <c r="P1069" s="6" t="s">
        <v>481</v>
      </c>
    </row>
    <row r="1070" spans="15:16" x14ac:dyDescent="0.25">
      <c r="O1070" s="1" t="s">
        <v>512</v>
      </c>
      <c r="P1070" s="1" t="s">
        <v>405</v>
      </c>
    </row>
    <row r="1071" spans="15:16" x14ac:dyDescent="0.25">
      <c r="O1071" s="6" t="s">
        <v>512</v>
      </c>
      <c r="P1071" s="6" t="s">
        <v>524</v>
      </c>
    </row>
    <row r="1072" spans="15:16" x14ac:dyDescent="0.25">
      <c r="O1072" s="1" t="s">
        <v>512</v>
      </c>
      <c r="P1072" s="1" t="s">
        <v>293</v>
      </c>
    </row>
    <row r="1073" spans="15:16" x14ac:dyDescent="0.25">
      <c r="O1073" s="6" t="s">
        <v>512</v>
      </c>
      <c r="P1073" s="6" t="s">
        <v>525</v>
      </c>
    </row>
    <row r="1074" spans="15:16" x14ac:dyDescent="0.25">
      <c r="O1074" s="1" t="s">
        <v>512</v>
      </c>
      <c r="P1074" s="1" t="s">
        <v>426</v>
      </c>
    </row>
    <row r="1075" spans="15:16" x14ac:dyDescent="0.25">
      <c r="O1075" s="6" t="s">
        <v>512</v>
      </c>
      <c r="P1075" s="6" t="s">
        <v>424</v>
      </c>
    </row>
    <row r="1076" spans="15:16" x14ac:dyDescent="0.25">
      <c r="O1076" s="1" t="s">
        <v>512</v>
      </c>
      <c r="P1076" s="1" t="s">
        <v>360</v>
      </c>
    </row>
    <row r="1077" spans="15:16" x14ac:dyDescent="0.25">
      <c r="O1077" s="6" t="s">
        <v>512</v>
      </c>
      <c r="P1077" s="6" t="s">
        <v>438</v>
      </c>
    </row>
    <row r="1078" spans="15:16" x14ac:dyDescent="0.25">
      <c r="O1078" s="1" t="s">
        <v>512</v>
      </c>
      <c r="P1078" s="1" t="s">
        <v>316</v>
      </c>
    </row>
    <row r="1079" spans="15:16" x14ac:dyDescent="0.25">
      <c r="O1079" s="6" t="s">
        <v>512</v>
      </c>
      <c r="P1079" s="6" t="s">
        <v>449</v>
      </c>
    </row>
    <row r="1080" spans="15:16" x14ac:dyDescent="0.25">
      <c r="O1080" s="1" t="s">
        <v>512</v>
      </c>
      <c r="P1080" s="1" t="s">
        <v>381</v>
      </c>
    </row>
    <row r="1081" spans="15:16" x14ac:dyDescent="0.25">
      <c r="O1081" s="6" t="s">
        <v>512</v>
      </c>
      <c r="P1081" s="6" t="s">
        <v>255</v>
      </c>
    </row>
    <row r="1082" spans="15:16" x14ac:dyDescent="0.25">
      <c r="O1082" s="1" t="s">
        <v>512</v>
      </c>
      <c r="P1082" s="1" t="s">
        <v>267</v>
      </c>
    </row>
    <row r="1083" spans="15:16" x14ac:dyDescent="0.25">
      <c r="O1083" s="6" t="s">
        <v>512</v>
      </c>
      <c r="P1083" s="6" t="s">
        <v>353</v>
      </c>
    </row>
    <row r="1084" spans="15:16" x14ac:dyDescent="0.25">
      <c r="O1084" s="1" t="s">
        <v>512</v>
      </c>
      <c r="P1084" s="1" t="s">
        <v>399</v>
      </c>
    </row>
    <row r="1085" spans="15:16" x14ac:dyDescent="0.25">
      <c r="O1085" s="6" t="s">
        <v>512</v>
      </c>
      <c r="P1085" s="6" t="s">
        <v>522</v>
      </c>
    </row>
    <row r="1086" spans="15:16" x14ac:dyDescent="0.25">
      <c r="O1086" s="1" t="s">
        <v>512</v>
      </c>
      <c r="P1086" s="1" t="s">
        <v>230</v>
      </c>
    </row>
    <row r="1087" spans="15:16" x14ac:dyDescent="0.25">
      <c r="O1087" s="6" t="s">
        <v>512</v>
      </c>
      <c r="P1087" s="6" t="s">
        <v>416</v>
      </c>
    </row>
    <row r="1088" spans="15:16" x14ac:dyDescent="0.25">
      <c r="O1088" s="1" t="s">
        <v>512</v>
      </c>
      <c r="P1088" s="1" t="s">
        <v>424</v>
      </c>
    </row>
    <row r="1089" spans="15:16" x14ac:dyDescent="0.25">
      <c r="O1089" s="6" t="s">
        <v>512</v>
      </c>
      <c r="P1089" s="6" t="s">
        <v>526</v>
      </c>
    </row>
    <row r="1090" spans="15:16" x14ac:dyDescent="0.25">
      <c r="O1090" s="1" t="s">
        <v>512</v>
      </c>
      <c r="P1090" s="1" t="s">
        <v>499</v>
      </c>
    </row>
    <row r="1091" spans="15:16" x14ac:dyDescent="0.25">
      <c r="O1091" s="6" t="s">
        <v>512</v>
      </c>
      <c r="P1091" s="6" t="s">
        <v>231</v>
      </c>
    </row>
    <row r="1092" spans="15:16" x14ac:dyDescent="0.25">
      <c r="O1092" s="1" t="s">
        <v>512</v>
      </c>
      <c r="P1092" s="1" t="s">
        <v>406</v>
      </c>
    </row>
    <row r="1093" spans="15:16" x14ac:dyDescent="0.25">
      <c r="O1093" s="6" t="s">
        <v>512</v>
      </c>
      <c r="P1093" s="6" t="s">
        <v>496</v>
      </c>
    </row>
    <row r="1094" spans="15:16" x14ac:dyDescent="0.25">
      <c r="O1094" s="1" t="s">
        <v>512</v>
      </c>
      <c r="P1094" s="1" t="s">
        <v>263</v>
      </c>
    </row>
    <row r="1095" spans="15:16" x14ac:dyDescent="0.25">
      <c r="O1095" s="6" t="s">
        <v>512</v>
      </c>
      <c r="P1095" s="6" t="s">
        <v>460</v>
      </c>
    </row>
    <row r="1096" spans="15:16" x14ac:dyDescent="0.25">
      <c r="O1096" s="1" t="s">
        <v>512</v>
      </c>
      <c r="P1096" s="1" t="s">
        <v>332</v>
      </c>
    </row>
    <row r="1097" spans="15:16" x14ac:dyDescent="0.25">
      <c r="O1097" s="6" t="s">
        <v>512</v>
      </c>
      <c r="P1097" s="6" t="s">
        <v>206</v>
      </c>
    </row>
    <row r="1098" spans="15:16" x14ac:dyDescent="0.25">
      <c r="O1098" s="1" t="s">
        <v>512</v>
      </c>
      <c r="P1098" s="1" t="s">
        <v>527</v>
      </c>
    </row>
    <row r="1099" spans="15:16" x14ac:dyDescent="0.25">
      <c r="O1099" s="6" t="s">
        <v>512</v>
      </c>
      <c r="P1099" s="6" t="s">
        <v>332</v>
      </c>
    </row>
  </sheetData>
  <autoFilter ref="C30:D30" xr:uid="{1B734295-3F11-4914-87EE-A50FF37E7641}"/>
  <pageMargins left="0.7" right="0.7" top="0.75" bottom="0.75" header="0.3" footer="0.3"/>
  <ignoredErrors>
    <ignoredError sqref="Z5" calculatedColumn="1"/>
  </ignoredErrors>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DCE78-5B17-49C8-9314-D0DC96E61C19}">
  <dimension ref="A1:AR1102"/>
  <sheetViews>
    <sheetView zoomScale="154" workbookViewId="0">
      <selection activeCell="AK12" sqref="AK12"/>
    </sheetView>
  </sheetViews>
  <sheetFormatPr defaultRowHeight="15" x14ac:dyDescent="0.25"/>
  <cols>
    <col min="2" max="2" width="47" bestFit="1" customWidth="1"/>
    <col min="3" max="3" width="16.85546875" bestFit="1" customWidth="1"/>
    <col min="4" max="4" width="5.140625" bestFit="1" customWidth="1"/>
    <col min="5" max="5" width="11.28515625" bestFit="1" customWidth="1"/>
    <col min="6" max="6" width="20.42578125" bestFit="1" customWidth="1"/>
    <col min="7" max="7" width="20" bestFit="1" customWidth="1"/>
    <col min="8" max="8" width="25.5703125" bestFit="1" customWidth="1"/>
    <col min="9" max="9" width="14.7109375" style="11" bestFit="1" customWidth="1"/>
    <col min="10" max="10" width="13.42578125" style="11" bestFit="1" customWidth="1"/>
    <col min="11" max="11" width="20.42578125" bestFit="1" customWidth="1"/>
    <col min="12" max="12" width="5.140625" bestFit="1" customWidth="1"/>
    <col min="13" max="13" width="11.28515625" bestFit="1" customWidth="1"/>
    <col min="14" max="16" width="27.28515625" bestFit="1" customWidth="1"/>
    <col min="17" max="17" width="18.42578125" bestFit="1" customWidth="1"/>
    <col min="18" max="18" width="13.42578125" bestFit="1" customWidth="1"/>
    <col min="19" max="19" width="24.42578125" bestFit="1" customWidth="1"/>
    <col min="20" max="20" width="9.42578125" bestFit="1" customWidth="1"/>
    <col min="21" max="21" width="10.5703125" bestFit="1" customWidth="1"/>
    <col min="22" max="22" width="9.5703125" bestFit="1" customWidth="1"/>
    <col min="23" max="23" width="9.42578125" bestFit="1" customWidth="1"/>
    <col min="24" max="24" width="10.85546875" bestFit="1" customWidth="1"/>
    <col min="25" max="25" width="26.7109375" bestFit="1" customWidth="1"/>
    <col min="26" max="26" width="16.85546875" bestFit="1" customWidth="1"/>
    <col min="27" max="27" width="5.140625" bestFit="1" customWidth="1"/>
    <col min="28" max="29" width="11.28515625" bestFit="1" customWidth="1"/>
    <col min="30" max="30" width="16.5703125" bestFit="1" customWidth="1"/>
    <col min="31" max="31" width="28.7109375" customWidth="1"/>
    <col min="32" max="32" width="9.42578125" bestFit="1" customWidth="1"/>
    <col min="33" max="33" width="15.85546875" bestFit="1" customWidth="1"/>
    <col min="34" max="34" width="12" bestFit="1" customWidth="1"/>
    <col min="35" max="35" width="10.7109375" bestFit="1" customWidth="1"/>
    <col min="36" max="36" width="8.140625" bestFit="1" customWidth="1"/>
    <col min="37" max="37" width="6.42578125" bestFit="1" customWidth="1"/>
    <col min="38" max="38" width="14.7109375" bestFit="1" customWidth="1"/>
    <col min="39" max="40" width="10.85546875" bestFit="1" customWidth="1"/>
    <col min="41" max="41" width="7.5703125" bestFit="1" customWidth="1"/>
    <col min="42" max="42" width="8.42578125" bestFit="1" customWidth="1"/>
    <col min="43" max="43" width="15.140625" bestFit="1" customWidth="1"/>
    <col min="44" max="44" width="27" customWidth="1"/>
    <col min="45" max="45" width="10.7109375" bestFit="1" customWidth="1"/>
    <col min="46" max="46" width="10.28515625" bestFit="1" customWidth="1"/>
    <col min="47" max="47" width="11.28515625" bestFit="1" customWidth="1"/>
    <col min="48" max="48" width="15.28515625" bestFit="1" customWidth="1"/>
    <col min="49" max="49" width="8.28515625" bestFit="1" customWidth="1"/>
    <col min="50" max="50" width="5.85546875" bestFit="1" customWidth="1"/>
    <col min="51" max="51" width="15.28515625" bestFit="1" customWidth="1"/>
    <col min="52" max="52" width="10.28515625" bestFit="1" customWidth="1"/>
    <col min="53" max="53" width="8.42578125" bestFit="1" customWidth="1"/>
    <col min="54" max="54" width="9.85546875" bestFit="1" customWidth="1"/>
    <col min="55" max="55" width="12.85546875" bestFit="1" customWidth="1"/>
    <col min="56" max="56" width="11.42578125" bestFit="1" customWidth="1"/>
    <col min="57" max="57" width="9.140625" bestFit="1" customWidth="1"/>
    <col min="58" max="58" width="14.42578125" bestFit="1" customWidth="1"/>
    <col min="59" max="59" width="8.42578125" bestFit="1" customWidth="1"/>
    <col min="60" max="60" width="8.28515625" bestFit="1" customWidth="1"/>
    <col min="61" max="61" width="9.42578125" bestFit="1" customWidth="1"/>
    <col min="62" max="62" width="10" bestFit="1" customWidth="1"/>
    <col min="63" max="63" width="12.140625" bestFit="1" customWidth="1"/>
    <col min="64" max="64" width="9.42578125" bestFit="1" customWidth="1"/>
    <col min="65" max="65" width="9.28515625" bestFit="1" customWidth="1"/>
    <col min="66" max="66" width="13.85546875" bestFit="1" customWidth="1"/>
    <col min="67" max="67" width="14.140625" bestFit="1" customWidth="1"/>
    <col min="68" max="68" width="9.140625" bestFit="1" customWidth="1"/>
    <col min="69" max="69" width="10.28515625" bestFit="1" customWidth="1"/>
    <col min="70" max="70" width="9.140625" bestFit="1" customWidth="1"/>
    <col min="71" max="71" width="10.5703125" bestFit="1" customWidth="1"/>
    <col min="72" max="72" width="12" bestFit="1" customWidth="1"/>
    <col min="73" max="73" width="8.5703125" bestFit="1" customWidth="1"/>
    <col min="74" max="74" width="9.42578125" bestFit="1" customWidth="1"/>
    <col min="75" max="75" width="10.28515625" bestFit="1" customWidth="1"/>
    <col min="76" max="76" width="11.5703125" bestFit="1" customWidth="1"/>
    <col min="77" max="77" width="10.28515625" bestFit="1" customWidth="1"/>
    <col min="78" max="78" width="10" bestFit="1" customWidth="1"/>
    <col min="79" max="79" width="11.140625" bestFit="1" customWidth="1"/>
    <col min="80" max="80" width="10.85546875" bestFit="1" customWidth="1"/>
    <col min="81" max="81" width="18.7109375" bestFit="1" customWidth="1"/>
    <col min="82" max="82" width="9" bestFit="1" customWidth="1"/>
    <col min="83" max="83" width="9.42578125" bestFit="1" customWidth="1"/>
    <col min="84" max="84" width="9.85546875" bestFit="1" customWidth="1"/>
    <col min="85" max="85" width="7.7109375" bestFit="1" customWidth="1"/>
    <col min="86" max="86" width="11.28515625" bestFit="1" customWidth="1"/>
    <col min="87" max="87" width="11.5703125" bestFit="1" customWidth="1"/>
    <col min="88" max="88" width="10.5703125" bestFit="1" customWidth="1"/>
    <col min="89" max="89" width="9.5703125" bestFit="1" customWidth="1"/>
    <col min="90" max="90" width="11.85546875" bestFit="1" customWidth="1"/>
    <col min="91" max="91" width="11" bestFit="1" customWidth="1"/>
    <col min="92" max="92" width="9.42578125" bestFit="1" customWidth="1"/>
    <col min="93" max="93" width="9" bestFit="1" customWidth="1"/>
    <col min="94" max="94" width="10.85546875" bestFit="1" customWidth="1"/>
    <col min="95" max="95" width="15.7109375" bestFit="1" customWidth="1"/>
    <col min="96" max="96" width="14.42578125" bestFit="1" customWidth="1"/>
    <col min="97" max="97" width="13.140625" bestFit="1" customWidth="1"/>
    <col min="98" max="98" width="9.42578125" bestFit="1" customWidth="1"/>
    <col min="99" max="99" width="10.42578125" bestFit="1" customWidth="1"/>
    <col min="100" max="100" width="9.5703125" bestFit="1" customWidth="1"/>
    <col min="101" max="101" width="10.7109375" bestFit="1" customWidth="1"/>
    <col min="102" max="102" width="8.85546875" bestFit="1" customWidth="1"/>
    <col min="103" max="103" width="8.5703125" bestFit="1" customWidth="1"/>
    <col min="104" max="104" width="8.7109375" bestFit="1" customWidth="1"/>
    <col min="105" max="105" width="9.28515625" bestFit="1" customWidth="1"/>
    <col min="106" max="106" width="11" bestFit="1" customWidth="1"/>
    <col min="107" max="107" width="12.5703125" bestFit="1" customWidth="1"/>
    <col min="108" max="108" width="12.28515625" bestFit="1" customWidth="1"/>
    <col min="109" max="109" width="7.28515625" bestFit="1" customWidth="1"/>
    <col min="110" max="110" width="15.42578125" bestFit="1" customWidth="1"/>
    <col min="111" max="111" width="6.85546875" bestFit="1" customWidth="1"/>
    <col min="112" max="112" width="8.42578125" bestFit="1" customWidth="1"/>
    <col min="113" max="114" width="9.42578125" bestFit="1" customWidth="1"/>
    <col min="115" max="115" width="9.7109375" bestFit="1" customWidth="1"/>
    <col min="116" max="116" width="8.85546875" bestFit="1" customWidth="1"/>
    <col min="117" max="117" width="10.85546875" bestFit="1" customWidth="1"/>
    <col min="118" max="118" width="9.5703125" bestFit="1" customWidth="1"/>
    <col min="119" max="119" width="11.85546875" bestFit="1" customWidth="1"/>
    <col min="120" max="120" width="8.42578125" bestFit="1" customWidth="1"/>
    <col min="121" max="121" width="9.7109375" bestFit="1" customWidth="1"/>
    <col min="122" max="122" width="6.28515625" bestFit="1" customWidth="1"/>
    <col min="123" max="123" width="11.42578125" bestFit="1" customWidth="1"/>
    <col min="124" max="124" width="9.7109375" bestFit="1" customWidth="1"/>
    <col min="125" max="125" width="10.28515625" bestFit="1" customWidth="1"/>
    <col min="126" max="126" width="11" bestFit="1" customWidth="1"/>
    <col min="127" max="127" width="13.42578125" bestFit="1" customWidth="1"/>
    <col min="128" max="128" width="9.140625" bestFit="1" customWidth="1"/>
    <col min="129" max="129" width="10" bestFit="1" customWidth="1"/>
    <col min="130" max="130" width="11.140625" bestFit="1" customWidth="1"/>
    <col min="131" max="131" width="14.140625" bestFit="1" customWidth="1"/>
    <col min="132" max="132" width="10.28515625" bestFit="1" customWidth="1"/>
    <col min="133" max="133" width="10.42578125" bestFit="1" customWidth="1"/>
    <col min="134" max="134" width="10" bestFit="1" customWidth="1"/>
    <col min="135" max="135" width="10.42578125" bestFit="1" customWidth="1"/>
    <col min="136" max="136" width="7.42578125" bestFit="1" customWidth="1"/>
    <col min="137" max="137" width="8.7109375" bestFit="1" customWidth="1"/>
    <col min="138" max="138" width="10.140625" bestFit="1" customWidth="1"/>
    <col min="139" max="139" width="9.140625" bestFit="1" customWidth="1"/>
    <col min="140" max="140" width="16.85546875" bestFit="1" customWidth="1"/>
    <col min="141" max="141" width="12.42578125" bestFit="1" customWidth="1"/>
    <col min="142" max="142" width="9.42578125" bestFit="1" customWidth="1"/>
    <col min="143" max="143" width="14" bestFit="1" customWidth="1"/>
    <col min="144" max="144" width="14.28515625" bestFit="1" customWidth="1"/>
    <col min="145" max="145" width="10.42578125" bestFit="1" customWidth="1"/>
    <col min="146" max="146" width="7.28515625" bestFit="1" customWidth="1"/>
    <col min="147" max="147" width="7.140625" bestFit="1" customWidth="1"/>
    <col min="148" max="148" width="12.140625" bestFit="1" customWidth="1"/>
    <col min="149" max="149" width="9.140625" bestFit="1" customWidth="1"/>
    <col min="150" max="150" width="13.7109375" bestFit="1" customWidth="1"/>
    <col min="151" max="151" width="9.7109375" bestFit="1" customWidth="1"/>
    <col min="152" max="152" width="11.28515625" bestFit="1" customWidth="1"/>
    <col min="153" max="153" width="14.140625" bestFit="1" customWidth="1"/>
    <col min="154" max="154" width="9.140625" bestFit="1" customWidth="1"/>
    <col min="155" max="155" width="8.140625" bestFit="1" customWidth="1"/>
    <col min="156" max="156" width="9.140625" bestFit="1" customWidth="1"/>
    <col min="157" max="157" width="14.42578125" bestFit="1" customWidth="1"/>
    <col min="158" max="158" width="7.42578125" bestFit="1" customWidth="1"/>
    <col min="159" max="159" width="11.42578125" bestFit="1" customWidth="1"/>
    <col min="160" max="160" width="7.28515625" bestFit="1" customWidth="1"/>
    <col min="161" max="161" width="8.140625" bestFit="1" customWidth="1"/>
    <col min="162" max="162" width="11.140625" bestFit="1" customWidth="1"/>
    <col min="163" max="163" width="8.7109375" bestFit="1" customWidth="1"/>
    <col min="164" max="164" width="9.42578125" bestFit="1" customWidth="1"/>
    <col min="165" max="165" width="14.85546875" bestFit="1" customWidth="1"/>
    <col min="166" max="166" width="14" bestFit="1" customWidth="1"/>
    <col min="167" max="167" width="10.42578125" bestFit="1" customWidth="1"/>
    <col min="168" max="168" width="12" bestFit="1" customWidth="1"/>
    <col min="169" max="169" width="12.42578125" bestFit="1" customWidth="1"/>
    <col min="170" max="170" width="11.85546875" bestFit="1" customWidth="1"/>
    <col min="171" max="171" width="8.7109375" bestFit="1" customWidth="1"/>
    <col min="172" max="172" width="16" bestFit="1" customWidth="1"/>
    <col min="173" max="173" width="10.7109375" bestFit="1" customWidth="1"/>
    <col min="174" max="174" width="9.85546875" bestFit="1" customWidth="1"/>
    <col min="175" max="175" width="10.85546875" bestFit="1" customWidth="1"/>
    <col min="176" max="176" width="6.85546875" bestFit="1" customWidth="1"/>
    <col min="177" max="177" width="9.140625" bestFit="1" customWidth="1"/>
    <col min="178" max="178" width="11.28515625" bestFit="1" customWidth="1"/>
    <col min="179" max="179" width="12.140625" bestFit="1" customWidth="1"/>
    <col min="180" max="180" width="17.85546875" bestFit="1" customWidth="1"/>
    <col min="181" max="181" width="16.140625" bestFit="1" customWidth="1"/>
    <col min="182" max="182" width="12.42578125" bestFit="1" customWidth="1"/>
    <col min="183" max="183" width="10.42578125" bestFit="1" customWidth="1"/>
    <col min="184" max="184" width="9.42578125" bestFit="1" customWidth="1"/>
    <col min="185" max="185" width="9.7109375" bestFit="1" customWidth="1"/>
    <col min="186" max="186" width="8.42578125" bestFit="1" customWidth="1"/>
    <col min="187" max="187" width="9.5703125" bestFit="1" customWidth="1"/>
    <col min="188" max="188" width="8.85546875" bestFit="1" customWidth="1"/>
    <col min="189" max="189" width="18.140625" bestFit="1" customWidth="1"/>
    <col min="190" max="190" width="18.5703125" bestFit="1" customWidth="1"/>
    <col min="191" max="191" width="18.42578125" bestFit="1" customWidth="1"/>
    <col min="192" max="192" width="11.5703125" bestFit="1" customWidth="1"/>
    <col min="193" max="193" width="9.140625" bestFit="1" customWidth="1"/>
    <col min="194" max="194" width="7.28515625" bestFit="1" customWidth="1"/>
    <col min="195" max="195" width="3.5703125" bestFit="1" customWidth="1"/>
    <col min="196" max="196" width="20.140625" bestFit="1" customWidth="1"/>
    <col min="197" max="197" width="15.85546875" bestFit="1" customWidth="1"/>
    <col min="198" max="198" width="7.7109375" bestFit="1" customWidth="1"/>
    <col min="199" max="199" width="8.140625" bestFit="1" customWidth="1"/>
    <col min="200" max="200" width="9.140625" bestFit="1" customWidth="1"/>
    <col min="201" max="201" width="8.28515625" bestFit="1" customWidth="1"/>
    <col min="202" max="202" width="6.7109375" bestFit="1" customWidth="1"/>
    <col min="203" max="203" width="15.85546875" bestFit="1" customWidth="1"/>
    <col min="204" max="204" width="14.42578125" bestFit="1" customWidth="1"/>
    <col min="205" max="205" width="8.28515625" bestFit="1" customWidth="1"/>
    <col min="206" max="206" width="11.28515625" bestFit="1" customWidth="1"/>
    <col min="207" max="207" width="15.42578125" bestFit="1" customWidth="1"/>
    <col min="208" max="208" width="7.42578125" bestFit="1" customWidth="1"/>
    <col min="209" max="209" width="12" bestFit="1" customWidth="1"/>
    <col min="210" max="210" width="7.85546875" bestFit="1" customWidth="1"/>
    <col min="211" max="211" width="10.85546875" bestFit="1" customWidth="1"/>
    <col min="212" max="212" width="10.28515625" bestFit="1" customWidth="1"/>
    <col min="213" max="213" width="7.85546875" bestFit="1" customWidth="1"/>
    <col min="214" max="214" width="8.42578125" bestFit="1" customWidth="1"/>
    <col min="215" max="215" width="9.7109375" bestFit="1" customWidth="1"/>
    <col min="216" max="216" width="12.85546875" bestFit="1" customWidth="1"/>
    <col min="217" max="217" width="9.85546875" bestFit="1" customWidth="1"/>
    <col min="218" max="218" width="9.140625" bestFit="1" customWidth="1"/>
    <col min="219" max="219" width="8.28515625" bestFit="1" customWidth="1"/>
    <col min="220" max="220" width="8.5703125" bestFit="1" customWidth="1"/>
    <col min="221" max="221" width="10.28515625" bestFit="1" customWidth="1"/>
    <col min="222" max="222" width="7.5703125" bestFit="1" customWidth="1"/>
    <col min="223" max="223" width="12.7109375" bestFit="1" customWidth="1"/>
    <col min="224" max="224" width="9.42578125" bestFit="1" customWidth="1"/>
    <col min="225" max="225" width="11.42578125" bestFit="1" customWidth="1"/>
    <col min="226" max="226" width="9.5703125" bestFit="1" customWidth="1"/>
    <col min="227" max="227" width="13.85546875" bestFit="1" customWidth="1"/>
    <col min="228" max="228" width="9.42578125" bestFit="1" customWidth="1"/>
    <col min="229" max="229" width="10.7109375" bestFit="1" customWidth="1"/>
    <col min="230" max="230" width="12" bestFit="1" customWidth="1"/>
    <col min="231" max="231" width="10.5703125" bestFit="1" customWidth="1"/>
    <col min="232" max="232" width="11.7109375" bestFit="1" customWidth="1"/>
    <col min="233" max="233" width="7.5703125" bestFit="1" customWidth="1"/>
    <col min="234" max="234" width="10.85546875" bestFit="1" customWidth="1"/>
    <col min="235" max="236" width="8.85546875" bestFit="1" customWidth="1"/>
    <col min="237" max="237" width="10.5703125" bestFit="1" customWidth="1"/>
    <col min="238" max="238" width="8.85546875" bestFit="1" customWidth="1"/>
    <col min="239" max="239" width="8" bestFit="1" customWidth="1"/>
    <col min="240" max="240" width="12.140625" bestFit="1" customWidth="1"/>
    <col min="241" max="241" width="10" bestFit="1" customWidth="1"/>
    <col min="242" max="242" width="11.28515625" bestFit="1" customWidth="1"/>
    <col min="243" max="243" width="10.5703125" bestFit="1" customWidth="1"/>
    <col min="244" max="244" width="9.28515625" bestFit="1" customWidth="1"/>
    <col min="245" max="245" width="11.140625" bestFit="1" customWidth="1"/>
    <col min="246" max="246" width="9.7109375" bestFit="1" customWidth="1"/>
    <col min="247" max="247" width="7.42578125" bestFit="1" customWidth="1"/>
    <col min="248" max="248" width="7.85546875" bestFit="1" customWidth="1"/>
    <col min="249" max="249" width="10.140625" bestFit="1" customWidth="1"/>
    <col min="250" max="250" width="7.5703125" bestFit="1" customWidth="1"/>
    <col min="251" max="251" width="11.7109375" bestFit="1" customWidth="1"/>
    <col min="252" max="252" width="12" bestFit="1" customWidth="1"/>
    <col min="253" max="253" width="9" bestFit="1" customWidth="1"/>
    <col min="254" max="254" width="16.140625" bestFit="1" customWidth="1"/>
    <col min="255" max="256" width="8.7109375" bestFit="1" customWidth="1"/>
    <col min="257" max="257" width="11.28515625" bestFit="1" customWidth="1"/>
    <col min="258" max="258" width="9.140625" bestFit="1" customWidth="1"/>
    <col min="259" max="260" width="15.28515625" bestFit="1" customWidth="1"/>
    <col min="261" max="261" width="15.140625" bestFit="1" customWidth="1"/>
    <col min="262" max="262" width="12.140625" bestFit="1" customWidth="1"/>
    <col min="263" max="263" width="13.42578125" bestFit="1" customWidth="1"/>
    <col min="264" max="264" width="13.140625" bestFit="1" customWidth="1"/>
    <col min="265" max="265" width="13.42578125" bestFit="1" customWidth="1"/>
    <col min="266" max="266" width="15.28515625" bestFit="1" customWidth="1"/>
    <col min="267" max="267" width="8.7109375" bestFit="1" customWidth="1"/>
    <col min="268" max="268" width="9.85546875" bestFit="1" customWidth="1"/>
    <col min="269" max="269" width="9.5703125" bestFit="1" customWidth="1"/>
    <col min="270" max="270" width="10.42578125" bestFit="1" customWidth="1"/>
    <col min="271" max="271" width="10.28515625" bestFit="1" customWidth="1"/>
    <col min="272" max="272" width="9.7109375" bestFit="1" customWidth="1"/>
    <col min="273" max="273" width="10.7109375" bestFit="1" customWidth="1"/>
    <col min="274" max="274" width="10" bestFit="1" customWidth="1"/>
    <col min="275" max="275" width="11.85546875" bestFit="1" customWidth="1"/>
    <col min="276" max="276" width="12.42578125" bestFit="1" customWidth="1"/>
    <col min="277" max="277" width="12" bestFit="1" customWidth="1"/>
    <col min="278" max="278" width="9.7109375" bestFit="1" customWidth="1"/>
    <col min="279" max="279" width="10.42578125" bestFit="1" customWidth="1"/>
    <col min="280" max="280" width="12.7109375" bestFit="1" customWidth="1"/>
    <col min="281" max="281" width="10.7109375" bestFit="1" customWidth="1"/>
    <col min="282" max="282" width="7.140625" bestFit="1" customWidth="1"/>
    <col min="283" max="283" width="12.7109375" bestFit="1" customWidth="1"/>
    <col min="284" max="284" width="10.85546875" bestFit="1" customWidth="1"/>
    <col min="285" max="285" width="11" bestFit="1" customWidth="1"/>
    <col min="286" max="286" width="8.28515625" bestFit="1" customWidth="1"/>
    <col min="287" max="287" width="11.42578125" bestFit="1" customWidth="1"/>
    <col min="288" max="288" width="9" bestFit="1" customWidth="1"/>
    <col min="289" max="289" width="9.5703125" bestFit="1" customWidth="1"/>
    <col min="290" max="290" width="10.85546875" bestFit="1" customWidth="1"/>
    <col min="291" max="291" width="8.7109375" bestFit="1" customWidth="1"/>
    <col min="292" max="292" width="9.28515625" bestFit="1" customWidth="1"/>
    <col min="293" max="293" width="12" bestFit="1" customWidth="1"/>
    <col min="294" max="294" width="9" bestFit="1" customWidth="1"/>
    <col min="295" max="295" width="7.140625" bestFit="1" customWidth="1"/>
    <col min="296" max="296" width="9.42578125" bestFit="1" customWidth="1"/>
    <col min="297" max="297" width="9" bestFit="1" customWidth="1"/>
    <col min="298" max="298" width="7.28515625" bestFit="1" customWidth="1"/>
    <col min="299" max="299" width="18.7109375" bestFit="1" customWidth="1"/>
    <col min="300" max="300" width="11" bestFit="1" customWidth="1"/>
    <col min="301" max="301" width="9.42578125" bestFit="1" customWidth="1"/>
    <col min="302" max="302" width="8.7109375" bestFit="1" customWidth="1"/>
    <col min="303" max="303" width="12" bestFit="1" customWidth="1"/>
    <col min="304" max="304" width="11.7109375" bestFit="1" customWidth="1"/>
    <col min="305" max="305" width="11.140625" bestFit="1" customWidth="1"/>
    <col min="306" max="306" width="9.85546875" bestFit="1" customWidth="1"/>
    <col min="307" max="307" width="10" bestFit="1" customWidth="1"/>
    <col min="308" max="308" width="12" bestFit="1" customWidth="1"/>
    <col min="309" max="309" width="6.85546875" bestFit="1" customWidth="1"/>
    <col min="310" max="310" width="11.28515625" bestFit="1" customWidth="1"/>
  </cols>
  <sheetData>
    <row r="1" spans="1:44" x14ac:dyDescent="0.25">
      <c r="I1"/>
      <c r="J1"/>
      <c r="P1" s="9"/>
      <c r="Q1" s="10"/>
      <c r="R1" s="4" t="s">
        <v>3</v>
      </c>
      <c r="S1" t="s">
        <v>279</v>
      </c>
      <c r="Y1" s="4" t="s">
        <v>3</v>
      </c>
      <c r="Z1" t="s">
        <v>279</v>
      </c>
    </row>
    <row r="2" spans="1:44" x14ac:dyDescent="0.25">
      <c r="A2" t="s">
        <v>532</v>
      </c>
      <c r="I2" s="9"/>
      <c r="J2" s="10"/>
      <c r="M2" s="9"/>
      <c r="N2" s="10"/>
      <c r="P2" s="12"/>
      <c r="Q2" s="11"/>
      <c r="AQ2" t="s">
        <v>543</v>
      </c>
    </row>
    <row r="3" spans="1:44" x14ac:dyDescent="0.25">
      <c r="A3" t="s">
        <v>533</v>
      </c>
      <c r="I3" s="7"/>
      <c r="J3" s="7"/>
      <c r="M3" s="7"/>
      <c r="N3" s="11"/>
      <c r="P3" s="8"/>
      <c r="Q3" s="11"/>
      <c r="R3" s="4" t="s">
        <v>528</v>
      </c>
      <c r="S3" t="s">
        <v>538</v>
      </c>
      <c r="Y3" s="4" t="s">
        <v>537</v>
      </c>
      <c r="Z3" s="4" t="s">
        <v>530</v>
      </c>
      <c r="AG3" t="s">
        <v>541</v>
      </c>
      <c r="AH3" t="s">
        <v>542</v>
      </c>
      <c r="AQ3" s="16" t="s">
        <v>541</v>
      </c>
      <c r="AR3" s="17" t="s">
        <v>542</v>
      </c>
    </row>
    <row r="4" spans="1:44" x14ac:dyDescent="0.25">
      <c r="A4" t="s">
        <v>536</v>
      </c>
      <c r="I4" s="8"/>
      <c r="J4" s="8"/>
      <c r="M4" s="8"/>
      <c r="N4" s="11"/>
      <c r="P4" s="7"/>
      <c r="Q4" s="11"/>
      <c r="R4" s="5" t="s">
        <v>36</v>
      </c>
      <c r="S4" s="29">
        <v>5</v>
      </c>
      <c r="Y4" s="4" t="s">
        <v>528</v>
      </c>
      <c r="Z4" t="s">
        <v>40</v>
      </c>
      <c r="AA4" t="s">
        <v>29</v>
      </c>
      <c r="AB4" t="s">
        <v>529</v>
      </c>
      <c r="AG4" s="6" t="s">
        <v>47</v>
      </c>
      <c r="AH4">
        <f>COUNTIF(Table24[Column2],AG4)</f>
        <v>1</v>
      </c>
      <c r="AQ4" s="13" t="s">
        <v>23</v>
      </c>
      <c r="AR4" s="14" t="s">
        <v>47</v>
      </c>
    </row>
    <row r="5" spans="1:44" x14ac:dyDescent="0.25">
      <c r="A5" t="s">
        <v>534</v>
      </c>
      <c r="I5" s="7"/>
      <c r="J5" s="7"/>
      <c r="M5" s="7"/>
      <c r="N5" s="11"/>
      <c r="P5" s="7"/>
      <c r="Q5" s="11"/>
      <c r="R5" s="5" t="s">
        <v>99</v>
      </c>
      <c r="S5" s="29">
        <v>4</v>
      </c>
      <c r="Y5" s="5" t="s">
        <v>39</v>
      </c>
      <c r="Z5" s="29">
        <v>8</v>
      </c>
      <c r="AA5" s="29">
        <v>4</v>
      </c>
      <c r="AB5" s="29">
        <v>12</v>
      </c>
      <c r="AG5" s="1" t="s">
        <v>60</v>
      </c>
      <c r="AH5">
        <f>COUNTIF(Table24[Column2],AG5)</f>
        <v>1</v>
      </c>
      <c r="AQ5" s="13" t="s">
        <v>116</v>
      </c>
      <c r="AR5" s="15" t="s">
        <v>60</v>
      </c>
    </row>
    <row r="6" spans="1:44" x14ac:dyDescent="0.25">
      <c r="A6" t="s">
        <v>535</v>
      </c>
      <c r="B6" s="4" t="s">
        <v>3</v>
      </c>
      <c r="C6" t="s">
        <v>279</v>
      </c>
      <c r="I6" s="8"/>
      <c r="J6" s="8"/>
      <c r="M6" s="7"/>
      <c r="N6" s="11"/>
      <c r="P6" s="7"/>
      <c r="Q6" s="11"/>
      <c r="R6" s="5" t="s">
        <v>253</v>
      </c>
      <c r="S6" s="29">
        <v>3</v>
      </c>
      <c r="Y6" s="5" t="s">
        <v>46</v>
      </c>
      <c r="Z6" s="29">
        <v>2</v>
      </c>
      <c r="AA6" s="29">
        <v>1</v>
      </c>
      <c r="AB6" s="29">
        <v>3</v>
      </c>
      <c r="AG6" s="6" t="s">
        <v>39</v>
      </c>
      <c r="AH6">
        <f>COUNTIF(Table24[Column2],AG6)</f>
        <v>5</v>
      </c>
      <c r="AQ6" s="13" t="s">
        <v>174</v>
      </c>
      <c r="AR6" s="14" t="s">
        <v>39</v>
      </c>
    </row>
    <row r="7" spans="1:44" x14ac:dyDescent="0.25">
      <c r="I7" s="7"/>
      <c r="J7" s="7"/>
      <c r="M7" s="7"/>
      <c r="N7" s="11"/>
      <c r="P7" s="8"/>
      <c r="Q7" s="11"/>
      <c r="R7" s="5" t="s">
        <v>128</v>
      </c>
      <c r="S7" s="29">
        <v>3</v>
      </c>
      <c r="Y7" s="5" t="s">
        <v>38</v>
      </c>
      <c r="Z7" s="29">
        <v>1</v>
      </c>
      <c r="AA7" s="29">
        <v>7</v>
      </c>
      <c r="AB7" s="29">
        <v>8</v>
      </c>
      <c r="AG7" s="6" t="s">
        <v>28</v>
      </c>
      <c r="AH7">
        <f>COUNTIF(Table24[Column2],AG7)</f>
        <v>3</v>
      </c>
      <c r="AQ7" s="13" t="s">
        <v>214</v>
      </c>
      <c r="AR7" s="15" t="s">
        <v>39</v>
      </c>
    </row>
    <row r="8" spans="1:44" x14ac:dyDescent="0.25">
      <c r="B8" s="4" t="s">
        <v>531</v>
      </c>
      <c r="C8" s="4" t="s">
        <v>530</v>
      </c>
      <c r="I8" s="6" t="s">
        <v>29</v>
      </c>
      <c r="J8"/>
      <c r="R8" s="5" t="s">
        <v>83</v>
      </c>
      <c r="S8" s="29">
        <v>3</v>
      </c>
      <c r="Y8" s="5" t="s">
        <v>28</v>
      </c>
      <c r="Z8" s="29">
        <v>4</v>
      </c>
      <c r="AA8" s="29">
        <v>2</v>
      </c>
      <c r="AB8" s="29">
        <v>6</v>
      </c>
      <c r="AG8" s="1" t="s">
        <v>54</v>
      </c>
      <c r="AH8">
        <f>COUNTIF(Table24[Column2],AG8)</f>
        <v>5</v>
      </c>
      <c r="AQ8" s="13" t="s">
        <v>248</v>
      </c>
      <c r="AR8" s="14" t="s">
        <v>28</v>
      </c>
    </row>
    <row r="9" spans="1:44" x14ac:dyDescent="0.25">
      <c r="B9" s="4" t="s">
        <v>528</v>
      </c>
      <c r="C9" t="s">
        <v>40</v>
      </c>
      <c r="D9" t="s">
        <v>29</v>
      </c>
      <c r="E9" t="s">
        <v>529</v>
      </c>
      <c r="I9" s="1" t="s">
        <v>40</v>
      </c>
      <c r="J9" s="4" t="s">
        <v>3</v>
      </c>
      <c r="K9" t="s">
        <v>279</v>
      </c>
      <c r="R9" s="5" t="s">
        <v>230</v>
      </c>
      <c r="S9" s="29">
        <v>3</v>
      </c>
      <c r="Y9" s="5" t="s">
        <v>54</v>
      </c>
      <c r="Z9" s="29">
        <v>12</v>
      </c>
      <c r="AA9" s="29">
        <v>1</v>
      </c>
      <c r="AB9" s="29">
        <v>13</v>
      </c>
      <c r="AG9" s="6" t="s">
        <v>280</v>
      </c>
      <c r="AH9">
        <f>COUNTIF(Table24[Column2],AG9)</f>
        <v>1</v>
      </c>
      <c r="AQ9" s="13" t="s">
        <v>279</v>
      </c>
      <c r="AR9" s="15" t="s">
        <v>54</v>
      </c>
    </row>
    <row r="10" spans="1:44" x14ac:dyDescent="0.25">
      <c r="B10" s="5" t="s">
        <v>59</v>
      </c>
      <c r="C10" s="29">
        <v>7</v>
      </c>
      <c r="D10" s="29">
        <v>1</v>
      </c>
      <c r="E10" s="29">
        <v>8</v>
      </c>
      <c r="I10" s="6" t="s">
        <v>40</v>
      </c>
      <c r="J10"/>
      <c r="R10" s="5" t="s">
        <v>205</v>
      </c>
      <c r="S10" s="29">
        <v>3</v>
      </c>
      <c r="Y10" s="5" t="s">
        <v>222</v>
      </c>
      <c r="Z10" s="29">
        <v>3</v>
      </c>
      <c r="AA10" s="29">
        <v>1</v>
      </c>
      <c r="AB10" s="29">
        <v>4</v>
      </c>
      <c r="AG10" s="6" t="s">
        <v>454</v>
      </c>
      <c r="AH10">
        <f>COUNTIF(Table24[Column2],AG10)</f>
        <v>1</v>
      </c>
      <c r="AQ10" s="13" t="s">
        <v>305</v>
      </c>
      <c r="AR10" s="14" t="s">
        <v>28</v>
      </c>
    </row>
    <row r="11" spans="1:44" x14ac:dyDescent="0.25">
      <c r="B11" s="5" t="s">
        <v>45</v>
      </c>
      <c r="C11" s="29">
        <v>6</v>
      </c>
      <c r="D11" s="29">
        <v>2</v>
      </c>
      <c r="E11" s="29">
        <v>8</v>
      </c>
      <c r="I11" s="1" t="s">
        <v>40</v>
      </c>
      <c r="J11" s="4" t="s">
        <v>528</v>
      </c>
      <c r="K11" t="s">
        <v>537</v>
      </c>
      <c r="R11" s="5" t="s">
        <v>290</v>
      </c>
      <c r="S11" s="29">
        <v>3</v>
      </c>
      <c r="Y11" s="5" t="s">
        <v>47</v>
      </c>
      <c r="Z11" s="29">
        <v>6</v>
      </c>
      <c r="AA11" s="29">
        <v>5</v>
      </c>
      <c r="AB11" s="29">
        <v>11</v>
      </c>
      <c r="AQ11" s="13" t="s">
        <v>323</v>
      </c>
      <c r="AR11" s="15" t="s">
        <v>54</v>
      </c>
    </row>
    <row r="12" spans="1:44" x14ac:dyDescent="0.25">
      <c r="B12" s="5" t="s">
        <v>208</v>
      </c>
      <c r="C12" s="29"/>
      <c r="D12" s="29">
        <v>2</v>
      </c>
      <c r="E12" s="29">
        <v>2</v>
      </c>
      <c r="I12" s="6" t="s">
        <v>40</v>
      </c>
      <c r="J12" s="5" t="s">
        <v>40</v>
      </c>
      <c r="K12" s="29">
        <v>45</v>
      </c>
      <c r="R12" s="5" t="s">
        <v>529</v>
      </c>
      <c r="S12" s="29">
        <v>27</v>
      </c>
      <c r="Y12" s="5" t="s">
        <v>27</v>
      </c>
      <c r="Z12" s="29">
        <v>2</v>
      </c>
      <c r="AA12" s="29">
        <v>7</v>
      </c>
      <c r="AB12" s="29">
        <v>9</v>
      </c>
      <c r="AQ12" s="13" t="s">
        <v>341</v>
      </c>
      <c r="AR12" s="14" t="s">
        <v>280</v>
      </c>
    </row>
    <row r="13" spans="1:44" x14ac:dyDescent="0.25">
      <c r="B13" s="5" t="s">
        <v>300</v>
      </c>
      <c r="C13" s="29"/>
      <c r="D13" s="29">
        <v>2</v>
      </c>
      <c r="E13" s="29">
        <v>2</v>
      </c>
      <c r="I13" s="1" t="s">
        <v>40</v>
      </c>
      <c r="J13" s="5" t="s">
        <v>29</v>
      </c>
      <c r="K13" s="29">
        <v>31</v>
      </c>
      <c r="Y13" s="5" t="s">
        <v>280</v>
      </c>
      <c r="Z13" s="29">
        <v>7</v>
      </c>
      <c r="AA13" s="29">
        <v>3</v>
      </c>
      <c r="AB13" s="29">
        <v>10</v>
      </c>
      <c r="AQ13" s="13" t="s">
        <v>367</v>
      </c>
      <c r="AR13" s="15" t="s">
        <v>54</v>
      </c>
    </row>
    <row r="14" spans="1:44" x14ac:dyDescent="0.25">
      <c r="B14" s="5" t="s">
        <v>26</v>
      </c>
      <c r="C14" s="29">
        <v>1</v>
      </c>
      <c r="D14" s="29">
        <v>7</v>
      </c>
      <c r="E14" s="29">
        <v>8</v>
      </c>
      <c r="I14" s="6" t="s">
        <v>40</v>
      </c>
      <c r="J14" s="5" t="s">
        <v>529</v>
      </c>
      <c r="K14" s="29">
        <v>76</v>
      </c>
      <c r="Y14" s="5" t="s">
        <v>529</v>
      </c>
      <c r="Z14" s="29">
        <v>45</v>
      </c>
      <c r="AA14" s="29">
        <v>31</v>
      </c>
      <c r="AB14" s="29">
        <v>76</v>
      </c>
      <c r="AQ14" s="13" t="s">
        <v>385</v>
      </c>
      <c r="AR14" s="14" t="s">
        <v>39</v>
      </c>
    </row>
    <row r="15" spans="1:44" x14ac:dyDescent="0.25">
      <c r="B15" s="5" t="s">
        <v>74</v>
      </c>
      <c r="C15" s="29">
        <v>6</v>
      </c>
      <c r="D15" s="29">
        <v>2</v>
      </c>
      <c r="E15" s="29">
        <v>8</v>
      </c>
      <c r="I15" s="1" t="s">
        <v>29</v>
      </c>
      <c r="J15"/>
      <c r="AQ15" s="13" t="s">
        <v>402</v>
      </c>
      <c r="AR15" s="15" t="s">
        <v>54</v>
      </c>
    </row>
    <row r="16" spans="1:44" x14ac:dyDescent="0.25">
      <c r="B16" s="5" t="s">
        <v>289</v>
      </c>
      <c r="C16" s="29"/>
      <c r="D16" s="29">
        <v>1</v>
      </c>
      <c r="E16" s="29">
        <v>1</v>
      </c>
      <c r="I16" s="6" t="s">
        <v>29</v>
      </c>
      <c r="J16"/>
      <c r="AQ16" s="13" t="s">
        <v>419</v>
      </c>
      <c r="AR16" s="14" t="s">
        <v>54</v>
      </c>
    </row>
    <row r="17" spans="2:44" x14ac:dyDescent="0.25">
      <c r="B17" s="5" t="s">
        <v>37</v>
      </c>
      <c r="C17" s="29"/>
      <c r="D17" s="29">
        <v>6</v>
      </c>
      <c r="E17" s="29">
        <v>6</v>
      </c>
      <c r="I17" s="1" t="s">
        <v>29</v>
      </c>
      <c r="J17"/>
      <c r="AQ17" s="13" t="s">
        <v>428</v>
      </c>
      <c r="AR17" s="15" t="s">
        <v>39</v>
      </c>
    </row>
    <row r="18" spans="2:44" x14ac:dyDescent="0.25">
      <c r="B18" s="5" t="s">
        <v>69</v>
      </c>
      <c r="C18" s="29">
        <v>6</v>
      </c>
      <c r="D18" s="29">
        <v>2</v>
      </c>
      <c r="E18" s="29">
        <v>8</v>
      </c>
      <c r="I18" s="6" t="s">
        <v>29</v>
      </c>
      <c r="J18"/>
      <c r="AQ18" s="13" t="s">
        <v>450</v>
      </c>
      <c r="AR18" s="14" t="s">
        <v>454</v>
      </c>
    </row>
    <row r="19" spans="2:44" x14ac:dyDescent="0.25">
      <c r="B19" s="5" t="s">
        <v>65</v>
      </c>
      <c r="C19" s="29">
        <v>4</v>
      </c>
      <c r="D19" s="29">
        <v>4</v>
      </c>
      <c r="E19" s="29">
        <v>8</v>
      </c>
      <c r="I19" s="1" t="s">
        <v>40</v>
      </c>
      <c r="J19"/>
      <c r="AQ19" s="13" t="s">
        <v>482</v>
      </c>
      <c r="AR19" s="15" t="s">
        <v>39</v>
      </c>
    </row>
    <row r="20" spans="2:44" x14ac:dyDescent="0.25">
      <c r="B20" s="5" t="s">
        <v>292</v>
      </c>
      <c r="C20" s="29">
        <v>1</v>
      </c>
      <c r="D20" s="29">
        <v>1</v>
      </c>
      <c r="E20" s="29">
        <v>2</v>
      </c>
      <c r="I20" s="6" t="s">
        <v>29</v>
      </c>
      <c r="J20"/>
      <c r="AE20" s="1"/>
      <c r="AQ20" s="18" t="s">
        <v>512</v>
      </c>
      <c r="AR20" s="19" t="s">
        <v>28</v>
      </c>
    </row>
    <row r="21" spans="2:44" x14ac:dyDescent="0.25">
      <c r="B21" s="5" t="s">
        <v>260</v>
      </c>
      <c r="C21" s="29">
        <v>7</v>
      </c>
      <c r="D21" s="29"/>
      <c r="E21" s="29">
        <v>7</v>
      </c>
      <c r="I21" s="1" t="s">
        <v>40</v>
      </c>
      <c r="J21"/>
      <c r="AE21" s="6"/>
    </row>
    <row r="22" spans="2:44" x14ac:dyDescent="0.25">
      <c r="B22" s="5" t="s">
        <v>53</v>
      </c>
      <c r="C22" s="29">
        <v>7</v>
      </c>
      <c r="D22" s="29">
        <v>1</v>
      </c>
      <c r="E22" s="29">
        <v>8</v>
      </c>
      <c r="I22" s="6" t="s">
        <v>40</v>
      </c>
      <c r="J22"/>
      <c r="P22" s="7"/>
    </row>
    <row r="23" spans="2:44" x14ac:dyDescent="0.25">
      <c r="B23" s="5" t="s">
        <v>529</v>
      </c>
      <c r="C23" s="29">
        <v>45</v>
      </c>
      <c r="D23" s="29">
        <v>31</v>
      </c>
      <c r="E23" s="29">
        <v>76</v>
      </c>
      <c r="I23" s="1" t="s">
        <v>40</v>
      </c>
      <c r="J23"/>
      <c r="P23" s="7"/>
    </row>
    <row r="24" spans="2:44" x14ac:dyDescent="0.25">
      <c r="I24" s="6" t="s">
        <v>29</v>
      </c>
      <c r="J24"/>
      <c r="P24" s="8"/>
    </row>
    <row r="25" spans="2:44" x14ac:dyDescent="0.25">
      <c r="I25" s="1" t="s">
        <v>29</v>
      </c>
      <c r="J25"/>
      <c r="P25" s="8"/>
    </row>
    <row r="26" spans="2:44" x14ac:dyDescent="0.25">
      <c r="I26" s="6" t="s">
        <v>40</v>
      </c>
      <c r="J26"/>
      <c r="P26" s="7"/>
    </row>
    <row r="27" spans="2:44" x14ac:dyDescent="0.25">
      <c r="I27" s="1" t="s">
        <v>40</v>
      </c>
      <c r="J27"/>
      <c r="P27" s="8"/>
    </row>
    <row r="28" spans="2:44" x14ac:dyDescent="0.25">
      <c r="I28" s="6" t="s">
        <v>40</v>
      </c>
      <c r="J28"/>
      <c r="P28" s="8"/>
    </row>
    <row r="29" spans="2:44" x14ac:dyDescent="0.25">
      <c r="I29" s="1" t="s">
        <v>29</v>
      </c>
      <c r="J29"/>
      <c r="P29" s="8"/>
    </row>
    <row r="30" spans="2:44" x14ac:dyDescent="0.25">
      <c r="I30" s="6" t="s">
        <v>29</v>
      </c>
      <c r="J30"/>
      <c r="P30" s="7"/>
    </row>
    <row r="31" spans="2:44" x14ac:dyDescent="0.25">
      <c r="I31" s="1" t="s">
        <v>40</v>
      </c>
      <c r="J31"/>
      <c r="P31" s="8"/>
    </row>
    <row r="32" spans="2:44" x14ac:dyDescent="0.25">
      <c r="I32" s="6" t="s">
        <v>29</v>
      </c>
      <c r="J32"/>
      <c r="P32" s="7"/>
    </row>
    <row r="33" spans="9:16" x14ac:dyDescent="0.25">
      <c r="I33" s="1" t="s">
        <v>29</v>
      </c>
      <c r="J33"/>
      <c r="M33" s="8"/>
      <c r="P33" s="8"/>
    </row>
    <row r="34" spans="9:16" x14ac:dyDescent="0.25">
      <c r="I34" s="6" t="s">
        <v>29</v>
      </c>
      <c r="J34"/>
      <c r="M34" s="7"/>
      <c r="N34" s="11"/>
      <c r="P34" s="8"/>
    </row>
    <row r="35" spans="9:16" x14ac:dyDescent="0.25">
      <c r="I35" s="1" t="s">
        <v>29</v>
      </c>
      <c r="J35"/>
      <c r="M35" s="8"/>
      <c r="P35" s="8"/>
    </row>
    <row r="36" spans="9:16" x14ac:dyDescent="0.25">
      <c r="I36" s="6" t="s">
        <v>40</v>
      </c>
      <c r="J36"/>
      <c r="M36" s="7"/>
      <c r="P36" s="7"/>
    </row>
    <row r="37" spans="9:16" x14ac:dyDescent="0.25">
      <c r="I37" s="1" t="s">
        <v>29</v>
      </c>
      <c r="J37"/>
      <c r="M37" s="7"/>
      <c r="P37" s="8"/>
    </row>
    <row r="38" spans="9:16" x14ac:dyDescent="0.25">
      <c r="I38" s="6" t="s">
        <v>29</v>
      </c>
      <c r="J38"/>
      <c r="M38" s="8"/>
      <c r="P38" s="8"/>
    </row>
    <row r="39" spans="9:16" x14ac:dyDescent="0.25">
      <c r="I39" s="1" t="s">
        <v>40</v>
      </c>
      <c r="J39"/>
      <c r="M39" s="8"/>
      <c r="P39" s="8"/>
    </row>
    <row r="40" spans="9:16" x14ac:dyDescent="0.25">
      <c r="I40" s="6" t="s">
        <v>29</v>
      </c>
      <c r="J40"/>
      <c r="M40" s="8"/>
      <c r="P40" s="8"/>
    </row>
    <row r="41" spans="9:16" x14ac:dyDescent="0.25">
      <c r="I41" s="1" t="s">
        <v>40</v>
      </c>
      <c r="J41"/>
      <c r="M41" s="7"/>
      <c r="P41" s="7"/>
    </row>
    <row r="42" spans="9:16" x14ac:dyDescent="0.25">
      <c r="I42" s="6" t="s">
        <v>40</v>
      </c>
      <c r="J42"/>
      <c r="M42" s="7"/>
      <c r="P42" s="8"/>
    </row>
    <row r="43" spans="9:16" x14ac:dyDescent="0.25">
      <c r="I43" s="1" t="s">
        <v>29</v>
      </c>
      <c r="J43"/>
      <c r="M43" s="8"/>
      <c r="P43" s="7"/>
    </row>
    <row r="44" spans="9:16" x14ac:dyDescent="0.25">
      <c r="I44" s="6" t="s">
        <v>29</v>
      </c>
      <c r="J44"/>
      <c r="M44" s="7"/>
      <c r="N44" s="11"/>
      <c r="P44" s="8"/>
    </row>
    <row r="45" spans="9:16" x14ac:dyDescent="0.25">
      <c r="I45" s="1" t="s">
        <v>29</v>
      </c>
      <c r="J45"/>
      <c r="M45" s="7"/>
      <c r="P45" s="7"/>
    </row>
    <row r="46" spans="9:16" x14ac:dyDescent="0.25">
      <c r="I46" s="6" t="s">
        <v>40</v>
      </c>
      <c r="J46"/>
      <c r="M46" s="7"/>
      <c r="P46" s="7"/>
    </row>
    <row r="47" spans="9:16" x14ac:dyDescent="0.25">
      <c r="I47" s="1" t="s">
        <v>29</v>
      </c>
      <c r="J47"/>
      <c r="M47" s="7"/>
      <c r="P47" s="7"/>
    </row>
    <row r="48" spans="9:16" x14ac:dyDescent="0.25">
      <c r="I48" s="6" t="s">
        <v>29</v>
      </c>
      <c r="J48"/>
      <c r="M48" s="8"/>
      <c r="P48" s="7"/>
    </row>
    <row r="49" spans="9:16" x14ac:dyDescent="0.25">
      <c r="I49" s="1" t="s">
        <v>40</v>
      </c>
      <c r="J49"/>
      <c r="M49" s="7"/>
      <c r="P49" s="7"/>
    </row>
    <row r="50" spans="9:16" x14ac:dyDescent="0.25">
      <c r="I50" s="6" t="s">
        <v>29</v>
      </c>
      <c r="J50"/>
      <c r="M50" s="8"/>
      <c r="P50" s="7"/>
    </row>
    <row r="51" spans="9:16" x14ac:dyDescent="0.25">
      <c r="I51" s="1" t="s">
        <v>29</v>
      </c>
      <c r="J51"/>
      <c r="M51" s="8"/>
      <c r="P51" s="8"/>
    </row>
    <row r="52" spans="9:16" x14ac:dyDescent="0.25">
      <c r="I52" s="6" t="s">
        <v>29</v>
      </c>
      <c r="J52"/>
      <c r="M52" s="8"/>
      <c r="P52" s="7"/>
    </row>
    <row r="53" spans="9:16" x14ac:dyDescent="0.25">
      <c r="I53" s="1" t="s">
        <v>40</v>
      </c>
      <c r="J53"/>
      <c r="M53" s="8"/>
      <c r="P53" s="8"/>
    </row>
    <row r="54" spans="9:16" x14ac:dyDescent="0.25">
      <c r="I54" s="6" t="s">
        <v>29</v>
      </c>
      <c r="J54"/>
      <c r="M54" s="8"/>
      <c r="P54" s="7"/>
    </row>
    <row r="55" spans="9:16" x14ac:dyDescent="0.25">
      <c r="I55" s="1" t="s">
        <v>29</v>
      </c>
      <c r="J55"/>
      <c r="M55" s="7"/>
      <c r="P55" s="8"/>
    </row>
    <row r="56" spans="9:16" x14ac:dyDescent="0.25">
      <c r="I56" s="6" t="s">
        <v>40</v>
      </c>
      <c r="J56"/>
      <c r="M56" s="8"/>
      <c r="P56" s="8"/>
    </row>
    <row r="57" spans="9:16" x14ac:dyDescent="0.25">
      <c r="I57" s="1" t="s">
        <v>40</v>
      </c>
      <c r="J57"/>
      <c r="M57" s="7"/>
      <c r="P57" s="8"/>
    </row>
    <row r="58" spans="9:16" x14ac:dyDescent="0.25">
      <c r="I58" s="6" t="s">
        <v>40</v>
      </c>
      <c r="J58"/>
      <c r="M58" s="8"/>
      <c r="P58" s="8"/>
    </row>
    <row r="59" spans="9:16" x14ac:dyDescent="0.25">
      <c r="I59" s="1" t="s">
        <v>29</v>
      </c>
      <c r="J59"/>
      <c r="M59" s="8"/>
      <c r="P59" s="7"/>
    </row>
    <row r="60" spans="9:16" x14ac:dyDescent="0.25">
      <c r="I60" s="6" t="s">
        <v>40</v>
      </c>
      <c r="J60"/>
      <c r="M60" s="7"/>
      <c r="N60" s="11"/>
    </row>
    <row r="61" spans="9:16" x14ac:dyDescent="0.25">
      <c r="I61" s="1" t="s">
        <v>29</v>
      </c>
      <c r="J61"/>
      <c r="M61" s="1"/>
    </row>
    <row r="62" spans="9:16" x14ac:dyDescent="0.25">
      <c r="I62" s="6" t="s">
        <v>29</v>
      </c>
      <c r="J62"/>
    </row>
    <row r="63" spans="9:16" x14ac:dyDescent="0.25">
      <c r="I63" s="1" t="s">
        <v>29</v>
      </c>
      <c r="J63"/>
    </row>
    <row r="64" spans="9:16" x14ac:dyDescent="0.25">
      <c r="I64" s="6" t="s">
        <v>40</v>
      </c>
      <c r="J64"/>
    </row>
    <row r="65" spans="9:10" x14ac:dyDescent="0.25">
      <c r="I65" s="1" t="s">
        <v>29</v>
      </c>
      <c r="J65"/>
    </row>
    <row r="66" spans="9:10" x14ac:dyDescent="0.25">
      <c r="I66" s="6" t="s">
        <v>29</v>
      </c>
      <c r="J66"/>
    </row>
    <row r="67" spans="9:10" x14ac:dyDescent="0.25">
      <c r="I67" s="1" t="s">
        <v>40</v>
      </c>
      <c r="J67"/>
    </row>
    <row r="68" spans="9:10" x14ac:dyDescent="0.25">
      <c r="I68" s="6" t="s">
        <v>29</v>
      </c>
      <c r="J68"/>
    </row>
    <row r="69" spans="9:10" x14ac:dyDescent="0.25">
      <c r="I69" s="1" t="s">
        <v>40</v>
      </c>
      <c r="J69" s="7"/>
    </row>
    <row r="70" spans="9:10" x14ac:dyDescent="0.25">
      <c r="I70" s="6" t="s">
        <v>40</v>
      </c>
      <c r="J70" s="8"/>
    </row>
    <row r="71" spans="9:10" x14ac:dyDescent="0.25">
      <c r="I71" s="1" t="s">
        <v>29</v>
      </c>
      <c r="J71" s="7"/>
    </row>
    <row r="72" spans="9:10" x14ac:dyDescent="0.25">
      <c r="I72" s="6" t="s">
        <v>40</v>
      </c>
      <c r="J72" s="8"/>
    </row>
    <row r="73" spans="9:10" x14ac:dyDescent="0.25">
      <c r="I73" s="1" t="s">
        <v>40</v>
      </c>
      <c r="J73" s="7"/>
    </row>
    <row r="74" spans="9:10" x14ac:dyDescent="0.25">
      <c r="I74" s="6" t="s">
        <v>29</v>
      </c>
      <c r="J74" s="8"/>
    </row>
    <row r="75" spans="9:10" x14ac:dyDescent="0.25">
      <c r="I75" s="1" t="s">
        <v>40</v>
      </c>
      <c r="J75" s="7"/>
    </row>
    <row r="76" spans="9:10" x14ac:dyDescent="0.25">
      <c r="I76" s="6" t="s">
        <v>40</v>
      </c>
      <c r="J76" s="8"/>
    </row>
    <row r="77" spans="9:10" x14ac:dyDescent="0.25">
      <c r="I77" s="1" t="s">
        <v>40</v>
      </c>
      <c r="J77" s="7"/>
    </row>
    <row r="78" spans="9:10" x14ac:dyDescent="0.25">
      <c r="I78" s="6" t="s">
        <v>40</v>
      </c>
      <c r="J78" s="8"/>
    </row>
    <row r="79" spans="9:10" x14ac:dyDescent="0.25">
      <c r="I79" s="1" t="s">
        <v>29</v>
      </c>
      <c r="J79" s="7"/>
    </row>
    <row r="80" spans="9:10" x14ac:dyDescent="0.25">
      <c r="I80" s="6" t="s">
        <v>40</v>
      </c>
      <c r="J80" s="8"/>
    </row>
    <row r="81" spans="9:10" x14ac:dyDescent="0.25">
      <c r="I81" s="1" t="s">
        <v>40</v>
      </c>
      <c r="J81" s="7"/>
    </row>
    <row r="82" spans="9:10" x14ac:dyDescent="0.25">
      <c r="I82" s="6" t="s">
        <v>40</v>
      </c>
      <c r="J82" s="8"/>
    </row>
    <row r="83" spans="9:10" x14ac:dyDescent="0.25">
      <c r="I83" s="1" t="s">
        <v>40</v>
      </c>
      <c r="J83" s="7"/>
    </row>
    <row r="84" spans="9:10" x14ac:dyDescent="0.25">
      <c r="I84" s="6" t="s">
        <v>29</v>
      </c>
      <c r="J84" s="8"/>
    </row>
    <row r="85" spans="9:10" x14ac:dyDescent="0.25">
      <c r="I85" s="1" t="s">
        <v>29</v>
      </c>
      <c r="J85" s="7"/>
    </row>
    <row r="86" spans="9:10" x14ac:dyDescent="0.25">
      <c r="I86" s="6" t="s">
        <v>40</v>
      </c>
      <c r="J86" s="8"/>
    </row>
    <row r="87" spans="9:10" x14ac:dyDescent="0.25">
      <c r="I87" s="1" t="s">
        <v>40</v>
      </c>
      <c r="J87" s="7"/>
    </row>
    <row r="88" spans="9:10" x14ac:dyDescent="0.25">
      <c r="I88" s="6" t="s">
        <v>40</v>
      </c>
      <c r="J88" s="8"/>
    </row>
    <row r="89" spans="9:10" x14ac:dyDescent="0.25">
      <c r="I89" s="1" t="s">
        <v>29</v>
      </c>
      <c r="J89" s="7"/>
    </row>
    <row r="90" spans="9:10" x14ac:dyDescent="0.25">
      <c r="I90" s="6" t="s">
        <v>40</v>
      </c>
      <c r="J90" s="8"/>
    </row>
    <row r="91" spans="9:10" x14ac:dyDescent="0.25">
      <c r="I91" s="1" t="s">
        <v>40</v>
      </c>
      <c r="J91" s="7"/>
    </row>
    <row r="92" spans="9:10" x14ac:dyDescent="0.25">
      <c r="I92" s="6" t="s">
        <v>40</v>
      </c>
      <c r="J92" s="8"/>
    </row>
    <row r="93" spans="9:10" x14ac:dyDescent="0.25">
      <c r="I93" s="1" t="s">
        <v>29</v>
      </c>
      <c r="J93" s="7"/>
    </row>
    <row r="94" spans="9:10" x14ac:dyDescent="0.25">
      <c r="I94" s="6" t="s">
        <v>40</v>
      </c>
      <c r="J94" s="8"/>
    </row>
    <row r="95" spans="9:10" x14ac:dyDescent="0.25">
      <c r="I95" s="1" t="s">
        <v>40</v>
      </c>
      <c r="J95" s="7"/>
    </row>
    <row r="96" spans="9:10" x14ac:dyDescent="0.25">
      <c r="I96" s="6" t="s">
        <v>29</v>
      </c>
      <c r="J96" s="8"/>
    </row>
    <row r="97" spans="9:10" x14ac:dyDescent="0.25">
      <c r="I97" s="1" t="s">
        <v>40</v>
      </c>
      <c r="J97" s="7"/>
    </row>
    <row r="98" spans="9:10" x14ac:dyDescent="0.25">
      <c r="I98" s="6" t="s">
        <v>40</v>
      </c>
      <c r="J98" s="8"/>
    </row>
    <row r="99" spans="9:10" x14ac:dyDescent="0.25">
      <c r="I99" s="1" t="s">
        <v>29</v>
      </c>
      <c r="J99" s="7"/>
    </row>
    <row r="100" spans="9:10" x14ac:dyDescent="0.25">
      <c r="I100" s="6" t="s">
        <v>40</v>
      </c>
      <c r="J100" s="8"/>
    </row>
    <row r="101" spans="9:10" x14ac:dyDescent="0.25">
      <c r="I101" s="1" t="s">
        <v>40</v>
      </c>
      <c r="J101" s="7"/>
    </row>
    <row r="102" spans="9:10" x14ac:dyDescent="0.25">
      <c r="I102" s="6" t="s">
        <v>29</v>
      </c>
      <c r="J102" s="8"/>
    </row>
    <row r="103" spans="9:10" x14ac:dyDescent="0.25">
      <c r="I103" s="1" t="s">
        <v>40</v>
      </c>
      <c r="J103" s="7"/>
    </row>
    <row r="104" spans="9:10" x14ac:dyDescent="0.25">
      <c r="I104" s="6" t="s">
        <v>29</v>
      </c>
      <c r="J104" s="8"/>
    </row>
    <row r="105" spans="9:10" x14ac:dyDescent="0.25">
      <c r="I105" s="1" t="s">
        <v>40</v>
      </c>
      <c r="J105" s="7"/>
    </row>
    <row r="106" spans="9:10" x14ac:dyDescent="0.25">
      <c r="I106" s="6" t="s">
        <v>29</v>
      </c>
      <c r="J106" s="8"/>
    </row>
    <row r="107" spans="9:10" x14ac:dyDescent="0.25">
      <c r="I107" s="1" t="s">
        <v>40</v>
      </c>
      <c r="J107" s="7"/>
    </row>
    <row r="108" spans="9:10" x14ac:dyDescent="0.25">
      <c r="I108" s="6" t="s">
        <v>40</v>
      </c>
      <c r="J108" s="8"/>
    </row>
    <row r="109" spans="9:10" x14ac:dyDescent="0.25">
      <c r="I109" s="1" t="s">
        <v>29</v>
      </c>
      <c r="J109" s="7"/>
    </row>
    <row r="110" spans="9:10" x14ac:dyDescent="0.25">
      <c r="I110" s="6" t="s">
        <v>40</v>
      </c>
      <c r="J110" s="8"/>
    </row>
    <row r="111" spans="9:10" x14ac:dyDescent="0.25">
      <c r="I111" s="1" t="s">
        <v>29</v>
      </c>
      <c r="J111" s="7"/>
    </row>
    <row r="112" spans="9:10" x14ac:dyDescent="0.25">
      <c r="I112" s="6" t="s">
        <v>29</v>
      </c>
      <c r="J112" s="8"/>
    </row>
    <row r="113" spans="9:10" x14ac:dyDescent="0.25">
      <c r="I113" s="1" t="s">
        <v>40</v>
      </c>
      <c r="J113" s="7"/>
    </row>
    <row r="114" spans="9:10" x14ac:dyDescent="0.25">
      <c r="I114" s="6" t="s">
        <v>40</v>
      </c>
      <c r="J114" s="8"/>
    </row>
    <row r="115" spans="9:10" x14ac:dyDescent="0.25">
      <c r="I115" s="1" t="s">
        <v>40</v>
      </c>
      <c r="J115" s="7"/>
    </row>
    <row r="116" spans="9:10" x14ac:dyDescent="0.25">
      <c r="I116" s="6" t="s">
        <v>29</v>
      </c>
      <c r="J116" s="8"/>
    </row>
    <row r="117" spans="9:10" x14ac:dyDescent="0.25">
      <c r="I117" s="1" t="s">
        <v>40</v>
      </c>
      <c r="J117" s="7"/>
    </row>
    <row r="118" spans="9:10" x14ac:dyDescent="0.25">
      <c r="I118" s="6" t="s">
        <v>29</v>
      </c>
      <c r="J118" s="8"/>
    </row>
    <row r="119" spans="9:10" x14ac:dyDescent="0.25">
      <c r="I119" s="1" t="s">
        <v>40</v>
      </c>
      <c r="J119" s="7"/>
    </row>
    <row r="120" spans="9:10" x14ac:dyDescent="0.25">
      <c r="I120" s="6" t="s">
        <v>29</v>
      </c>
      <c r="J120" s="8"/>
    </row>
    <row r="121" spans="9:10" x14ac:dyDescent="0.25">
      <c r="I121" s="1" t="s">
        <v>29</v>
      </c>
      <c r="J121" s="7"/>
    </row>
    <row r="122" spans="9:10" x14ac:dyDescent="0.25">
      <c r="I122" s="6" t="s">
        <v>29</v>
      </c>
      <c r="J122" s="8"/>
    </row>
    <row r="123" spans="9:10" x14ac:dyDescent="0.25">
      <c r="I123" s="1" t="s">
        <v>29</v>
      </c>
      <c r="J123" s="7"/>
    </row>
    <row r="124" spans="9:10" x14ac:dyDescent="0.25">
      <c r="I124" s="6" t="s">
        <v>40</v>
      </c>
      <c r="J124" s="8"/>
    </row>
    <row r="125" spans="9:10" x14ac:dyDescent="0.25">
      <c r="I125" s="1" t="s">
        <v>29</v>
      </c>
      <c r="J125" s="7"/>
    </row>
    <row r="126" spans="9:10" x14ac:dyDescent="0.25">
      <c r="I126" s="6" t="s">
        <v>29</v>
      </c>
      <c r="J126" s="8"/>
    </row>
    <row r="127" spans="9:10" x14ac:dyDescent="0.25">
      <c r="I127" s="1" t="s">
        <v>40</v>
      </c>
      <c r="J127" s="7"/>
    </row>
    <row r="128" spans="9:10" x14ac:dyDescent="0.25">
      <c r="I128" s="6" t="s">
        <v>29</v>
      </c>
      <c r="J128" s="8"/>
    </row>
    <row r="129" spans="9:10" x14ac:dyDescent="0.25">
      <c r="I129" s="1" t="s">
        <v>40</v>
      </c>
      <c r="J129" s="7"/>
    </row>
    <row r="130" spans="9:10" x14ac:dyDescent="0.25">
      <c r="I130" s="6" t="s">
        <v>40</v>
      </c>
      <c r="J130" s="8"/>
    </row>
    <row r="131" spans="9:10" x14ac:dyDescent="0.25">
      <c r="I131" s="1" t="s">
        <v>29</v>
      </c>
      <c r="J131" s="7"/>
    </row>
    <row r="132" spans="9:10" x14ac:dyDescent="0.25">
      <c r="I132" s="6" t="s">
        <v>29</v>
      </c>
      <c r="J132" s="8"/>
    </row>
    <row r="133" spans="9:10" x14ac:dyDescent="0.25">
      <c r="I133" s="1" t="s">
        <v>40</v>
      </c>
      <c r="J133" s="7"/>
    </row>
    <row r="134" spans="9:10" x14ac:dyDescent="0.25">
      <c r="I134" s="6" t="s">
        <v>29</v>
      </c>
      <c r="J134" s="8"/>
    </row>
    <row r="135" spans="9:10" x14ac:dyDescent="0.25">
      <c r="I135" s="1" t="s">
        <v>40</v>
      </c>
      <c r="J135" s="7"/>
    </row>
    <row r="136" spans="9:10" x14ac:dyDescent="0.25">
      <c r="I136" s="6" t="s">
        <v>40</v>
      </c>
      <c r="J136" s="8"/>
    </row>
    <row r="137" spans="9:10" x14ac:dyDescent="0.25">
      <c r="I137" s="1" t="s">
        <v>40</v>
      </c>
      <c r="J137" s="7"/>
    </row>
    <row r="138" spans="9:10" x14ac:dyDescent="0.25">
      <c r="I138" s="6" t="s">
        <v>29</v>
      </c>
      <c r="J138" s="8"/>
    </row>
    <row r="139" spans="9:10" x14ac:dyDescent="0.25">
      <c r="I139" s="1" t="s">
        <v>40</v>
      </c>
      <c r="J139" s="7"/>
    </row>
    <row r="140" spans="9:10" x14ac:dyDescent="0.25">
      <c r="I140" s="6" t="s">
        <v>29</v>
      </c>
      <c r="J140" s="8"/>
    </row>
    <row r="141" spans="9:10" x14ac:dyDescent="0.25">
      <c r="I141" s="1" t="s">
        <v>29</v>
      </c>
      <c r="J141" s="7"/>
    </row>
    <row r="142" spans="9:10" x14ac:dyDescent="0.25">
      <c r="I142" s="6" t="s">
        <v>29</v>
      </c>
      <c r="J142" s="8"/>
    </row>
    <row r="143" spans="9:10" x14ac:dyDescent="0.25">
      <c r="I143" s="1" t="s">
        <v>29</v>
      </c>
      <c r="J143" s="7"/>
    </row>
    <row r="144" spans="9:10" x14ac:dyDescent="0.25">
      <c r="I144" s="6" t="s">
        <v>40</v>
      </c>
      <c r="J144" s="8"/>
    </row>
    <row r="145" spans="9:10" x14ac:dyDescent="0.25">
      <c r="I145" s="1" t="s">
        <v>40</v>
      </c>
      <c r="J145" s="7"/>
    </row>
    <row r="146" spans="9:10" x14ac:dyDescent="0.25">
      <c r="I146" s="6" t="s">
        <v>40</v>
      </c>
      <c r="J146" s="8"/>
    </row>
    <row r="147" spans="9:10" x14ac:dyDescent="0.25">
      <c r="I147" s="1" t="s">
        <v>29</v>
      </c>
      <c r="J147" s="7"/>
    </row>
    <row r="148" spans="9:10" x14ac:dyDescent="0.25">
      <c r="I148" s="6" t="s">
        <v>40</v>
      </c>
      <c r="J148" s="8"/>
    </row>
    <row r="149" spans="9:10" x14ac:dyDescent="0.25">
      <c r="I149" s="1" t="s">
        <v>29</v>
      </c>
      <c r="J149" s="7"/>
    </row>
    <row r="150" spans="9:10" x14ac:dyDescent="0.25">
      <c r="I150" s="6" t="s">
        <v>40</v>
      </c>
      <c r="J150" s="8"/>
    </row>
    <row r="151" spans="9:10" x14ac:dyDescent="0.25">
      <c r="I151" s="1" t="s">
        <v>40</v>
      </c>
      <c r="J151" s="7"/>
    </row>
    <row r="152" spans="9:10" x14ac:dyDescent="0.25">
      <c r="I152" s="6" t="s">
        <v>40</v>
      </c>
      <c r="J152" s="8"/>
    </row>
    <row r="153" spans="9:10" x14ac:dyDescent="0.25">
      <c r="I153" s="1" t="s">
        <v>40</v>
      </c>
      <c r="J153" s="7"/>
    </row>
    <row r="154" spans="9:10" x14ac:dyDescent="0.25">
      <c r="I154" s="6" t="s">
        <v>40</v>
      </c>
      <c r="J154" s="8"/>
    </row>
    <row r="155" spans="9:10" x14ac:dyDescent="0.25">
      <c r="I155" s="1" t="s">
        <v>40</v>
      </c>
      <c r="J155" s="7"/>
    </row>
    <row r="156" spans="9:10" x14ac:dyDescent="0.25">
      <c r="I156" s="6" t="s">
        <v>40</v>
      </c>
      <c r="J156" s="8"/>
    </row>
    <row r="157" spans="9:10" x14ac:dyDescent="0.25">
      <c r="I157" s="1" t="s">
        <v>40</v>
      </c>
      <c r="J157" s="7"/>
    </row>
    <row r="158" spans="9:10" x14ac:dyDescent="0.25">
      <c r="I158" s="6" t="s">
        <v>40</v>
      </c>
      <c r="J158" s="8"/>
    </row>
    <row r="159" spans="9:10" x14ac:dyDescent="0.25">
      <c r="I159" s="1" t="s">
        <v>40</v>
      </c>
      <c r="J159" s="7"/>
    </row>
    <row r="160" spans="9:10" x14ac:dyDescent="0.25">
      <c r="I160" s="6" t="s">
        <v>40</v>
      </c>
      <c r="J160" s="8"/>
    </row>
    <row r="161" spans="9:10" x14ac:dyDescent="0.25">
      <c r="I161" s="1" t="s">
        <v>40</v>
      </c>
      <c r="J161" s="7"/>
    </row>
    <row r="162" spans="9:10" x14ac:dyDescent="0.25">
      <c r="I162" s="6" t="s">
        <v>29</v>
      </c>
      <c r="J162" s="8"/>
    </row>
    <row r="163" spans="9:10" x14ac:dyDescent="0.25">
      <c r="I163" s="1" t="s">
        <v>40</v>
      </c>
      <c r="J163" s="7"/>
    </row>
    <row r="164" spans="9:10" x14ac:dyDescent="0.25">
      <c r="I164" s="6" t="s">
        <v>40</v>
      </c>
      <c r="J164" s="8"/>
    </row>
    <row r="165" spans="9:10" x14ac:dyDescent="0.25">
      <c r="I165" s="1" t="s">
        <v>29</v>
      </c>
      <c r="J165" s="7"/>
    </row>
    <row r="166" spans="9:10" x14ac:dyDescent="0.25">
      <c r="I166" s="6" t="s">
        <v>40</v>
      </c>
      <c r="J166" s="8"/>
    </row>
    <row r="167" spans="9:10" x14ac:dyDescent="0.25">
      <c r="I167" s="1" t="s">
        <v>29</v>
      </c>
      <c r="J167" s="7"/>
    </row>
    <row r="168" spans="9:10" x14ac:dyDescent="0.25">
      <c r="I168" s="6" t="s">
        <v>29</v>
      </c>
      <c r="J168" s="8"/>
    </row>
    <row r="169" spans="9:10" x14ac:dyDescent="0.25">
      <c r="I169" s="1" t="s">
        <v>40</v>
      </c>
      <c r="J169" s="7"/>
    </row>
    <row r="170" spans="9:10" x14ac:dyDescent="0.25">
      <c r="I170" s="6" t="s">
        <v>40</v>
      </c>
      <c r="J170" s="8"/>
    </row>
    <row r="171" spans="9:10" x14ac:dyDescent="0.25">
      <c r="I171" s="1" t="s">
        <v>40</v>
      </c>
      <c r="J171" s="7"/>
    </row>
    <row r="172" spans="9:10" x14ac:dyDescent="0.25">
      <c r="I172" s="6" t="s">
        <v>40</v>
      </c>
      <c r="J172" s="8"/>
    </row>
    <row r="173" spans="9:10" x14ac:dyDescent="0.25">
      <c r="I173" s="1" t="s">
        <v>29</v>
      </c>
      <c r="J173" s="7"/>
    </row>
    <row r="174" spans="9:10" x14ac:dyDescent="0.25">
      <c r="I174" s="6" t="s">
        <v>29</v>
      </c>
      <c r="J174" s="8"/>
    </row>
    <row r="175" spans="9:10" x14ac:dyDescent="0.25">
      <c r="I175" s="1" t="s">
        <v>40</v>
      </c>
      <c r="J175" s="7"/>
    </row>
    <row r="176" spans="9:10" x14ac:dyDescent="0.25">
      <c r="I176" s="6" t="s">
        <v>29</v>
      </c>
      <c r="J176" s="8"/>
    </row>
    <row r="177" spans="9:10" x14ac:dyDescent="0.25">
      <c r="I177" s="1" t="s">
        <v>40</v>
      </c>
      <c r="J177" s="7"/>
    </row>
    <row r="178" spans="9:10" x14ac:dyDescent="0.25">
      <c r="I178" s="6" t="s">
        <v>40</v>
      </c>
      <c r="J178" s="8"/>
    </row>
    <row r="179" spans="9:10" x14ac:dyDescent="0.25">
      <c r="I179" s="1" t="s">
        <v>40</v>
      </c>
      <c r="J179" s="7"/>
    </row>
    <row r="180" spans="9:10" x14ac:dyDescent="0.25">
      <c r="I180" s="6" t="s">
        <v>40</v>
      </c>
      <c r="J180" s="8"/>
    </row>
    <row r="181" spans="9:10" x14ac:dyDescent="0.25">
      <c r="I181" s="1" t="s">
        <v>40</v>
      </c>
      <c r="J181" s="7"/>
    </row>
    <row r="182" spans="9:10" x14ac:dyDescent="0.25">
      <c r="I182" s="6" t="s">
        <v>40</v>
      </c>
      <c r="J182" s="8"/>
    </row>
    <row r="183" spans="9:10" x14ac:dyDescent="0.25">
      <c r="I183" s="1" t="s">
        <v>40</v>
      </c>
      <c r="J183" s="7"/>
    </row>
    <row r="184" spans="9:10" x14ac:dyDescent="0.25">
      <c r="I184" s="6" t="s">
        <v>29</v>
      </c>
      <c r="J184" s="8"/>
    </row>
    <row r="185" spans="9:10" x14ac:dyDescent="0.25">
      <c r="I185" s="1" t="s">
        <v>40</v>
      </c>
      <c r="J185" s="7"/>
    </row>
    <row r="186" spans="9:10" x14ac:dyDescent="0.25">
      <c r="I186" s="6" t="s">
        <v>40</v>
      </c>
      <c r="J186" s="8"/>
    </row>
    <row r="187" spans="9:10" x14ac:dyDescent="0.25">
      <c r="I187" s="1" t="s">
        <v>40</v>
      </c>
      <c r="J187" s="7"/>
    </row>
    <row r="188" spans="9:10" x14ac:dyDescent="0.25">
      <c r="I188" s="6" t="s">
        <v>40</v>
      </c>
      <c r="J188" s="8"/>
    </row>
    <row r="189" spans="9:10" x14ac:dyDescent="0.25">
      <c r="I189" s="1" t="s">
        <v>40</v>
      </c>
      <c r="J189" s="7"/>
    </row>
    <row r="190" spans="9:10" x14ac:dyDescent="0.25">
      <c r="I190" s="6" t="s">
        <v>29</v>
      </c>
      <c r="J190" s="8"/>
    </row>
    <row r="191" spans="9:10" x14ac:dyDescent="0.25">
      <c r="I191" s="1" t="s">
        <v>29</v>
      </c>
      <c r="J191" s="7"/>
    </row>
    <row r="192" spans="9:10" x14ac:dyDescent="0.25">
      <c r="I192" s="6" t="s">
        <v>40</v>
      </c>
      <c r="J192" s="8"/>
    </row>
    <row r="193" spans="9:10" x14ac:dyDescent="0.25">
      <c r="I193" s="1" t="s">
        <v>29</v>
      </c>
      <c r="J193" s="7"/>
    </row>
    <row r="194" spans="9:10" x14ac:dyDescent="0.25">
      <c r="I194" s="6" t="s">
        <v>29</v>
      </c>
      <c r="J194" s="8"/>
    </row>
    <row r="195" spans="9:10" x14ac:dyDescent="0.25">
      <c r="I195" s="1" t="s">
        <v>29</v>
      </c>
      <c r="J195" s="7"/>
    </row>
    <row r="196" spans="9:10" x14ac:dyDescent="0.25">
      <c r="I196" s="6" t="s">
        <v>40</v>
      </c>
      <c r="J196" s="8"/>
    </row>
    <row r="197" spans="9:10" x14ac:dyDescent="0.25">
      <c r="I197" s="1" t="s">
        <v>29</v>
      </c>
      <c r="J197" s="7"/>
    </row>
    <row r="198" spans="9:10" x14ac:dyDescent="0.25">
      <c r="I198" s="6" t="s">
        <v>29</v>
      </c>
      <c r="J198" s="8"/>
    </row>
    <row r="199" spans="9:10" x14ac:dyDescent="0.25">
      <c r="I199" s="1" t="s">
        <v>29</v>
      </c>
      <c r="J199" s="7"/>
    </row>
    <row r="200" spans="9:10" x14ac:dyDescent="0.25">
      <c r="I200" s="6" t="s">
        <v>29</v>
      </c>
      <c r="J200" s="8"/>
    </row>
    <row r="201" spans="9:10" x14ac:dyDescent="0.25">
      <c r="I201" s="1" t="s">
        <v>40</v>
      </c>
      <c r="J201" s="7"/>
    </row>
    <row r="202" spans="9:10" x14ac:dyDescent="0.25">
      <c r="I202" s="6" t="s">
        <v>40</v>
      </c>
      <c r="J202" s="8"/>
    </row>
    <row r="203" spans="9:10" x14ac:dyDescent="0.25">
      <c r="I203" s="1" t="s">
        <v>29</v>
      </c>
      <c r="J203" s="7"/>
    </row>
    <row r="204" spans="9:10" x14ac:dyDescent="0.25">
      <c r="I204" s="6" t="s">
        <v>29</v>
      </c>
      <c r="J204" s="8"/>
    </row>
    <row r="205" spans="9:10" x14ac:dyDescent="0.25">
      <c r="I205" s="1" t="s">
        <v>29</v>
      </c>
      <c r="J205" s="7"/>
    </row>
    <row r="206" spans="9:10" x14ac:dyDescent="0.25">
      <c r="I206" s="6" t="s">
        <v>29</v>
      </c>
      <c r="J206" s="8"/>
    </row>
    <row r="207" spans="9:10" x14ac:dyDescent="0.25">
      <c r="I207" s="1" t="s">
        <v>29</v>
      </c>
      <c r="J207" s="7"/>
    </row>
    <row r="208" spans="9:10" x14ac:dyDescent="0.25">
      <c r="I208" s="6" t="s">
        <v>29</v>
      </c>
      <c r="J208" s="8"/>
    </row>
    <row r="209" spans="9:10" x14ac:dyDescent="0.25">
      <c r="I209" s="1" t="s">
        <v>29</v>
      </c>
      <c r="J209" s="7"/>
    </row>
    <row r="210" spans="9:10" x14ac:dyDescent="0.25">
      <c r="I210" s="6" t="s">
        <v>29</v>
      </c>
      <c r="J210" s="8"/>
    </row>
    <row r="211" spans="9:10" x14ac:dyDescent="0.25">
      <c r="I211" s="1" t="s">
        <v>29</v>
      </c>
      <c r="J211" s="7"/>
    </row>
    <row r="212" spans="9:10" x14ac:dyDescent="0.25">
      <c r="I212" s="6" t="s">
        <v>40</v>
      </c>
      <c r="J212" s="8"/>
    </row>
    <row r="213" spans="9:10" x14ac:dyDescent="0.25">
      <c r="I213" s="1" t="s">
        <v>29</v>
      </c>
      <c r="J213" s="7"/>
    </row>
    <row r="214" spans="9:10" x14ac:dyDescent="0.25">
      <c r="I214" s="6" t="s">
        <v>29</v>
      </c>
      <c r="J214" s="8"/>
    </row>
    <row r="215" spans="9:10" x14ac:dyDescent="0.25">
      <c r="I215" s="1" t="s">
        <v>29</v>
      </c>
      <c r="J215" s="7"/>
    </row>
    <row r="216" spans="9:10" x14ac:dyDescent="0.25">
      <c r="I216" s="6" t="s">
        <v>29</v>
      </c>
      <c r="J216" s="8"/>
    </row>
    <row r="217" spans="9:10" x14ac:dyDescent="0.25">
      <c r="I217" s="1" t="s">
        <v>40</v>
      </c>
      <c r="J217" s="7"/>
    </row>
    <row r="218" spans="9:10" x14ac:dyDescent="0.25">
      <c r="I218" s="6" t="s">
        <v>29</v>
      </c>
      <c r="J218" s="8"/>
    </row>
    <row r="219" spans="9:10" x14ac:dyDescent="0.25">
      <c r="I219" s="1" t="s">
        <v>29</v>
      </c>
      <c r="J219" s="7"/>
    </row>
    <row r="220" spans="9:10" x14ac:dyDescent="0.25">
      <c r="I220" s="6" t="s">
        <v>40</v>
      </c>
      <c r="J220" s="8"/>
    </row>
    <row r="221" spans="9:10" x14ac:dyDescent="0.25">
      <c r="I221" s="1" t="s">
        <v>29</v>
      </c>
      <c r="J221" s="7"/>
    </row>
    <row r="222" spans="9:10" x14ac:dyDescent="0.25">
      <c r="I222" s="6" t="s">
        <v>29</v>
      </c>
      <c r="J222" s="8"/>
    </row>
    <row r="223" spans="9:10" x14ac:dyDescent="0.25">
      <c r="I223" s="1" t="s">
        <v>29</v>
      </c>
      <c r="J223" s="7"/>
    </row>
    <row r="224" spans="9:10" x14ac:dyDescent="0.25">
      <c r="I224" s="6" t="s">
        <v>40</v>
      </c>
      <c r="J224" s="8"/>
    </row>
    <row r="225" spans="9:10" x14ac:dyDescent="0.25">
      <c r="I225" s="1" t="s">
        <v>29</v>
      </c>
      <c r="J225" s="7"/>
    </row>
    <row r="226" spans="9:10" x14ac:dyDescent="0.25">
      <c r="I226" s="6" t="s">
        <v>29</v>
      </c>
      <c r="J226" s="8"/>
    </row>
    <row r="227" spans="9:10" x14ac:dyDescent="0.25">
      <c r="I227" s="1" t="s">
        <v>29</v>
      </c>
      <c r="J227" s="7"/>
    </row>
    <row r="228" spans="9:10" x14ac:dyDescent="0.25">
      <c r="I228" s="6" t="s">
        <v>29</v>
      </c>
      <c r="J228" s="8"/>
    </row>
    <row r="229" spans="9:10" x14ac:dyDescent="0.25">
      <c r="I229" s="1" t="s">
        <v>40</v>
      </c>
      <c r="J229" s="7"/>
    </row>
    <row r="230" spans="9:10" x14ac:dyDescent="0.25">
      <c r="I230" s="6" t="s">
        <v>29</v>
      </c>
      <c r="J230" s="8"/>
    </row>
    <row r="231" spans="9:10" x14ac:dyDescent="0.25">
      <c r="I231" s="1" t="s">
        <v>40</v>
      </c>
      <c r="J231" s="7"/>
    </row>
    <row r="232" spans="9:10" x14ac:dyDescent="0.25">
      <c r="I232" s="6" t="s">
        <v>40</v>
      </c>
      <c r="J232" s="8"/>
    </row>
    <row r="233" spans="9:10" x14ac:dyDescent="0.25">
      <c r="I233" s="1" t="s">
        <v>29</v>
      </c>
      <c r="J233" s="7"/>
    </row>
    <row r="234" spans="9:10" x14ac:dyDescent="0.25">
      <c r="I234" s="6" t="s">
        <v>40</v>
      </c>
      <c r="J234" s="8"/>
    </row>
    <row r="235" spans="9:10" x14ac:dyDescent="0.25">
      <c r="I235" s="1" t="s">
        <v>29</v>
      </c>
      <c r="J235" s="7"/>
    </row>
    <row r="236" spans="9:10" x14ac:dyDescent="0.25">
      <c r="I236" s="6" t="s">
        <v>29</v>
      </c>
      <c r="J236" s="8"/>
    </row>
    <row r="237" spans="9:10" x14ac:dyDescent="0.25">
      <c r="I237" s="1" t="s">
        <v>40</v>
      </c>
      <c r="J237" s="7"/>
    </row>
    <row r="238" spans="9:10" x14ac:dyDescent="0.25">
      <c r="I238" s="6" t="s">
        <v>29</v>
      </c>
      <c r="J238" s="8"/>
    </row>
    <row r="239" spans="9:10" x14ac:dyDescent="0.25">
      <c r="I239" s="1" t="s">
        <v>29</v>
      </c>
      <c r="J239" s="7"/>
    </row>
    <row r="240" spans="9:10" x14ac:dyDescent="0.25">
      <c r="I240" s="6" t="s">
        <v>40</v>
      </c>
      <c r="J240" s="8"/>
    </row>
    <row r="241" spans="9:10" x14ac:dyDescent="0.25">
      <c r="I241" s="1" t="s">
        <v>29</v>
      </c>
      <c r="J241" s="7"/>
    </row>
    <row r="242" spans="9:10" x14ac:dyDescent="0.25">
      <c r="I242" s="6" t="s">
        <v>29</v>
      </c>
      <c r="J242" s="8"/>
    </row>
    <row r="243" spans="9:10" x14ac:dyDescent="0.25">
      <c r="I243" s="1" t="s">
        <v>29</v>
      </c>
      <c r="J243" s="7"/>
    </row>
    <row r="244" spans="9:10" x14ac:dyDescent="0.25">
      <c r="I244" s="6" t="s">
        <v>40</v>
      </c>
      <c r="J244" s="8"/>
    </row>
    <row r="245" spans="9:10" x14ac:dyDescent="0.25">
      <c r="I245" s="1" t="s">
        <v>40</v>
      </c>
      <c r="J245" s="7"/>
    </row>
    <row r="246" spans="9:10" x14ac:dyDescent="0.25">
      <c r="I246" s="6" t="s">
        <v>29</v>
      </c>
      <c r="J246" s="8"/>
    </row>
    <row r="247" spans="9:10" x14ac:dyDescent="0.25">
      <c r="I247" s="1" t="s">
        <v>40</v>
      </c>
      <c r="J247" s="7"/>
    </row>
    <row r="248" spans="9:10" x14ac:dyDescent="0.25">
      <c r="I248" s="6" t="s">
        <v>29</v>
      </c>
      <c r="J248" s="8"/>
    </row>
    <row r="249" spans="9:10" x14ac:dyDescent="0.25">
      <c r="I249" s="1" t="s">
        <v>40</v>
      </c>
      <c r="J249" s="7"/>
    </row>
    <row r="250" spans="9:10" x14ac:dyDescent="0.25">
      <c r="I250" s="6" t="s">
        <v>29</v>
      </c>
      <c r="J250" s="8"/>
    </row>
    <row r="251" spans="9:10" x14ac:dyDescent="0.25">
      <c r="I251" s="1" t="s">
        <v>29</v>
      </c>
      <c r="J251" s="7"/>
    </row>
    <row r="252" spans="9:10" x14ac:dyDescent="0.25">
      <c r="I252" s="6" t="s">
        <v>29</v>
      </c>
      <c r="J252" s="8"/>
    </row>
    <row r="253" spans="9:10" x14ac:dyDescent="0.25">
      <c r="I253" s="1" t="s">
        <v>29</v>
      </c>
      <c r="J253" s="7"/>
    </row>
    <row r="254" spans="9:10" x14ac:dyDescent="0.25">
      <c r="I254" s="6" t="s">
        <v>29</v>
      </c>
      <c r="J254" s="8"/>
    </row>
    <row r="255" spans="9:10" x14ac:dyDescent="0.25">
      <c r="I255" s="1" t="s">
        <v>40</v>
      </c>
      <c r="J255" s="7"/>
    </row>
    <row r="256" spans="9:10" x14ac:dyDescent="0.25">
      <c r="I256" s="6" t="s">
        <v>29</v>
      </c>
      <c r="J256" s="8"/>
    </row>
    <row r="257" spans="9:10" x14ac:dyDescent="0.25">
      <c r="I257" s="1" t="s">
        <v>29</v>
      </c>
      <c r="J257" s="7"/>
    </row>
    <row r="258" spans="9:10" x14ac:dyDescent="0.25">
      <c r="I258" s="6" t="s">
        <v>29</v>
      </c>
      <c r="J258" s="8"/>
    </row>
    <row r="259" spans="9:10" x14ac:dyDescent="0.25">
      <c r="I259" s="1" t="s">
        <v>29</v>
      </c>
      <c r="J259" s="7"/>
    </row>
    <row r="260" spans="9:10" x14ac:dyDescent="0.25">
      <c r="I260" s="6" t="s">
        <v>29</v>
      </c>
      <c r="J260" s="8"/>
    </row>
    <row r="261" spans="9:10" x14ac:dyDescent="0.25">
      <c r="I261" s="1" t="s">
        <v>29</v>
      </c>
      <c r="J261" s="7"/>
    </row>
    <row r="262" spans="9:10" x14ac:dyDescent="0.25">
      <c r="I262" s="6" t="s">
        <v>29</v>
      </c>
      <c r="J262" s="8"/>
    </row>
    <row r="263" spans="9:10" x14ac:dyDescent="0.25">
      <c r="I263" s="1" t="s">
        <v>40</v>
      </c>
      <c r="J263" s="7"/>
    </row>
    <row r="264" spans="9:10" x14ac:dyDescent="0.25">
      <c r="I264" s="6" t="s">
        <v>40</v>
      </c>
      <c r="J264" s="8"/>
    </row>
    <row r="265" spans="9:10" x14ac:dyDescent="0.25">
      <c r="I265" s="1" t="s">
        <v>29</v>
      </c>
      <c r="J265" s="7"/>
    </row>
    <row r="266" spans="9:10" x14ac:dyDescent="0.25">
      <c r="I266" s="6" t="s">
        <v>29</v>
      </c>
      <c r="J266" s="8"/>
    </row>
    <row r="267" spans="9:10" x14ac:dyDescent="0.25">
      <c r="I267" s="1" t="s">
        <v>29</v>
      </c>
      <c r="J267" s="7"/>
    </row>
    <row r="268" spans="9:10" x14ac:dyDescent="0.25">
      <c r="I268" s="6" t="s">
        <v>40</v>
      </c>
      <c r="J268" s="8"/>
    </row>
    <row r="269" spans="9:10" x14ac:dyDescent="0.25">
      <c r="I269" s="1" t="s">
        <v>29</v>
      </c>
      <c r="J269" s="7"/>
    </row>
    <row r="270" spans="9:10" x14ac:dyDescent="0.25">
      <c r="I270" s="6" t="s">
        <v>40</v>
      </c>
      <c r="J270" s="8"/>
    </row>
    <row r="271" spans="9:10" x14ac:dyDescent="0.25">
      <c r="I271" s="1" t="s">
        <v>40</v>
      </c>
      <c r="J271" s="7"/>
    </row>
    <row r="272" spans="9:10" x14ac:dyDescent="0.25">
      <c r="I272" s="6" t="s">
        <v>29</v>
      </c>
      <c r="J272" s="8"/>
    </row>
    <row r="273" spans="9:10" x14ac:dyDescent="0.25">
      <c r="I273" s="1" t="s">
        <v>40</v>
      </c>
      <c r="J273" s="7"/>
    </row>
    <row r="274" spans="9:10" x14ac:dyDescent="0.25">
      <c r="I274" s="6" t="s">
        <v>29</v>
      </c>
      <c r="J274" s="8"/>
    </row>
    <row r="275" spans="9:10" x14ac:dyDescent="0.25">
      <c r="I275" s="1" t="s">
        <v>40</v>
      </c>
      <c r="J275" s="7"/>
    </row>
    <row r="276" spans="9:10" x14ac:dyDescent="0.25">
      <c r="I276" s="6" t="s">
        <v>40</v>
      </c>
      <c r="J276" s="8"/>
    </row>
    <row r="277" spans="9:10" x14ac:dyDescent="0.25">
      <c r="I277" s="1" t="s">
        <v>40</v>
      </c>
      <c r="J277" s="7"/>
    </row>
    <row r="278" spans="9:10" x14ac:dyDescent="0.25">
      <c r="I278" s="6" t="s">
        <v>40</v>
      </c>
      <c r="J278" s="8"/>
    </row>
    <row r="279" spans="9:10" x14ac:dyDescent="0.25">
      <c r="I279" s="1" t="s">
        <v>29</v>
      </c>
      <c r="J279" s="7"/>
    </row>
    <row r="280" spans="9:10" x14ac:dyDescent="0.25">
      <c r="I280" s="6" t="s">
        <v>29</v>
      </c>
      <c r="J280" s="8"/>
    </row>
    <row r="281" spans="9:10" x14ac:dyDescent="0.25">
      <c r="I281" s="1" t="s">
        <v>40</v>
      </c>
      <c r="J281" s="7"/>
    </row>
    <row r="282" spans="9:10" x14ac:dyDescent="0.25">
      <c r="I282" s="6" t="s">
        <v>29</v>
      </c>
      <c r="J282" s="8"/>
    </row>
    <row r="283" spans="9:10" x14ac:dyDescent="0.25">
      <c r="I283" s="1" t="s">
        <v>40</v>
      </c>
      <c r="J283" s="7"/>
    </row>
    <row r="284" spans="9:10" x14ac:dyDescent="0.25">
      <c r="I284" s="6" t="s">
        <v>29</v>
      </c>
      <c r="J284" s="8"/>
    </row>
    <row r="285" spans="9:10" x14ac:dyDescent="0.25">
      <c r="I285" s="1" t="s">
        <v>29</v>
      </c>
      <c r="J285" s="7"/>
    </row>
    <row r="286" spans="9:10" x14ac:dyDescent="0.25">
      <c r="I286" s="6" t="s">
        <v>40</v>
      </c>
      <c r="J286" s="8"/>
    </row>
    <row r="287" spans="9:10" x14ac:dyDescent="0.25">
      <c r="I287" s="1" t="s">
        <v>40</v>
      </c>
      <c r="J287" s="7"/>
    </row>
    <row r="288" spans="9:10" x14ac:dyDescent="0.25">
      <c r="I288" s="6" t="s">
        <v>40</v>
      </c>
      <c r="J288" s="8"/>
    </row>
    <row r="289" spans="9:10" x14ac:dyDescent="0.25">
      <c r="I289" s="1" t="s">
        <v>29</v>
      </c>
      <c r="J289" s="7"/>
    </row>
    <row r="290" spans="9:10" x14ac:dyDescent="0.25">
      <c r="I290" s="6" t="s">
        <v>40</v>
      </c>
      <c r="J290" s="8"/>
    </row>
    <row r="291" spans="9:10" x14ac:dyDescent="0.25">
      <c r="I291" s="1" t="s">
        <v>40</v>
      </c>
      <c r="J291" s="7"/>
    </row>
    <row r="292" spans="9:10" x14ac:dyDescent="0.25">
      <c r="I292" s="6" t="s">
        <v>40</v>
      </c>
      <c r="J292" s="8"/>
    </row>
    <row r="293" spans="9:10" x14ac:dyDescent="0.25">
      <c r="I293" s="1" t="s">
        <v>29</v>
      </c>
      <c r="J293" s="7"/>
    </row>
    <row r="294" spans="9:10" x14ac:dyDescent="0.25">
      <c r="I294" s="6" t="s">
        <v>40</v>
      </c>
      <c r="J294" s="8"/>
    </row>
    <row r="295" spans="9:10" x14ac:dyDescent="0.25">
      <c r="I295" s="1" t="s">
        <v>40</v>
      </c>
      <c r="J295" s="7"/>
    </row>
    <row r="296" spans="9:10" x14ac:dyDescent="0.25">
      <c r="I296" s="6" t="s">
        <v>40</v>
      </c>
      <c r="J296" s="8"/>
    </row>
    <row r="297" spans="9:10" x14ac:dyDescent="0.25">
      <c r="I297" s="1" t="s">
        <v>29</v>
      </c>
      <c r="J297" s="7"/>
    </row>
    <row r="298" spans="9:10" x14ac:dyDescent="0.25">
      <c r="I298" s="6" t="s">
        <v>40</v>
      </c>
      <c r="J298" s="8"/>
    </row>
    <row r="299" spans="9:10" x14ac:dyDescent="0.25">
      <c r="I299" s="1" t="s">
        <v>40</v>
      </c>
      <c r="J299" s="7"/>
    </row>
    <row r="300" spans="9:10" x14ac:dyDescent="0.25">
      <c r="I300" s="6" t="s">
        <v>40</v>
      </c>
      <c r="J300" s="8"/>
    </row>
    <row r="301" spans="9:10" x14ac:dyDescent="0.25">
      <c r="I301" s="1" t="s">
        <v>40</v>
      </c>
      <c r="J301" s="7"/>
    </row>
    <row r="302" spans="9:10" x14ac:dyDescent="0.25">
      <c r="I302" s="6" t="s">
        <v>29</v>
      </c>
      <c r="J302" s="8"/>
    </row>
    <row r="303" spans="9:10" x14ac:dyDescent="0.25">
      <c r="I303" s="1" t="s">
        <v>29</v>
      </c>
      <c r="J303" s="7"/>
    </row>
    <row r="304" spans="9:10" x14ac:dyDescent="0.25">
      <c r="I304" s="6" t="s">
        <v>40</v>
      </c>
      <c r="J304" s="8"/>
    </row>
    <row r="305" spans="9:10" x14ac:dyDescent="0.25">
      <c r="I305" s="1" t="s">
        <v>40</v>
      </c>
      <c r="J305" s="7"/>
    </row>
    <row r="306" spans="9:10" x14ac:dyDescent="0.25">
      <c r="I306" s="6" t="s">
        <v>29</v>
      </c>
      <c r="J306" s="8"/>
    </row>
    <row r="307" spans="9:10" x14ac:dyDescent="0.25">
      <c r="I307" s="1" t="s">
        <v>29</v>
      </c>
      <c r="J307" s="7"/>
    </row>
    <row r="308" spans="9:10" x14ac:dyDescent="0.25">
      <c r="I308" s="6" t="s">
        <v>40</v>
      </c>
      <c r="J308" s="8"/>
    </row>
    <row r="309" spans="9:10" x14ac:dyDescent="0.25">
      <c r="I309" s="1" t="s">
        <v>29</v>
      </c>
      <c r="J309" s="7"/>
    </row>
    <row r="310" spans="9:10" x14ac:dyDescent="0.25">
      <c r="I310" s="6" t="s">
        <v>29</v>
      </c>
      <c r="J310" s="8"/>
    </row>
    <row r="311" spans="9:10" x14ac:dyDescent="0.25">
      <c r="I311" s="1" t="s">
        <v>40</v>
      </c>
      <c r="J311" s="7"/>
    </row>
    <row r="312" spans="9:10" x14ac:dyDescent="0.25">
      <c r="I312" s="6" t="s">
        <v>29</v>
      </c>
      <c r="J312" s="8"/>
    </row>
    <row r="313" spans="9:10" x14ac:dyDescent="0.25">
      <c r="I313" s="1" t="s">
        <v>40</v>
      </c>
      <c r="J313" s="7"/>
    </row>
    <row r="314" spans="9:10" x14ac:dyDescent="0.25">
      <c r="I314" s="6" t="s">
        <v>40</v>
      </c>
      <c r="J314" s="8"/>
    </row>
    <row r="315" spans="9:10" x14ac:dyDescent="0.25">
      <c r="I315" s="1" t="s">
        <v>29</v>
      </c>
      <c r="J315" s="7"/>
    </row>
    <row r="316" spans="9:10" x14ac:dyDescent="0.25">
      <c r="I316" s="6" t="s">
        <v>29</v>
      </c>
      <c r="J316" s="8"/>
    </row>
    <row r="317" spans="9:10" x14ac:dyDescent="0.25">
      <c r="I317" s="1" t="s">
        <v>40</v>
      </c>
      <c r="J317" s="7"/>
    </row>
    <row r="318" spans="9:10" x14ac:dyDescent="0.25">
      <c r="I318" s="6" t="s">
        <v>29</v>
      </c>
      <c r="J318" s="8"/>
    </row>
    <row r="319" spans="9:10" x14ac:dyDescent="0.25">
      <c r="I319" s="1" t="s">
        <v>29</v>
      </c>
      <c r="J319" s="7"/>
    </row>
    <row r="320" spans="9:10" x14ac:dyDescent="0.25">
      <c r="I320" s="6" t="s">
        <v>29</v>
      </c>
      <c r="J320" s="8"/>
    </row>
    <row r="321" spans="9:10" x14ac:dyDescent="0.25">
      <c r="I321" s="1" t="s">
        <v>40</v>
      </c>
      <c r="J321" s="7"/>
    </row>
    <row r="322" spans="9:10" x14ac:dyDescent="0.25">
      <c r="I322" s="6" t="s">
        <v>29</v>
      </c>
      <c r="J322" s="8"/>
    </row>
    <row r="323" spans="9:10" x14ac:dyDescent="0.25">
      <c r="I323" s="1" t="s">
        <v>40</v>
      </c>
      <c r="J323" s="7"/>
    </row>
    <row r="324" spans="9:10" x14ac:dyDescent="0.25">
      <c r="I324" s="6" t="s">
        <v>29</v>
      </c>
      <c r="J324" s="8"/>
    </row>
    <row r="325" spans="9:10" x14ac:dyDescent="0.25">
      <c r="I325" s="1" t="s">
        <v>40</v>
      </c>
      <c r="J325" s="7"/>
    </row>
    <row r="326" spans="9:10" x14ac:dyDescent="0.25">
      <c r="I326" s="6" t="s">
        <v>40</v>
      </c>
      <c r="J326" s="8"/>
    </row>
    <row r="327" spans="9:10" x14ac:dyDescent="0.25">
      <c r="I327" s="1" t="s">
        <v>29</v>
      </c>
      <c r="J327" s="7"/>
    </row>
    <row r="328" spans="9:10" x14ac:dyDescent="0.25">
      <c r="I328" s="6" t="s">
        <v>29</v>
      </c>
      <c r="J328" s="8"/>
    </row>
    <row r="329" spans="9:10" x14ac:dyDescent="0.25">
      <c r="I329" s="1" t="s">
        <v>40</v>
      </c>
      <c r="J329" s="7"/>
    </row>
    <row r="330" spans="9:10" x14ac:dyDescent="0.25">
      <c r="I330" s="6" t="s">
        <v>29</v>
      </c>
      <c r="J330" s="8"/>
    </row>
    <row r="331" spans="9:10" x14ac:dyDescent="0.25">
      <c r="I331" s="1" t="s">
        <v>29</v>
      </c>
      <c r="J331" s="7"/>
    </row>
    <row r="332" spans="9:10" x14ac:dyDescent="0.25">
      <c r="I332" s="6" t="s">
        <v>29</v>
      </c>
      <c r="J332" s="8"/>
    </row>
    <row r="333" spans="9:10" x14ac:dyDescent="0.25">
      <c r="I333" s="1" t="s">
        <v>40</v>
      </c>
      <c r="J333" s="7"/>
    </row>
    <row r="334" spans="9:10" x14ac:dyDescent="0.25">
      <c r="I334" s="6" t="s">
        <v>40</v>
      </c>
      <c r="J334" s="8"/>
    </row>
    <row r="335" spans="9:10" x14ac:dyDescent="0.25">
      <c r="I335" s="1" t="s">
        <v>40</v>
      </c>
      <c r="J335" s="7"/>
    </row>
    <row r="336" spans="9:10" x14ac:dyDescent="0.25">
      <c r="I336" s="6" t="s">
        <v>40</v>
      </c>
      <c r="J336" s="8"/>
    </row>
    <row r="337" spans="9:10" x14ac:dyDescent="0.25">
      <c r="I337" s="1" t="s">
        <v>29</v>
      </c>
      <c r="J337" s="7"/>
    </row>
    <row r="338" spans="9:10" x14ac:dyDescent="0.25">
      <c r="I338" s="6" t="s">
        <v>40</v>
      </c>
      <c r="J338" s="8"/>
    </row>
    <row r="339" spans="9:10" x14ac:dyDescent="0.25">
      <c r="I339" s="1" t="s">
        <v>40</v>
      </c>
      <c r="J339" s="7"/>
    </row>
    <row r="340" spans="9:10" x14ac:dyDescent="0.25">
      <c r="I340" s="6" t="s">
        <v>29</v>
      </c>
      <c r="J340" s="8"/>
    </row>
    <row r="341" spans="9:10" x14ac:dyDescent="0.25">
      <c r="I341" s="1" t="s">
        <v>29</v>
      </c>
      <c r="J341" s="7"/>
    </row>
    <row r="342" spans="9:10" x14ac:dyDescent="0.25">
      <c r="I342" s="6" t="s">
        <v>40</v>
      </c>
      <c r="J342" s="8"/>
    </row>
    <row r="343" spans="9:10" x14ac:dyDescent="0.25">
      <c r="I343" s="1" t="s">
        <v>40</v>
      </c>
      <c r="J343" s="7"/>
    </row>
    <row r="344" spans="9:10" x14ac:dyDescent="0.25">
      <c r="I344" s="6" t="s">
        <v>40</v>
      </c>
      <c r="J344" s="8"/>
    </row>
    <row r="345" spans="9:10" x14ac:dyDescent="0.25">
      <c r="I345" s="1" t="s">
        <v>29</v>
      </c>
      <c r="J345" s="7"/>
    </row>
    <row r="346" spans="9:10" x14ac:dyDescent="0.25">
      <c r="I346" s="6" t="s">
        <v>40</v>
      </c>
      <c r="J346" s="8"/>
    </row>
    <row r="347" spans="9:10" x14ac:dyDescent="0.25">
      <c r="I347" s="1" t="s">
        <v>29</v>
      </c>
      <c r="J347" s="7"/>
    </row>
    <row r="348" spans="9:10" x14ac:dyDescent="0.25">
      <c r="I348" s="6" t="s">
        <v>40</v>
      </c>
      <c r="J348" s="8"/>
    </row>
    <row r="349" spans="9:10" x14ac:dyDescent="0.25">
      <c r="I349" s="1" t="s">
        <v>29</v>
      </c>
      <c r="J349" s="7"/>
    </row>
    <row r="350" spans="9:10" x14ac:dyDescent="0.25">
      <c r="I350" s="6" t="s">
        <v>29</v>
      </c>
      <c r="J350" s="8"/>
    </row>
    <row r="351" spans="9:10" x14ac:dyDescent="0.25">
      <c r="I351" s="1" t="s">
        <v>29</v>
      </c>
      <c r="J351" s="7"/>
    </row>
    <row r="352" spans="9:10" x14ac:dyDescent="0.25">
      <c r="I352" s="6" t="s">
        <v>40</v>
      </c>
      <c r="J352" s="8"/>
    </row>
    <row r="353" spans="9:10" x14ac:dyDescent="0.25">
      <c r="I353" s="1" t="s">
        <v>40</v>
      </c>
      <c r="J353" s="7"/>
    </row>
    <row r="354" spans="9:10" x14ac:dyDescent="0.25">
      <c r="I354" s="6" t="s">
        <v>40</v>
      </c>
      <c r="J354" s="8"/>
    </row>
    <row r="355" spans="9:10" x14ac:dyDescent="0.25">
      <c r="I355" s="1" t="s">
        <v>40</v>
      </c>
      <c r="J355" s="7"/>
    </row>
    <row r="356" spans="9:10" x14ac:dyDescent="0.25">
      <c r="I356" s="6" t="s">
        <v>29</v>
      </c>
      <c r="J356" s="8"/>
    </row>
    <row r="357" spans="9:10" x14ac:dyDescent="0.25">
      <c r="I357" s="1" t="s">
        <v>40</v>
      </c>
      <c r="J357" s="7"/>
    </row>
    <row r="358" spans="9:10" x14ac:dyDescent="0.25">
      <c r="I358" s="6" t="s">
        <v>29</v>
      </c>
      <c r="J358" s="8"/>
    </row>
    <row r="359" spans="9:10" x14ac:dyDescent="0.25">
      <c r="I359" s="1" t="s">
        <v>40</v>
      </c>
      <c r="J359" s="7"/>
    </row>
    <row r="360" spans="9:10" x14ac:dyDescent="0.25">
      <c r="I360" s="6" t="s">
        <v>29</v>
      </c>
      <c r="J360" s="8"/>
    </row>
    <row r="361" spans="9:10" x14ac:dyDescent="0.25">
      <c r="I361" s="1" t="s">
        <v>29</v>
      </c>
      <c r="J361" s="7"/>
    </row>
    <row r="362" spans="9:10" x14ac:dyDescent="0.25">
      <c r="I362" s="6" t="s">
        <v>40</v>
      </c>
      <c r="J362" s="8"/>
    </row>
    <row r="363" spans="9:10" x14ac:dyDescent="0.25">
      <c r="I363" s="1" t="s">
        <v>40</v>
      </c>
      <c r="J363" s="7"/>
    </row>
    <row r="364" spans="9:10" x14ac:dyDescent="0.25">
      <c r="I364" s="6" t="s">
        <v>40</v>
      </c>
      <c r="J364" s="8"/>
    </row>
    <row r="365" spans="9:10" x14ac:dyDescent="0.25">
      <c r="I365" s="1" t="s">
        <v>40</v>
      </c>
      <c r="J365" s="7"/>
    </row>
    <row r="366" spans="9:10" x14ac:dyDescent="0.25">
      <c r="I366" s="6" t="s">
        <v>40</v>
      </c>
      <c r="J366" s="8"/>
    </row>
    <row r="367" spans="9:10" x14ac:dyDescent="0.25">
      <c r="I367" s="1" t="s">
        <v>29</v>
      </c>
      <c r="J367" s="7"/>
    </row>
    <row r="368" spans="9:10" x14ac:dyDescent="0.25">
      <c r="I368" s="6" t="s">
        <v>29</v>
      </c>
      <c r="J368" s="8"/>
    </row>
    <row r="369" spans="9:10" x14ac:dyDescent="0.25">
      <c r="I369" s="1" t="s">
        <v>29</v>
      </c>
      <c r="J369" s="7"/>
    </row>
    <row r="370" spans="9:10" x14ac:dyDescent="0.25">
      <c r="I370" s="6" t="s">
        <v>40</v>
      </c>
      <c r="J370" s="8"/>
    </row>
    <row r="371" spans="9:10" x14ac:dyDescent="0.25">
      <c r="I371" s="1" t="s">
        <v>40</v>
      </c>
      <c r="J371" s="7"/>
    </row>
    <row r="372" spans="9:10" x14ac:dyDescent="0.25">
      <c r="I372" s="6" t="s">
        <v>40</v>
      </c>
      <c r="J372" s="8"/>
    </row>
    <row r="373" spans="9:10" x14ac:dyDescent="0.25">
      <c r="I373" s="1" t="s">
        <v>40</v>
      </c>
      <c r="J373" s="7"/>
    </row>
    <row r="374" spans="9:10" x14ac:dyDescent="0.25">
      <c r="I374" s="6" t="s">
        <v>40</v>
      </c>
      <c r="J374" s="8"/>
    </row>
    <row r="375" spans="9:10" x14ac:dyDescent="0.25">
      <c r="I375" s="1" t="s">
        <v>40</v>
      </c>
      <c r="J375" s="7"/>
    </row>
    <row r="376" spans="9:10" x14ac:dyDescent="0.25">
      <c r="I376" s="6" t="s">
        <v>40</v>
      </c>
      <c r="J376" s="8"/>
    </row>
    <row r="377" spans="9:10" x14ac:dyDescent="0.25">
      <c r="I377" s="1" t="s">
        <v>40</v>
      </c>
      <c r="J377" s="7"/>
    </row>
    <row r="378" spans="9:10" x14ac:dyDescent="0.25">
      <c r="I378" s="6" t="s">
        <v>40</v>
      </c>
      <c r="J378" s="8"/>
    </row>
    <row r="379" spans="9:10" x14ac:dyDescent="0.25">
      <c r="I379" s="1" t="s">
        <v>40</v>
      </c>
      <c r="J379" s="7"/>
    </row>
    <row r="380" spans="9:10" x14ac:dyDescent="0.25">
      <c r="I380" s="6" t="s">
        <v>29</v>
      </c>
      <c r="J380" s="8"/>
    </row>
    <row r="381" spans="9:10" x14ac:dyDescent="0.25">
      <c r="I381" s="1" t="s">
        <v>40</v>
      </c>
      <c r="J381" s="7"/>
    </row>
    <row r="382" spans="9:10" x14ac:dyDescent="0.25">
      <c r="I382" s="6" t="s">
        <v>40</v>
      </c>
      <c r="J382" s="8"/>
    </row>
    <row r="383" spans="9:10" x14ac:dyDescent="0.25">
      <c r="I383" s="1" t="s">
        <v>29</v>
      </c>
      <c r="J383" s="7"/>
    </row>
    <row r="384" spans="9:10" x14ac:dyDescent="0.25">
      <c r="I384" s="6" t="s">
        <v>29</v>
      </c>
      <c r="J384" s="8"/>
    </row>
    <row r="385" spans="9:10" x14ac:dyDescent="0.25">
      <c r="I385" s="1" t="s">
        <v>40</v>
      </c>
      <c r="J385" s="7"/>
    </row>
    <row r="386" spans="9:10" x14ac:dyDescent="0.25">
      <c r="I386" s="6" t="s">
        <v>29</v>
      </c>
      <c r="J386" s="8"/>
    </row>
    <row r="387" spans="9:10" x14ac:dyDescent="0.25">
      <c r="I387" s="1" t="s">
        <v>40</v>
      </c>
      <c r="J387" s="7"/>
    </row>
    <row r="388" spans="9:10" x14ac:dyDescent="0.25">
      <c r="I388" s="6" t="s">
        <v>29</v>
      </c>
      <c r="J388" s="8"/>
    </row>
    <row r="389" spans="9:10" x14ac:dyDescent="0.25">
      <c r="I389" s="1" t="s">
        <v>29</v>
      </c>
      <c r="J389" s="7"/>
    </row>
    <row r="390" spans="9:10" x14ac:dyDescent="0.25">
      <c r="I390" s="6" t="s">
        <v>29</v>
      </c>
      <c r="J390" s="8"/>
    </row>
    <row r="391" spans="9:10" x14ac:dyDescent="0.25">
      <c r="I391" s="1" t="s">
        <v>40</v>
      </c>
      <c r="J391" s="7"/>
    </row>
    <row r="392" spans="9:10" x14ac:dyDescent="0.25">
      <c r="I392" s="6" t="s">
        <v>29</v>
      </c>
      <c r="J392" s="8"/>
    </row>
    <row r="393" spans="9:10" x14ac:dyDescent="0.25">
      <c r="I393" s="1" t="s">
        <v>40</v>
      </c>
      <c r="J393" s="7"/>
    </row>
    <row r="394" spans="9:10" x14ac:dyDescent="0.25">
      <c r="I394" s="6" t="s">
        <v>29</v>
      </c>
      <c r="J394" s="8"/>
    </row>
    <row r="395" spans="9:10" x14ac:dyDescent="0.25">
      <c r="I395" s="1" t="s">
        <v>29</v>
      </c>
      <c r="J395" s="7"/>
    </row>
    <row r="396" spans="9:10" x14ac:dyDescent="0.25">
      <c r="I396" s="6" t="s">
        <v>29</v>
      </c>
      <c r="J396" s="8"/>
    </row>
    <row r="397" spans="9:10" x14ac:dyDescent="0.25">
      <c r="I397" s="1" t="s">
        <v>40</v>
      </c>
      <c r="J397" s="7"/>
    </row>
    <row r="398" spans="9:10" x14ac:dyDescent="0.25">
      <c r="I398" s="6" t="s">
        <v>29</v>
      </c>
      <c r="J398" s="8"/>
    </row>
    <row r="399" spans="9:10" x14ac:dyDescent="0.25">
      <c r="I399" s="1" t="s">
        <v>29</v>
      </c>
      <c r="J399" s="7"/>
    </row>
    <row r="400" spans="9:10" x14ac:dyDescent="0.25">
      <c r="I400" s="6" t="s">
        <v>40</v>
      </c>
      <c r="J400" s="8"/>
    </row>
    <row r="401" spans="9:10" x14ac:dyDescent="0.25">
      <c r="I401" s="1" t="s">
        <v>40</v>
      </c>
      <c r="J401" s="7"/>
    </row>
    <row r="402" spans="9:10" x14ac:dyDescent="0.25">
      <c r="I402" s="6" t="s">
        <v>40</v>
      </c>
      <c r="J402" s="8"/>
    </row>
    <row r="403" spans="9:10" x14ac:dyDescent="0.25">
      <c r="I403" s="1" t="s">
        <v>40</v>
      </c>
      <c r="J403" s="7"/>
    </row>
    <row r="404" spans="9:10" x14ac:dyDescent="0.25">
      <c r="I404" s="6" t="s">
        <v>40</v>
      </c>
      <c r="J404" s="8"/>
    </row>
    <row r="405" spans="9:10" x14ac:dyDescent="0.25">
      <c r="I405" s="1" t="s">
        <v>40</v>
      </c>
      <c r="J405" s="7"/>
    </row>
    <row r="406" spans="9:10" x14ac:dyDescent="0.25">
      <c r="I406" s="6" t="s">
        <v>40</v>
      </c>
      <c r="J406" s="8"/>
    </row>
    <row r="407" spans="9:10" x14ac:dyDescent="0.25">
      <c r="I407" s="1" t="s">
        <v>29</v>
      </c>
      <c r="J407" s="7"/>
    </row>
    <row r="408" spans="9:10" x14ac:dyDescent="0.25">
      <c r="I408" s="6" t="s">
        <v>40</v>
      </c>
      <c r="J408" s="8"/>
    </row>
    <row r="409" spans="9:10" x14ac:dyDescent="0.25">
      <c r="I409" s="1" t="s">
        <v>29</v>
      </c>
      <c r="J409" s="7"/>
    </row>
    <row r="410" spans="9:10" x14ac:dyDescent="0.25">
      <c r="I410" s="6" t="s">
        <v>29</v>
      </c>
      <c r="J410" s="8"/>
    </row>
    <row r="411" spans="9:10" x14ac:dyDescent="0.25">
      <c r="I411" s="1" t="s">
        <v>40</v>
      </c>
      <c r="J411" s="7"/>
    </row>
    <row r="412" spans="9:10" x14ac:dyDescent="0.25">
      <c r="I412" s="6" t="s">
        <v>29</v>
      </c>
      <c r="J412" s="8"/>
    </row>
    <row r="413" spans="9:10" x14ac:dyDescent="0.25">
      <c r="I413" s="1" t="s">
        <v>40</v>
      </c>
      <c r="J413" s="7"/>
    </row>
    <row r="414" spans="9:10" x14ac:dyDescent="0.25">
      <c r="I414" s="6" t="s">
        <v>29</v>
      </c>
      <c r="J414" s="8"/>
    </row>
    <row r="415" spans="9:10" x14ac:dyDescent="0.25">
      <c r="I415" s="1" t="s">
        <v>29</v>
      </c>
      <c r="J415" s="7"/>
    </row>
    <row r="416" spans="9:10" x14ac:dyDescent="0.25">
      <c r="I416" s="6" t="s">
        <v>29</v>
      </c>
      <c r="J416" s="8"/>
    </row>
    <row r="417" spans="9:10" x14ac:dyDescent="0.25">
      <c r="I417" s="1" t="s">
        <v>40</v>
      </c>
      <c r="J417" s="7"/>
    </row>
    <row r="418" spans="9:10" x14ac:dyDescent="0.25">
      <c r="I418" s="6" t="s">
        <v>40</v>
      </c>
      <c r="J418" s="8"/>
    </row>
    <row r="419" spans="9:10" x14ac:dyDescent="0.25">
      <c r="I419" s="1" t="s">
        <v>29</v>
      </c>
      <c r="J419" s="7"/>
    </row>
    <row r="420" spans="9:10" x14ac:dyDescent="0.25">
      <c r="I420" s="6" t="s">
        <v>29</v>
      </c>
      <c r="J420" s="8"/>
    </row>
    <row r="421" spans="9:10" x14ac:dyDescent="0.25">
      <c r="I421" s="1" t="s">
        <v>40</v>
      </c>
      <c r="J421" s="7"/>
    </row>
    <row r="422" spans="9:10" x14ac:dyDescent="0.25">
      <c r="I422" s="6" t="s">
        <v>40</v>
      </c>
      <c r="J422" s="8"/>
    </row>
    <row r="423" spans="9:10" x14ac:dyDescent="0.25">
      <c r="I423" s="1" t="s">
        <v>29</v>
      </c>
      <c r="J423" s="7"/>
    </row>
    <row r="424" spans="9:10" x14ac:dyDescent="0.25">
      <c r="I424" s="6" t="s">
        <v>40</v>
      </c>
      <c r="J424" s="8"/>
    </row>
    <row r="425" spans="9:10" x14ac:dyDescent="0.25">
      <c r="I425" s="1" t="s">
        <v>29</v>
      </c>
      <c r="J425" s="7"/>
    </row>
    <row r="426" spans="9:10" x14ac:dyDescent="0.25">
      <c r="I426" s="6" t="s">
        <v>40</v>
      </c>
      <c r="J426" s="8"/>
    </row>
    <row r="427" spans="9:10" x14ac:dyDescent="0.25">
      <c r="I427" s="1" t="s">
        <v>40</v>
      </c>
      <c r="J427" s="7"/>
    </row>
    <row r="428" spans="9:10" x14ac:dyDescent="0.25">
      <c r="I428" s="6" t="s">
        <v>29</v>
      </c>
      <c r="J428" s="8"/>
    </row>
    <row r="429" spans="9:10" x14ac:dyDescent="0.25">
      <c r="I429" s="1" t="s">
        <v>29</v>
      </c>
      <c r="J429" s="7"/>
    </row>
    <row r="430" spans="9:10" x14ac:dyDescent="0.25">
      <c r="I430" s="6" t="s">
        <v>29</v>
      </c>
      <c r="J430" s="8"/>
    </row>
    <row r="431" spans="9:10" x14ac:dyDescent="0.25">
      <c r="I431" s="1" t="s">
        <v>29</v>
      </c>
      <c r="J431" s="7"/>
    </row>
    <row r="432" spans="9:10" x14ac:dyDescent="0.25">
      <c r="I432" s="6" t="s">
        <v>29</v>
      </c>
      <c r="J432" s="8"/>
    </row>
    <row r="433" spans="9:10" x14ac:dyDescent="0.25">
      <c r="I433" s="1" t="s">
        <v>40</v>
      </c>
      <c r="J433" s="7"/>
    </row>
    <row r="434" spans="9:10" x14ac:dyDescent="0.25">
      <c r="I434" s="6" t="s">
        <v>29</v>
      </c>
      <c r="J434" s="8"/>
    </row>
    <row r="435" spans="9:10" x14ac:dyDescent="0.25">
      <c r="I435" s="1" t="s">
        <v>29</v>
      </c>
      <c r="J435" s="7"/>
    </row>
    <row r="436" spans="9:10" x14ac:dyDescent="0.25">
      <c r="I436" s="6" t="s">
        <v>29</v>
      </c>
      <c r="J436" s="8"/>
    </row>
    <row r="437" spans="9:10" x14ac:dyDescent="0.25">
      <c r="I437" s="1" t="s">
        <v>29</v>
      </c>
      <c r="J437" s="7"/>
    </row>
    <row r="438" spans="9:10" x14ac:dyDescent="0.25">
      <c r="I438" s="6" t="s">
        <v>29</v>
      </c>
      <c r="J438" s="8"/>
    </row>
    <row r="439" spans="9:10" x14ac:dyDescent="0.25">
      <c r="I439" s="1" t="s">
        <v>29</v>
      </c>
      <c r="J439" s="7"/>
    </row>
    <row r="440" spans="9:10" x14ac:dyDescent="0.25">
      <c r="I440" s="6" t="s">
        <v>40</v>
      </c>
      <c r="J440" s="8"/>
    </row>
    <row r="441" spans="9:10" x14ac:dyDescent="0.25">
      <c r="I441" s="1" t="s">
        <v>40</v>
      </c>
      <c r="J441" s="7"/>
    </row>
    <row r="442" spans="9:10" x14ac:dyDescent="0.25">
      <c r="I442" s="6" t="s">
        <v>40</v>
      </c>
      <c r="J442" s="8"/>
    </row>
    <row r="443" spans="9:10" x14ac:dyDescent="0.25">
      <c r="I443" s="1" t="s">
        <v>29</v>
      </c>
      <c r="J443" s="7"/>
    </row>
    <row r="444" spans="9:10" x14ac:dyDescent="0.25">
      <c r="I444" s="6" t="s">
        <v>29</v>
      </c>
      <c r="J444" s="8"/>
    </row>
    <row r="445" spans="9:10" x14ac:dyDescent="0.25">
      <c r="I445" s="1" t="s">
        <v>29</v>
      </c>
      <c r="J445" s="7"/>
    </row>
    <row r="446" spans="9:10" x14ac:dyDescent="0.25">
      <c r="I446" s="6" t="s">
        <v>29</v>
      </c>
      <c r="J446" s="8"/>
    </row>
    <row r="447" spans="9:10" x14ac:dyDescent="0.25">
      <c r="I447" s="1" t="s">
        <v>40</v>
      </c>
      <c r="J447" s="7"/>
    </row>
    <row r="448" spans="9:10" x14ac:dyDescent="0.25">
      <c r="I448" s="6" t="s">
        <v>40</v>
      </c>
      <c r="J448" s="8"/>
    </row>
    <row r="449" spans="9:10" x14ac:dyDescent="0.25">
      <c r="I449" s="1" t="s">
        <v>40</v>
      </c>
      <c r="J449" s="7"/>
    </row>
    <row r="450" spans="9:10" x14ac:dyDescent="0.25">
      <c r="I450" s="6" t="s">
        <v>29</v>
      </c>
      <c r="J450" s="8"/>
    </row>
    <row r="451" spans="9:10" x14ac:dyDescent="0.25">
      <c r="I451" s="1" t="s">
        <v>40</v>
      </c>
      <c r="J451" s="7"/>
    </row>
    <row r="452" spans="9:10" x14ac:dyDescent="0.25">
      <c r="I452" s="6" t="s">
        <v>29</v>
      </c>
      <c r="J452" s="8"/>
    </row>
    <row r="453" spans="9:10" x14ac:dyDescent="0.25">
      <c r="I453" s="1" t="s">
        <v>29</v>
      </c>
      <c r="J453" s="7"/>
    </row>
    <row r="454" spans="9:10" x14ac:dyDescent="0.25">
      <c r="I454" s="6" t="s">
        <v>29</v>
      </c>
      <c r="J454" s="8"/>
    </row>
    <row r="455" spans="9:10" x14ac:dyDescent="0.25">
      <c r="I455" s="1" t="s">
        <v>29</v>
      </c>
      <c r="J455" s="7"/>
    </row>
    <row r="456" spans="9:10" x14ac:dyDescent="0.25">
      <c r="I456" s="6" t="s">
        <v>29</v>
      </c>
      <c r="J456" s="8"/>
    </row>
    <row r="457" spans="9:10" x14ac:dyDescent="0.25">
      <c r="I457" s="1" t="s">
        <v>29</v>
      </c>
      <c r="J457" s="7"/>
    </row>
    <row r="458" spans="9:10" x14ac:dyDescent="0.25">
      <c r="I458" s="6" t="s">
        <v>29</v>
      </c>
      <c r="J458" s="8"/>
    </row>
    <row r="459" spans="9:10" x14ac:dyDescent="0.25">
      <c r="I459" s="1" t="s">
        <v>29</v>
      </c>
      <c r="J459" s="7"/>
    </row>
    <row r="460" spans="9:10" x14ac:dyDescent="0.25">
      <c r="I460" s="6" t="s">
        <v>29</v>
      </c>
      <c r="J460" s="8"/>
    </row>
    <row r="461" spans="9:10" x14ac:dyDescent="0.25">
      <c r="I461" s="1" t="s">
        <v>29</v>
      </c>
      <c r="J461" s="7"/>
    </row>
    <row r="462" spans="9:10" x14ac:dyDescent="0.25">
      <c r="I462" s="6" t="s">
        <v>29</v>
      </c>
      <c r="J462" s="8"/>
    </row>
    <row r="463" spans="9:10" x14ac:dyDescent="0.25">
      <c r="I463" s="1" t="s">
        <v>29</v>
      </c>
      <c r="J463" s="7"/>
    </row>
    <row r="464" spans="9:10" x14ac:dyDescent="0.25">
      <c r="I464" s="6" t="s">
        <v>29</v>
      </c>
      <c r="J464" s="8"/>
    </row>
    <row r="465" spans="9:10" x14ac:dyDescent="0.25">
      <c r="I465" s="1" t="s">
        <v>29</v>
      </c>
      <c r="J465" s="7"/>
    </row>
    <row r="466" spans="9:10" x14ac:dyDescent="0.25">
      <c r="I466" s="6" t="s">
        <v>29</v>
      </c>
      <c r="J466" s="8"/>
    </row>
    <row r="467" spans="9:10" x14ac:dyDescent="0.25">
      <c r="I467" s="1" t="s">
        <v>29</v>
      </c>
      <c r="J467" s="7"/>
    </row>
    <row r="468" spans="9:10" x14ac:dyDescent="0.25">
      <c r="I468" s="6" t="s">
        <v>29</v>
      </c>
      <c r="J468" s="8"/>
    </row>
    <row r="469" spans="9:10" x14ac:dyDescent="0.25">
      <c r="I469" s="1" t="s">
        <v>40</v>
      </c>
      <c r="J469" s="7"/>
    </row>
    <row r="470" spans="9:10" x14ac:dyDescent="0.25">
      <c r="I470" s="6" t="s">
        <v>29</v>
      </c>
      <c r="J470" s="8"/>
    </row>
    <row r="471" spans="9:10" x14ac:dyDescent="0.25">
      <c r="I471" s="1" t="s">
        <v>29</v>
      </c>
      <c r="J471" s="7"/>
    </row>
    <row r="472" spans="9:10" x14ac:dyDescent="0.25">
      <c r="I472" s="6" t="s">
        <v>29</v>
      </c>
      <c r="J472" s="8"/>
    </row>
    <row r="473" spans="9:10" x14ac:dyDescent="0.25">
      <c r="I473" s="1" t="s">
        <v>29</v>
      </c>
      <c r="J473" s="7"/>
    </row>
    <row r="474" spans="9:10" x14ac:dyDescent="0.25">
      <c r="I474" s="6" t="s">
        <v>40</v>
      </c>
      <c r="J474" s="8"/>
    </row>
    <row r="475" spans="9:10" x14ac:dyDescent="0.25">
      <c r="I475" s="1" t="s">
        <v>40</v>
      </c>
      <c r="J475" s="7"/>
    </row>
    <row r="476" spans="9:10" x14ac:dyDescent="0.25">
      <c r="I476" s="6" t="s">
        <v>29</v>
      </c>
      <c r="J476" s="8"/>
    </row>
    <row r="477" spans="9:10" x14ac:dyDescent="0.25">
      <c r="I477" s="1" t="s">
        <v>40</v>
      </c>
      <c r="J477" s="7"/>
    </row>
    <row r="478" spans="9:10" x14ac:dyDescent="0.25">
      <c r="I478" s="6" t="s">
        <v>40</v>
      </c>
      <c r="J478" s="8"/>
    </row>
    <row r="479" spans="9:10" x14ac:dyDescent="0.25">
      <c r="I479" s="1" t="s">
        <v>29</v>
      </c>
      <c r="J479" s="7"/>
    </row>
    <row r="480" spans="9:10" x14ac:dyDescent="0.25">
      <c r="I480" s="6" t="s">
        <v>40</v>
      </c>
      <c r="J480" s="8"/>
    </row>
    <row r="481" spans="9:10" x14ac:dyDescent="0.25">
      <c r="I481" s="1" t="s">
        <v>29</v>
      </c>
      <c r="J481" s="7"/>
    </row>
    <row r="482" spans="9:10" x14ac:dyDescent="0.25">
      <c r="I482" s="6" t="s">
        <v>29</v>
      </c>
      <c r="J482" s="8"/>
    </row>
    <row r="483" spans="9:10" x14ac:dyDescent="0.25">
      <c r="I483" s="1" t="s">
        <v>29</v>
      </c>
      <c r="J483" s="7"/>
    </row>
    <row r="484" spans="9:10" x14ac:dyDescent="0.25">
      <c r="I484" s="6" t="s">
        <v>29</v>
      </c>
      <c r="J484" s="8"/>
    </row>
    <row r="485" spans="9:10" x14ac:dyDescent="0.25">
      <c r="I485" s="1" t="s">
        <v>29</v>
      </c>
      <c r="J485" s="7"/>
    </row>
    <row r="486" spans="9:10" x14ac:dyDescent="0.25">
      <c r="I486" s="6" t="s">
        <v>29</v>
      </c>
      <c r="J486" s="8"/>
    </row>
    <row r="487" spans="9:10" x14ac:dyDescent="0.25">
      <c r="I487" s="1" t="s">
        <v>29</v>
      </c>
      <c r="J487" s="7"/>
    </row>
    <row r="488" spans="9:10" x14ac:dyDescent="0.25">
      <c r="I488" s="6" t="s">
        <v>40</v>
      </c>
      <c r="J488" s="8"/>
    </row>
    <row r="489" spans="9:10" x14ac:dyDescent="0.25">
      <c r="I489" s="1" t="s">
        <v>40</v>
      </c>
      <c r="J489" s="7"/>
    </row>
    <row r="490" spans="9:10" x14ac:dyDescent="0.25">
      <c r="I490" s="6" t="s">
        <v>29</v>
      </c>
      <c r="J490" s="8"/>
    </row>
    <row r="491" spans="9:10" x14ac:dyDescent="0.25">
      <c r="I491" s="1" t="s">
        <v>29</v>
      </c>
      <c r="J491" s="7"/>
    </row>
    <row r="492" spans="9:10" x14ac:dyDescent="0.25">
      <c r="I492" s="6" t="s">
        <v>29</v>
      </c>
      <c r="J492" s="8"/>
    </row>
    <row r="493" spans="9:10" x14ac:dyDescent="0.25">
      <c r="I493" s="1" t="s">
        <v>29</v>
      </c>
      <c r="J493" s="7"/>
    </row>
    <row r="494" spans="9:10" x14ac:dyDescent="0.25">
      <c r="I494" s="6" t="s">
        <v>29</v>
      </c>
      <c r="J494" s="8"/>
    </row>
    <row r="495" spans="9:10" x14ac:dyDescent="0.25">
      <c r="I495" s="1" t="s">
        <v>29</v>
      </c>
      <c r="J495" s="7"/>
    </row>
    <row r="496" spans="9:10" x14ac:dyDescent="0.25">
      <c r="I496" s="6" t="s">
        <v>29</v>
      </c>
      <c r="J496" s="8"/>
    </row>
    <row r="497" spans="9:10" x14ac:dyDescent="0.25">
      <c r="I497" s="1" t="s">
        <v>29</v>
      </c>
      <c r="J497" s="7"/>
    </row>
    <row r="498" spans="9:10" x14ac:dyDescent="0.25">
      <c r="I498" s="6" t="s">
        <v>29</v>
      </c>
      <c r="J498" s="8"/>
    </row>
    <row r="499" spans="9:10" x14ac:dyDescent="0.25">
      <c r="I499" s="1" t="s">
        <v>40</v>
      </c>
      <c r="J499" s="7"/>
    </row>
    <row r="500" spans="9:10" x14ac:dyDescent="0.25">
      <c r="I500" s="6" t="s">
        <v>29</v>
      </c>
      <c r="J500" s="8"/>
    </row>
    <row r="501" spans="9:10" x14ac:dyDescent="0.25">
      <c r="I501" s="1" t="s">
        <v>40</v>
      </c>
      <c r="J501" s="7"/>
    </row>
    <row r="502" spans="9:10" x14ac:dyDescent="0.25">
      <c r="I502" s="6" t="s">
        <v>29</v>
      </c>
      <c r="J502" s="8"/>
    </row>
    <row r="503" spans="9:10" x14ac:dyDescent="0.25">
      <c r="I503" s="1" t="s">
        <v>40</v>
      </c>
      <c r="J503" s="7"/>
    </row>
    <row r="504" spans="9:10" x14ac:dyDescent="0.25">
      <c r="I504" s="6" t="s">
        <v>29</v>
      </c>
      <c r="J504" s="8"/>
    </row>
    <row r="505" spans="9:10" x14ac:dyDescent="0.25">
      <c r="I505" s="1" t="s">
        <v>40</v>
      </c>
      <c r="J505" s="7"/>
    </row>
    <row r="506" spans="9:10" x14ac:dyDescent="0.25">
      <c r="I506" s="6" t="s">
        <v>29</v>
      </c>
      <c r="J506" s="8"/>
    </row>
    <row r="507" spans="9:10" x14ac:dyDescent="0.25">
      <c r="I507" s="1" t="s">
        <v>40</v>
      </c>
      <c r="J507" s="7"/>
    </row>
    <row r="508" spans="9:10" x14ac:dyDescent="0.25">
      <c r="I508" s="6" t="s">
        <v>40</v>
      </c>
      <c r="J508" s="8"/>
    </row>
    <row r="509" spans="9:10" x14ac:dyDescent="0.25">
      <c r="I509" s="1" t="s">
        <v>40</v>
      </c>
      <c r="J509" s="7"/>
    </row>
    <row r="510" spans="9:10" x14ac:dyDescent="0.25">
      <c r="I510" s="6" t="s">
        <v>40</v>
      </c>
      <c r="J510" s="8"/>
    </row>
    <row r="511" spans="9:10" x14ac:dyDescent="0.25">
      <c r="I511" s="1" t="s">
        <v>40</v>
      </c>
      <c r="J511" s="7"/>
    </row>
    <row r="512" spans="9:10" x14ac:dyDescent="0.25">
      <c r="I512" s="6" t="s">
        <v>40</v>
      </c>
      <c r="J512" s="8"/>
    </row>
    <row r="513" spans="9:10" x14ac:dyDescent="0.25">
      <c r="I513" s="1" t="s">
        <v>40</v>
      </c>
      <c r="J513" s="7"/>
    </row>
    <row r="514" spans="9:10" x14ac:dyDescent="0.25">
      <c r="I514" s="6" t="s">
        <v>29</v>
      </c>
      <c r="J514" s="8"/>
    </row>
    <row r="515" spans="9:10" x14ac:dyDescent="0.25">
      <c r="I515" s="1" t="s">
        <v>29</v>
      </c>
      <c r="J515" s="7"/>
    </row>
    <row r="516" spans="9:10" x14ac:dyDescent="0.25">
      <c r="I516" s="6" t="s">
        <v>40</v>
      </c>
      <c r="J516" s="8"/>
    </row>
    <row r="517" spans="9:10" x14ac:dyDescent="0.25">
      <c r="I517" s="1" t="s">
        <v>40</v>
      </c>
      <c r="J517" s="7"/>
    </row>
    <row r="518" spans="9:10" x14ac:dyDescent="0.25">
      <c r="I518" s="6" t="s">
        <v>40</v>
      </c>
      <c r="J518" s="8"/>
    </row>
    <row r="519" spans="9:10" x14ac:dyDescent="0.25">
      <c r="I519" s="1" t="s">
        <v>29</v>
      </c>
      <c r="J519" s="7"/>
    </row>
    <row r="520" spans="9:10" x14ac:dyDescent="0.25">
      <c r="I520" s="6" t="s">
        <v>40</v>
      </c>
      <c r="J520" s="8"/>
    </row>
    <row r="521" spans="9:10" x14ac:dyDescent="0.25">
      <c r="I521" s="1" t="s">
        <v>40</v>
      </c>
      <c r="J521" s="7"/>
    </row>
    <row r="522" spans="9:10" x14ac:dyDescent="0.25">
      <c r="I522" s="6" t="s">
        <v>40</v>
      </c>
      <c r="J522" s="8"/>
    </row>
    <row r="523" spans="9:10" x14ac:dyDescent="0.25">
      <c r="I523" s="1" t="s">
        <v>29</v>
      </c>
      <c r="J523" s="7"/>
    </row>
    <row r="524" spans="9:10" x14ac:dyDescent="0.25">
      <c r="I524" s="6" t="s">
        <v>29</v>
      </c>
      <c r="J524" s="8"/>
    </row>
    <row r="525" spans="9:10" x14ac:dyDescent="0.25">
      <c r="I525" s="1" t="s">
        <v>40</v>
      </c>
      <c r="J525" s="7"/>
    </row>
    <row r="526" spans="9:10" x14ac:dyDescent="0.25">
      <c r="I526" s="6" t="s">
        <v>29</v>
      </c>
      <c r="J526" s="8"/>
    </row>
    <row r="527" spans="9:10" x14ac:dyDescent="0.25">
      <c r="I527" s="1" t="s">
        <v>29</v>
      </c>
      <c r="J527" s="7"/>
    </row>
    <row r="528" spans="9:10" x14ac:dyDescent="0.25">
      <c r="I528" s="6" t="s">
        <v>29</v>
      </c>
      <c r="J528" s="8"/>
    </row>
    <row r="529" spans="9:10" x14ac:dyDescent="0.25">
      <c r="I529" s="1" t="s">
        <v>29</v>
      </c>
      <c r="J529" s="7"/>
    </row>
    <row r="530" spans="9:10" x14ac:dyDescent="0.25">
      <c r="I530" s="6" t="s">
        <v>40</v>
      </c>
      <c r="J530" s="8"/>
    </row>
    <row r="531" spans="9:10" x14ac:dyDescent="0.25">
      <c r="I531" s="1" t="s">
        <v>29</v>
      </c>
      <c r="J531" s="7"/>
    </row>
    <row r="532" spans="9:10" x14ac:dyDescent="0.25">
      <c r="I532" s="6" t="s">
        <v>40</v>
      </c>
      <c r="J532" s="8"/>
    </row>
    <row r="533" spans="9:10" x14ac:dyDescent="0.25">
      <c r="I533" s="1" t="s">
        <v>29</v>
      </c>
      <c r="J533" s="7"/>
    </row>
    <row r="534" spans="9:10" x14ac:dyDescent="0.25">
      <c r="I534" s="6" t="s">
        <v>40</v>
      </c>
      <c r="J534" s="8"/>
    </row>
    <row r="535" spans="9:10" x14ac:dyDescent="0.25">
      <c r="I535" s="1" t="s">
        <v>29</v>
      </c>
      <c r="J535" s="7"/>
    </row>
    <row r="536" spans="9:10" x14ac:dyDescent="0.25">
      <c r="I536" s="6" t="s">
        <v>29</v>
      </c>
      <c r="J536" s="8"/>
    </row>
    <row r="537" spans="9:10" x14ac:dyDescent="0.25">
      <c r="I537" s="1" t="s">
        <v>29</v>
      </c>
      <c r="J537" s="7"/>
    </row>
    <row r="538" spans="9:10" x14ac:dyDescent="0.25">
      <c r="I538" s="6" t="s">
        <v>29</v>
      </c>
      <c r="J538" s="8"/>
    </row>
    <row r="539" spans="9:10" x14ac:dyDescent="0.25">
      <c r="I539" s="1" t="s">
        <v>29</v>
      </c>
      <c r="J539" s="7"/>
    </row>
    <row r="540" spans="9:10" x14ac:dyDescent="0.25">
      <c r="I540" s="6" t="s">
        <v>29</v>
      </c>
      <c r="J540" s="8"/>
    </row>
    <row r="541" spans="9:10" x14ac:dyDescent="0.25">
      <c r="I541" s="1" t="s">
        <v>29</v>
      </c>
      <c r="J541" s="7"/>
    </row>
    <row r="542" spans="9:10" x14ac:dyDescent="0.25">
      <c r="I542" s="6" t="s">
        <v>29</v>
      </c>
      <c r="J542" s="8"/>
    </row>
    <row r="543" spans="9:10" x14ac:dyDescent="0.25">
      <c r="I543" s="1" t="s">
        <v>40</v>
      </c>
      <c r="J543" s="7"/>
    </row>
    <row r="544" spans="9:10" x14ac:dyDescent="0.25">
      <c r="I544" s="6" t="s">
        <v>29</v>
      </c>
      <c r="J544" s="8"/>
    </row>
    <row r="545" spans="9:10" x14ac:dyDescent="0.25">
      <c r="I545" s="1" t="s">
        <v>29</v>
      </c>
      <c r="J545" s="7"/>
    </row>
    <row r="546" spans="9:10" x14ac:dyDescent="0.25">
      <c r="I546" s="6" t="s">
        <v>29</v>
      </c>
      <c r="J546" s="8"/>
    </row>
    <row r="547" spans="9:10" x14ac:dyDescent="0.25">
      <c r="I547" s="1" t="s">
        <v>29</v>
      </c>
      <c r="J547" s="7"/>
    </row>
    <row r="548" spans="9:10" x14ac:dyDescent="0.25">
      <c r="I548" s="6" t="s">
        <v>29</v>
      </c>
      <c r="J548" s="8"/>
    </row>
    <row r="549" spans="9:10" x14ac:dyDescent="0.25">
      <c r="I549" s="1" t="s">
        <v>29</v>
      </c>
      <c r="J549" s="7"/>
    </row>
    <row r="550" spans="9:10" x14ac:dyDescent="0.25">
      <c r="I550" s="6" t="s">
        <v>29</v>
      </c>
      <c r="J550" s="8"/>
    </row>
    <row r="551" spans="9:10" x14ac:dyDescent="0.25">
      <c r="I551" s="1" t="s">
        <v>29</v>
      </c>
      <c r="J551" s="7"/>
    </row>
    <row r="552" spans="9:10" x14ac:dyDescent="0.25">
      <c r="I552" s="6" t="s">
        <v>29</v>
      </c>
      <c r="J552" s="8"/>
    </row>
    <row r="553" spans="9:10" x14ac:dyDescent="0.25">
      <c r="I553" s="1" t="s">
        <v>29</v>
      </c>
      <c r="J553" s="7"/>
    </row>
    <row r="554" spans="9:10" x14ac:dyDescent="0.25">
      <c r="I554" s="6" t="s">
        <v>29</v>
      </c>
      <c r="J554" s="8"/>
    </row>
    <row r="555" spans="9:10" x14ac:dyDescent="0.25">
      <c r="I555" s="1" t="s">
        <v>29</v>
      </c>
      <c r="J555" s="7"/>
    </row>
    <row r="556" spans="9:10" x14ac:dyDescent="0.25">
      <c r="I556" s="6" t="s">
        <v>29</v>
      </c>
      <c r="J556" s="8"/>
    </row>
    <row r="557" spans="9:10" x14ac:dyDescent="0.25">
      <c r="I557" s="1" t="s">
        <v>29</v>
      </c>
      <c r="J557" s="7"/>
    </row>
    <row r="558" spans="9:10" x14ac:dyDescent="0.25">
      <c r="I558" s="6" t="s">
        <v>29</v>
      </c>
      <c r="J558" s="8"/>
    </row>
    <row r="559" spans="9:10" x14ac:dyDescent="0.25">
      <c r="I559" s="1" t="s">
        <v>29</v>
      </c>
      <c r="J559" s="7"/>
    </row>
    <row r="560" spans="9:10" x14ac:dyDescent="0.25">
      <c r="I560" s="6" t="s">
        <v>29</v>
      </c>
      <c r="J560" s="8"/>
    </row>
    <row r="561" spans="9:10" x14ac:dyDescent="0.25">
      <c r="I561" s="1" t="s">
        <v>29</v>
      </c>
      <c r="J561" s="7"/>
    </row>
    <row r="562" spans="9:10" x14ac:dyDescent="0.25">
      <c r="I562" s="6" t="s">
        <v>29</v>
      </c>
      <c r="J562" s="8"/>
    </row>
    <row r="563" spans="9:10" x14ac:dyDescent="0.25">
      <c r="I563" s="1" t="s">
        <v>29</v>
      </c>
      <c r="J563" s="7"/>
    </row>
    <row r="564" spans="9:10" x14ac:dyDescent="0.25">
      <c r="I564" s="6" t="s">
        <v>40</v>
      </c>
      <c r="J564" s="8"/>
    </row>
    <row r="565" spans="9:10" x14ac:dyDescent="0.25">
      <c r="I565" s="1" t="s">
        <v>29</v>
      </c>
      <c r="J565" s="7"/>
    </row>
    <row r="566" spans="9:10" x14ac:dyDescent="0.25">
      <c r="I566" s="6" t="s">
        <v>29</v>
      </c>
      <c r="J566" s="8"/>
    </row>
    <row r="567" spans="9:10" x14ac:dyDescent="0.25">
      <c r="I567" s="1" t="s">
        <v>40</v>
      </c>
      <c r="J567" s="7"/>
    </row>
    <row r="568" spans="9:10" x14ac:dyDescent="0.25">
      <c r="I568" s="6" t="s">
        <v>29</v>
      </c>
      <c r="J568" s="8"/>
    </row>
    <row r="569" spans="9:10" x14ac:dyDescent="0.25">
      <c r="I569" s="1" t="s">
        <v>40</v>
      </c>
      <c r="J569" s="7"/>
    </row>
    <row r="570" spans="9:10" x14ac:dyDescent="0.25">
      <c r="I570" s="6" t="s">
        <v>40</v>
      </c>
      <c r="J570" s="8"/>
    </row>
    <row r="571" spans="9:10" x14ac:dyDescent="0.25">
      <c r="I571" s="1" t="s">
        <v>29</v>
      </c>
      <c r="J571" s="7"/>
    </row>
    <row r="572" spans="9:10" x14ac:dyDescent="0.25">
      <c r="I572" s="6" t="s">
        <v>29</v>
      </c>
      <c r="J572" s="8"/>
    </row>
    <row r="573" spans="9:10" x14ac:dyDescent="0.25">
      <c r="I573" s="1" t="s">
        <v>29</v>
      </c>
      <c r="J573" s="7"/>
    </row>
    <row r="574" spans="9:10" x14ac:dyDescent="0.25">
      <c r="I574" s="6" t="s">
        <v>29</v>
      </c>
      <c r="J574" s="8"/>
    </row>
    <row r="575" spans="9:10" x14ac:dyDescent="0.25">
      <c r="I575" s="1" t="s">
        <v>29</v>
      </c>
      <c r="J575" s="7"/>
    </row>
    <row r="576" spans="9:10" x14ac:dyDescent="0.25">
      <c r="I576" s="6" t="s">
        <v>29</v>
      </c>
      <c r="J576" s="8"/>
    </row>
    <row r="577" spans="9:10" x14ac:dyDescent="0.25">
      <c r="I577" s="1" t="s">
        <v>40</v>
      </c>
      <c r="J577" s="7"/>
    </row>
    <row r="578" spans="9:10" x14ac:dyDescent="0.25">
      <c r="I578" s="6" t="s">
        <v>29</v>
      </c>
      <c r="J578" s="8"/>
    </row>
    <row r="579" spans="9:10" x14ac:dyDescent="0.25">
      <c r="I579" s="1" t="s">
        <v>29</v>
      </c>
      <c r="J579" s="7"/>
    </row>
    <row r="580" spans="9:10" x14ac:dyDescent="0.25">
      <c r="I580" s="6" t="s">
        <v>29</v>
      </c>
      <c r="J580" s="8"/>
    </row>
    <row r="581" spans="9:10" x14ac:dyDescent="0.25">
      <c r="I581" s="1" t="s">
        <v>29</v>
      </c>
      <c r="J581" s="7"/>
    </row>
    <row r="582" spans="9:10" x14ac:dyDescent="0.25">
      <c r="I582" s="6" t="s">
        <v>29</v>
      </c>
      <c r="J582" s="8"/>
    </row>
    <row r="583" spans="9:10" x14ac:dyDescent="0.25">
      <c r="I583" s="1" t="s">
        <v>29</v>
      </c>
      <c r="J583" s="7"/>
    </row>
    <row r="584" spans="9:10" x14ac:dyDescent="0.25">
      <c r="I584" s="6" t="s">
        <v>40</v>
      </c>
      <c r="J584" s="8"/>
    </row>
    <row r="585" spans="9:10" x14ac:dyDescent="0.25">
      <c r="I585" s="1" t="s">
        <v>29</v>
      </c>
      <c r="J585" s="7"/>
    </row>
    <row r="586" spans="9:10" x14ac:dyDescent="0.25">
      <c r="I586" s="6" t="s">
        <v>29</v>
      </c>
      <c r="J586" s="8"/>
    </row>
    <row r="587" spans="9:10" x14ac:dyDescent="0.25">
      <c r="I587" s="1" t="s">
        <v>29</v>
      </c>
      <c r="J587" s="7"/>
    </row>
    <row r="588" spans="9:10" x14ac:dyDescent="0.25">
      <c r="I588" s="6" t="s">
        <v>29</v>
      </c>
      <c r="J588" s="8"/>
    </row>
    <row r="589" spans="9:10" x14ac:dyDescent="0.25">
      <c r="I589" s="1" t="s">
        <v>40</v>
      </c>
      <c r="J589" s="7"/>
    </row>
    <row r="590" spans="9:10" x14ac:dyDescent="0.25">
      <c r="I590" s="6" t="s">
        <v>29</v>
      </c>
      <c r="J590" s="8"/>
    </row>
    <row r="591" spans="9:10" x14ac:dyDescent="0.25">
      <c r="I591" s="1" t="s">
        <v>29</v>
      </c>
      <c r="J591" s="7"/>
    </row>
    <row r="592" spans="9:10" x14ac:dyDescent="0.25">
      <c r="I592" s="6" t="s">
        <v>40</v>
      </c>
      <c r="J592" s="8"/>
    </row>
    <row r="593" spans="9:10" x14ac:dyDescent="0.25">
      <c r="I593" s="1" t="s">
        <v>29</v>
      </c>
      <c r="J593" s="7"/>
    </row>
    <row r="594" spans="9:10" x14ac:dyDescent="0.25">
      <c r="I594" s="6" t="s">
        <v>29</v>
      </c>
      <c r="J594" s="8"/>
    </row>
    <row r="595" spans="9:10" x14ac:dyDescent="0.25">
      <c r="I595" s="1" t="s">
        <v>29</v>
      </c>
      <c r="J595" s="7"/>
    </row>
    <row r="596" spans="9:10" x14ac:dyDescent="0.25">
      <c r="I596" s="6" t="s">
        <v>29</v>
      </c>
      <c r="J596" s="8"/>
    </row>
    <row r="597" spans="9:10" x14ac:dyDescent="0.25">
      <c r="I597" s="1" t="s">
        <v>29</v>
      </c>
      <c r="J597" s="7"/>
    </row>
    <row r="598" spans="9:10" x14ac:dyDescent="0.25">
      <c r="I598" s="6" t="s">
        <v>29</v>
      </c>
      <c r="J598" s="8"/>
    </row>
    <row r="599" spans="9:10" x14ac:dyDescent="0.25">
      <c r="I599" s="1" t="s">
        <v>40</v>
      </c>
      <c r="J599" s="7"/>
    </row>
    <row r="600" spans="9:10" x14ac:dyDescent="0.25">
      <c r="I600" s="6" t="s">
        <v>29</v>
      </c>
      <c r="J600" s="8"/>
    </row>
    <row r="601" spans="9:10" x14ac:dyDescent="0.25">
      <c r="I601" s="1" t="s">
        <v>29</v>
      </c>
      <c r="J601" s="7"/>
    </row>
    <row r="602" spans="9:10" x14ac:dyDescent="0.25">
      <c r="I602" s="6" t="s">
        <v>40</v>
      </c>
      <c r="J602" s="8"/>
    </row>
    <row r="603" spans="9:10" x14ac:dyDescent="0.25">
      <c r="I603" s="1" t="s">
        <v>29</v>
      </c>
      <c r="J603" s="7"/>
    </row>
    <row r="604" spans="9:10" x14ac:dyDescent="0.25">
      <c r="I604" s="6" t="s">
        <v>29</v>
      </c>
      <c r="J604" s="8"/>
    </row>
    <row r="605" spans="9:10" x14ac:dyDescent="0.25">
      <c r="I605" s="1" t="s">
        <v>40</v>
      </c>
      <c r="J605" s="7"/>
    </row>
    <row r="606" spans="9:10" x14ac:dyDescent="0.25">
      <c r="I606" s="6" t="s">
        <v>29</v>
      </c>
      <c r="J606" s="8"/>
    </row>
    <row r="607" spans="9:10" x14ac:dyDescent="0.25">
      <c r="I607" s="1" t="s">
        <v>29</v>
      </c>
      <c r="J607" s="7"/>
    </row>
    <row r="608" spans="9:10" x14ac:dyDescent="0.25">
      <c r="I608" s="6" t="s">
        <v>29</v>
      </c>
      <c r="J608" s="8"/>
    </row>
    <row r="609" spans="9:10" x14ac:dyDescent="0.25">
      <c r="I609" s="1" t="s">
        <v>29</v>
      </c>
      <c r="J609" s="7"/>
    </row>
    <row r="610" spans="9:10" x14ac:dyDescent="0.25">
      <c r="I610" s="6" t="s">
        <v>29</v>
      </c>
      <c r="J610" s="8"/>
    </row>
    <row r="611" spans="9:10" x14ac:dyDescent="0.25">
      <c r="I611" s="1" t="s">
        <v>29</v>
      </c>
      <c r="J611" s="7"/>
    </row>
    <row r="612" spans="9:10" x14ac:dyDescent="0.25">
      <c r="I612" s="6" t="s">
        <v>29</v>
      </c>
      <c r="J612" s="8"/>
    </row>
    <row r="613" spans="9:10" x14ac:dyDescent="0.25">
      <c r="I613" s="1" t="s">
        <v>29</v>
      </c>
      <c r="J613" s="7"/>
    </row>
    <row r="614" spans="9:10" x14ac:dyDescent="0.25">
      <c r="I614" s="6" t="s">
        <v>29</v>
      </c>
      <c r="J614" s="8"/>
    </row>
    <row r="615" spans="9:10" x14ac:dyDescent="0.25">
      <c r="I615" s="1" t="s">
        <v>29</v>
      </c>
      <c r="J615" s="7"/>
    </row>
    <row r="616" spans="9:10" x14ac:dyDescent="0.25">
      <c r="I616" s="6" t="s">
        <v>29</v>
      </c>
      <c r="J616" s="8"/>
    </row>
    <row r="617" spans="9:10" x14ac:dyDescent="0.25">
      <c r="I617" s="1" t="s">
        <v>29</v>
      </c>
      <c r="J617" s="7"/>
    </row>
    <row r="618" spans="9:10" x14ac:dyDescent="0.25">
      <c r="I618" s="6" t="s">
        <v>40</v>
      </c>
      <c r="J618" s="8"/>
    </row>
    <row r="619" spans="9:10" x14ac:dyDescent="0.25">
      <c r="I619" s="1" t="s">
        <v>29</v>
      </c>
      <c r="J619" s="7"/>
    </row>
    <row r="620" spans="9:10" x14ac:dyDescent="0.25">
      <c r="I620" s="6" t="s">
        <v>29</v>
      </c>
      <c r="J620" s="8"/>
    </row>
    <row r="621" spans="9:10" x14ac:dyDescent="0.25">
      <c r="I621" s="1" t="s">
        <v>40</v>
      </c>
      <c r="J621" s="7"/>
    </row>
    <row r="622" spans="9:10" x14ac:dyDescent="0.25">
      <c r="I622" s="6" t="s">
        <v>29</v>
      </c>
      <c r="J622" s="8"/>
    </row>
    <row r="623" spans="9:10" x14ac:dyDescent="0.25">
      <c r="I623" s="1" t="s">
        <v>29</v>
      </c>
      <c r="J623" s="7"/>
    </row>
    <row r="624" spans="9:10" x14ac:dyDescent="0.25">
      <c r="I624" s="6" t="s">
        <v>29</v>
      </c>
      <c r="J624" s="8"/>
    </row>
    <row r="625" spans="9:10" x14ac:dyDescent="0.25">
      <c r="I625" s="1" t="s">
        <v>29</v>
      </c>
      <c r="J625" s="7"/>
    </row>
    <row r="626" spans="9:10" x14ac:dyDescent="0.25">
      <c r="I626" s="6" t="s">
        <v>29</v>
      </c>
      <c r="J626" s="8"/>
    </row>
    <row r="627" spans="9:10" x14ac:dyDescent="0.25">
      <c r="I627" s="1" t="s">
        <v>29</v>
      </c>
      <c r="J627" s="7"/>
    </row>
    <row r="628" spans="9:10" x14ac:dyDescent="0.25">
      <c r="I628" s="6" t="s">
        <v>29</v>
      </c>
      <c r="J628" s="8"/>
    </row>
    <row r="629" spans="9:10" x14ac:dyDescent="0.25">
      <c r="I629" s="1" t="s">
        <v>29</v>
      </c>
      <c r="J629" s="7"/>
    </row>
    <row r="630" spans="9:10" x14ac:dyDescent="0.25">
      <c r="I630" s="6" t="s">
        <v>29</v>
      </c>
      <c r="J630" s="8"/>
    </row>
    <row r="631" spans="9:10" x14ac:dyDescent="0.25">
      <c r="I631" s="1" t="s">
        <v>40</v>
      </c>
      <c r="J631" s="7"/>
    </row>
    <row r="632" spans="9:10" x14ac:dyDescent="0.25">
      <c r="I632" s="6" t="s">
        <v>29</v>
      </c>
      <c r="J632" s="8"/>
    </row>
    <row r="633" spans="9:10" x14ac:dyDescent="0.25">
      <c r="I633" s="1" t="s">
        <v>29</v>
      </c>
      <c r="J633" s="7"/>
    </row>
    <row r="634" spans="9:10" x14ac:dyDescent="0.25">
      <c r="I634" s="6" t="s">
        <v>29</v>
      </c>
      <c r="J634" s="8"/>
    </row>
    <row r="635" spans="9:10" x14ac:dyDescent="0.25">
      <c r="I635" s="1" t="s">
        <v>40</v>
      </c>
      <c r="J635" s="7"/>
    </row>
    <row r="636" spans="9:10" x14ac:dyDescent="0.25">
      <c r="I636" s="6" t="s">
        <v>29</v>
      </c>
      <c r="J636" s="8"/>
    </row>
    <row r="637" spans="9:10" x14ac:dyDescent="0.25">
      <c r="I637" s="1" t="s">
        <v>29</v>
      </c>
      <c r="J637" s="7"/>
    </row>
    <row r="638" spans="9:10" x14ac:dyDescent="0.25">
      <c r="I638" s="6" t="s">
        <v>29</v>
      </c>
      <c r="J638" s="8"/>
    </row>
    <row r="639" spans="9:10" x14ac:dyDescent="0.25">
      <c r="I639" s="1" t="s">
        <v>40</v>
      </c>
      <c r="J639" s="7"/>
    </row>
    <row r="640" spans="9:10" x14ac:dyDescent="0.25">
      <c r="I640" s="6" t="s">
        <v>29</v>
      </c>
      <c r="J640" s="8"/>
    </row>
    <row r="641" spans="9:10" x14ac:dyDescent="0.25">
      <c r="I641" s="1" t="s">
        <v>29</v>
      </c>
      <c r="J641" s="7"/>
    </row>
    <row r="642" spans="9:10" x14ac:dyDescent="0.25">
      <c r="I642" s="6" t="s">
        <v>29</v>
      </c>
      <c r="J642" s="8"/>
    </row>
    <row r="643" spans="9:10" x14ac:dyDescent="0.25">
      <c r="I643" s="1" t="s">
        <v>40</v>
      </c>
      <c r="J643" s="7"/>
    </row>
    <row r="644" spans="9:10" x14ac:dyDescent="0.25">
      <c r="I644" s="6" t="s">
        <v>29</v>
      </c>
      <c r="J644" s="8"/>
    </row>
    <row r="645" spans="9:10" x14ac:dyDescent="0.25">
      <c r="I645" s="1" t="s">
        <v>29</v>
      </c>
      <c r="J645" s="7"/>
    </row>
    <row r="646" spans="9:10" x14ac:dyDescent="0.25">
      <c r="I646" s="6" t="s">
        <v>29</v>
      </c>
      <c r="J646" s="8"/>
    </row>
    <row r="647" spans="9:10" x14ac:dyDescent="0.25">
      <c r="I647" s="1" t="s">
        <v>29</v>
      </c>
      <c r="J647" s="7"/>
    </row>
    <row r="648" spans="9:10" x14ac:dyDescent="0.25">
      <c r="I648" s="6" t="s">
        <v>29</v>
      </c>
      <c r="J648" s="8"/>
    </row>
    <row r="649" spans="9:10" x14ac:dyDescent="0.25">
      <c r="I649" s="1" t="s">
        <v>29</v>
      </c>
      <c r="J649" s="7"/>
    </row>
    <row r="650" spans="9:10" x14ac:dyDescent="0.25">
      <c r="I650" s="6" t="s">
        <v>29</v>
      </c>
      <c r="J650" s="8"/>
    </row>
    <row r="651" spans="9:10" x14ac:dyDescent="0.25">
      <c r="I651" s="1" t="s">
        <v>29</v>
      </c>
      <c r="J651" s="7"/>
    </row>
    <row r="652" spans="9:10" x14ac:dyDescent="0.25">
      <c r="I652" s="6" t="s">
        <v>29</v>
      </c>
      <c r="J652" s="8"/>
    </row>
    <row r="653" spans="9:10" x14ac:dyDescent="0.25">
      <c r="I653" s="1" t="s">
        <v>29</v>
      </c>
      <c r="J653" s="7"/>
    </row>
    <row r="654" spans="9:10" x14ac:dyDescent="0.25">
      <c r="I654" s="6" t="s">
        <v>29</v>
      </c>
      <c r="J654" s="8"/>
    </row>
    <row r="655" spans="9:10" x14ac:dyDescent="0.25">
      <c r="I655" s="1" t="s">
        <v>29</v>
      </c>
      <c r="J655" s="7"/>
    </row>
    <row r="656" spans="9:10" x14ac:dyDescent="0.25">
      <c r="I656" s="6" t="s">
        <v>29</v>
      </c>
      <c r="J656" s="8"/>
    </row>
    <row r="657" spans="9:10" x14ac:dyDescent="0.25">
      <c r="I657" s="1" t="s">
        <v>29</v>
      </c>
      <c r="J657" s="7"/>
    </row>
    <row r="658" spans="9:10" x14ac:dyDescent="0.25">
      <c r="I658" s="6" t="s">
        <v>29</v>
      </c>
      <c r="J658" s="8"/>
    </row>
    <row r="659" spans="9:10" x14ac:dyDescent="0.25">
      <c r="I659" s="1" t="s">
        <v>40</v>
      </c>
      <c r="J659" s="7"/>
    </row>
    <row r="660" spans="9:10" x14ac:dyDescent="0.25">
      <c r="I660" s="6" t="s">
        <v>29</v>
      </c>
      <c r="J660" s="8"/>
    </row>
    <row r="661" spans="9:10" x14ac:dyDescent="0.25">
      <c r="I661" s="1" t="s">
        <v>29</v>
      </c>
      <c r="J661" s="7"/>
    </row>
    <row r="662" spans="9:10" x14ac:dyDescent="0.25">
      <c r="I662" s="6" t="s">
        <v>29</v>
      </c>
      <c r="J662" s="8"/>
    </row>
    <row r="663" spans="9:10" x14ac:dyDescent="0.25">
      <c r="I663" s="1" t="s">
        <v>29</v>
      </c>
      <c r="J663" s="7"/>
    </row>
    <row r="664" spans="9:10" x14ac:dyDescent="0.25">
      <c r="I664" s="6" t="s">
        <v>40</v>
      </c>
      <c r="J664" s="8"/>
    </row>
    <row r="665" spans="9:10" x14ac:dyDescent="0.25">
      <c r="I665" s="1" t="s">
        <v>29</v>
      </c>
      <c r="J665" s="7"/>
    </row>
    <row r="666" spans="9:10" x14ac:dyDescent="0.25">
      <c r="I666" s="6" t="s">
        <v>29</v>
      </c>
      <c r="J666" s="8"/>
    </row>
    <row r="667" spans="9:10" x14ac:dyDescent="0.25">
      <c r="I667" s="1" t="s">
        <v>29</v>
      </c>
      <c r="J667" s="7"/>
    </row>
    <row r="668" spans="9:10" x14ac:dyDescent="0.25">
      <c r="I668" s="6" t="s">
        <v>29</v>
      </c>
      <c r="J668" s="8"/>
    </row>
    <row r="669" spans="9:10" x14ac:dyDescent="0.25">
      <c r="I669" s="1" t="s">
        <v>29</v>
      </c>
      <c r="J669" s="7"/>
    </row>
    <row r="670" spans="9:10" x14ac:dyDescent="0.25">
      <c r="I670" s="6" t="s">
        <v>29</v>
      </c>
      <c r="J670" s="8"/>
    </row>
    <row r="671" spans="9:10" x14ac:dyDescent="0.25">
      <c r="I671" s="1" t="s">
        <v>40</v>
      </c>
      <c r="J671" s="7"/>
    </row>
    <row r="672" spans="9:10" x14ac:dyDescent="0.25">
      <c r="I672" s="6" t="s">
        <v>29</v>
      </c>
      <c r="J672" s="8"/>
    </row>
    <row r="673" spans="9:10" x14ac:dyDescent="0.25">
      <c r="I673" s="1" t="s">
        <v>29</v>
      </c>
      <c r="J673" s="7"/>
    </row>
    <row r="674" spans="9:10" x14ac:dyDescent="0.25">
      <c r="I674" s="6" t="s">
        <v>29</v>
      </c>
      <c r="J674" s="8"/>
    </row>
    <row r="675" spans="9:10" x14ac:dyDescent="0.25">
      <c r="I675" s="1" t="s">
        <v>29</v>
      </c>
      <c r="J675" s="7"/>
    </row>
    <row r="676" spans="9:10" x14ac:dyDescent="0.25">
      <c r="I676" s="6" t="s">
        <v>29</v>
      </c>
      <c r="J676" s="8"/>
    </row>
    <row r="677" spans="9:10" x14ac:dyDescent="0.25">
      <c r="I677" s="1" t="s">
        <v>29</v>
      </c>
      <c r="J677" s="7"/>
    </row>
    <row r="678" spans="9:10" x14ac:dyDescent="0.25">
      <c r="I678" s="6" t="s">
        <v>29</v>
      </c>
      <c r="J678" s="8"/>
    </row>
    <row r="679" spans="9:10" x14ac:dyDescent="0.25">
      <c r="I679" s="1" t="s">
        <v>40</v>
      </c>
      <c r="J679" s="7"/>
    </row>
    <row r="680" spans="9:10" x14ac:dyDescent="0.25">
      <c r="I680" s="6" t="s">
        <v>29</v>
      </c>
      <c r="J680" s="8"/>
    </row>
    <row r="681" spans="9:10" x14ac:dyDescent="0.25">
      <c r="I681" s="1" t="s">
        <v>29</v>
      </c>
      <c r="J681" s="7"/>
    </row>
    <row r="682" spans="9:10" x14ac:dyDescent="0.25">
      <c r="I682" s="6" t="s">
        <v>29</v>
      </c>
      <c r="J682" s="8"/>
    </row>
    <row r="683" spans="9:10" x14ac:dyDescent="0.25">
      <c r="I683" s="1" t="s">
        <v>40</v>
      </c>
      <c r="J683" s="7"/>
    </row>
    <row r="684" spans="9:10" x14ac:dyDescent="0.25">
      <c r="I684" s="6" t="s">
        <v>29</v>
      </c>
      <c r="J684" s="8"/>
    </row>
    <row r="685" spans="9:10" x14ac:dyDescent="0.25">
      <c r="I685" s="1" t="s">
        <v>40</v>
      </c>
      <c r="J685" s="7"/>
    </row>
    <row r="686" spans="9:10" x14ac:dyDescent="0.25">
      <c r="I686" s="6" t="s">
        <v>40</v>
      </c>
      <c r="J686" s="8"/>
    </row>
    <row r="687" spans="9:10" x14ac:dyDescent="0.25">
      <c r="I687" s="1" t="s">
        <v>29</v>
      </c>
      <c r="J687" s="7"/>
    </row>
    <row r="688" spans="9:10" x14ac:dyDescent="0.25">
      <c r="I688" s="6" t="s">
        <v>29</v>
      </c>
      <c r="J688" s="8"/>
    </row>
    <row r="689" spans="9:10" x14ac:dyDescent="0.25">
      <c r="I689" s="1" t="s">
        <v>29</v>
      </c>
      <c r="J689" s="7"/>
    </row>
    <row r="690" spans="9:10" x14ac:dyDescent="0.25">
      <c r="I690" s="6" t="s">
        <v>29</v>
      </c>
      <c r="J690" s="8"/>
    </row>
    <row r="691" spans="9:10" x14ac:dyDescent="0.25">
      <c r="I691" s="1" t="s">
        <v>29</v>
      </c>
      <c r="J691" s="7"/>
    </row>
    <row r="692" spans="9:10" x14ac:dyDescent="0.25">
      <c r="I692" s="6" t="s">
        <v>29</v>
      </c>
      <c r="J692" s="8"/>
    </row>
    <row r="693" spans="9:10" x14ac:dyDescent="0.25">
      <c r="I693" s="1" t="s">
        <v>29</v>
      </c>
      <c r="J693" s="7"/>
    </row>
    <row r="694" spans="9:10" x14ac:dyDescent="0.25">
      <c r="I694" s="6" t="s">
        <v>29</v>
      </c>
      <c r="J694" s="8"/>
    </row>
    <row r="695" spans="9:10" x14ac:dyDescent="0.25">
      <c r="I695" s="1" t="s">
        <v>29</v>
      </c>
      <c r="J695" s="7"/>
    </row>
    <row r="696" spans="9:10" x14ac:dyDescent="0.25">
      <c r="I696" s="6" t="s">
        <v>40</v>
      </c>
      <c r="J696" s="8"/>
    </row>
    <row r="697" spans="9:10" x14ac:dyDescent="0.25">
      <c r="I697" s="1" t="s">
        <v>40</v>
      </c>
      <c r="J697" s="7"/>
    </row>
    <row r="698" spans="9:10" x14ac:dyDescent="0.25">
      <c r="I698" s="6" t="s">
        <v>40</v>
      </c>
      <c r="J698" s="8"/>
    </row>
    <row r="699" spans="9:10" x14ac:dyDescent="0.25">
      <c r="I699" s="1" t="s">
        <v>29</v>
      </c>
      <c r="J699" s="7"/>
    </row>
    <row r="700" spans="9:10" x14ac:dyDescent="0.25">
      <c r="I700" s="6" t="s">
        <v>29</v>
      </c>
      <c r="J700" s="8"/>
    </row>
    <row r="701" spans="9:10" x14ac:dyDescent="0.25">
      <c r="I701" s="1" t="s">
        <v>29</v>
      </c>
      <c r="J701" s="7"/>
    </row>
    <row r="702" spans="9:10" x14ac:dyDescent="0.25">
      <c r="I702" s="6" t="s">
        <v>29</v>
      </c>
      <c r="J702" s="8"/>
    </row>
    <row r="703" spans="9:10" x14ac:dyDescent="0.25">
      <c r="I703" s="1" t="s">
        <v>29</v>
      </c>
      <c r="J703" s="7"/>
    </row>
    <row r="704" spans="9:10" x14ac:dyDescent="0.25">
      <c r="I704" s="6" t="s">
        <v>29</v>
      </c>
      <c r="J704" s="8"/>
    </row>
    <row r="705" spans="9:10" x14ac:dyDescent="0.25">
      <c r="I705" s="1" t="s">
        <v>29</v>
      </c>
      <c r="J705" s="7"/>
    </row>
    <row r="706" spans="9:10" x14ac:dyDescent="0.25">
      <c r="I706" s="6" t="s">
        <v>29</v>
      </c>
      <c r="J706" s="8"/>
    </row>
    <row r="707" spans="9:10" x14ac:dyDescent="0.25">
      <c r="I707" s="1" t="s">
        <v>29</v>
      </c>
      <c r="J707" s="7"/>
    </row>
    <row r="708" spans="9:10" x14ac:dyDescent="0.25">
      <c r="I708" s="6" t="s">
        <v>40</v>
      </c>
      <c r="J708" s="8"/>
    </row>
    <row r="709" spans="9:10" x14ac:dyDescent="0.25">
      <c r="I709" s="1" t="s">
        <v>29</v>
      </c>
      <c r="J709" s="7"/>
    </row>
    <row r="710" spans="9:10" x14ac:dyDescent="0.25">
      <c r="I710" s="6" t="s">
        <v>29</v>
      </c>
      <c r="J710" s="8"/>
    </row>
    <row r="711" spans="9:10" x14ac:dyDescent="0.25">
      <c r="I711" s="1" t="s">
        <v>40</v>
      </c>
      <c r="J711" s="7"/>
    </row>
    <row r="712" spans="9:10" x14ac:dyDescent="0.25">
      <c r="I712" s="6" t="s">
        <v>29</v>
      </c>
      <c r="J712" s="8"/>
    </row>
    <row r="713" spans="9:10" x14ac:dyDescent="0.25">
      <c r="I713" s="1" t="s">
        <v>29</v>
      </c>
      <c r="J713" s="7"/>
    </row>
    <row r="714" spans="9:10" x14ac:dyDescent="0.25">
      <c r="I714" s="6" t="s">
        <v>29</v>
      </c>
      <c r="J714" s="8"/>
    </row>
    <row r="715" spans="9:10" x14ac:dyDescent="0.25">
      <c r="I715" s="1" t="s">
        <v>29</v>
      </c>
      <c r="J715" s="7"/>
    </row>
    <row r="716" spans="9:10" x14ac:dyDescent="0.25">
      <c r="I716" s="6" t="s">
        <v>29</v>
      </c>
      <c r="J716" s="8"/>
    </row>
    <row r="717" spans="9:10" x14ac:dyDescent="0.25">
      <c r="I717" s="1" t="s">
        <v>29</v>
      </c>
      <c r="J717" s="7"/>
    </row>
    <row r="718" spans="9:10" x14ac:dyDescent="0.25">
      <c r="I718" s="6" t="s">
        <v>29</v>
      </c>
      <c r="J718" s="8"/>
    </row>
    <row r="719" spans="9:10" x14ac:dyDescent="0.25">
      <c r="I719" s="1" t="s">
        <v>29</v>
      </c>
      <c r="J719" s="7"/>
    </row>
    <row r="720" spans="9:10" x14ac:dyDescent="0.25">
      <c r="I720" s="6" t="s">
        <v>29</v>
      </c>
      <c r="J720" s="8"/>
    </row>
    <row r="721" spans="9:10" x14ac:dyDescent="0.25">
      <c r="I721" s="1" t="s">
        <v>40</v>
      </c>
      <c r="J721" s="7"/>
    </row>
    <row r="722" spans="9:10" x14ac:dyDescent="0.25">
      <c r="I722" s="6" t="s">
        <v>29</v>
      </c>
      <c r="J722" s="8"/>
    </row>
    <row r="723" spans="9:10" x14ac:dyDescent="0.25">
      <c r="I723" s="1" t="s">
        <v>29</v>
      </c>
      <c r="J723" s="7"/>
    </row>
    <row r="724" spans="9:10" x14ac:dyDescent="0.25">
      <c r="I724" s="6" t="s">
        <v>29</v>
      </c>
      <c r="J724" s="8"/>
    </row>
    <row r="725" spans="9:10" x14ac:dyDescent="0.25">
      <c r="I725" s="1" t="s">
        <v>29</v>
      </c>
      <c r="J725" s="7"/>
    </row>
    <row r="726" spans="9:10" x14ac:dyDescent="0.25">
      <c r="I726" s="6" t="s">
        <v>29</v>
      </c>
      <c r="J726" s="8"/>
    </row>
    <row r="727" spans="9:10" x14ac:dyDescent="0.25">
      <c r="I727" s="1" t="s">
        <v>29</v>
      </c>
      <c r="J727" s="7"/>
    </row>
    <row r="728" spans="9:10" x14ac:dyDescent="0.25">
      <c r="I728" s="6" t="s">
        <v>29</v>
      </c>
      <c r="J728" s="8"/>
    </row>
    <row r="729" spans="9:10" x14ac:dyDescent="0.25">
      <c r="I729" s="1" t="s">
        <v>29</v>
      </c>
      <c r="J729" s="7"/>
    </row>
    <row r="730" spans="9:10" x14ac:dyDescent="0.25">
      <c r="I730" s="6" t="s">
        <v>29</v>
      </c>
      <c r="J730" s="8"/>
    </row>
    <row r="731" spans="9:10" x14ac:dyDescent="0.25">
      <c r="I731" s="1" t="s">
        <v>29</v>
      </c>
      <c r="J731" s="7"/>
    </row>
    <row r="732" spans="9:10" x14ac:dyDescent="0.25">
      <c r="I732" s="6" t="s">
        <v>29</v>
      </c>
      <c r="J732" s="8"/>
    </row>
    <row r="733" spans="9:10" x14ac:dyDescent="0.25">
      <c r="I733" s="1" t="s">
        <v>29</v>
      </c>
      <c r="J733" s="7"/>
    </row>
    <row r="734" spans="9:10" x14ac:dyDescent="0.25">
      <c r="I734" s="6" t="s">
        <v>29</v>
      </c>
      <c r="J734" s="8"/>
    </row>
    <row r="735" spans="9:10" x14ac:dyDescent="0.25">
      <c r="I735" s="1" t="s">
        <v>29</v>
      </c>
      <c r="J735" s="7"/>
    </row>
    <row r="736" spans="9:10" x14ac:dyDescent="0.25">
      <c r="I736" s="6" t="s">
        <v>40</v>
      </c>
      <c r="J736" s="8"/>
    </row>
    <row r="737" spans="9:10" x14ac:dyDescent="0.25">
      <c r="I737" s="1" t="s">
        <v>40</v>
      </c>
      <c r="J737" s="7"/>
    </row>
    <row r="738" spans="9:10" x14ac:dyDescent="0.25">
      <c r="I738" s="6" t="s">
        <v>29</v>
      </c>
      <c r="J738" s="8"/>
    </row>
    <row r="739" spans="9:10" x14ac:dyDescent="0.25">
      <c r="I739" s="1" t="s">
        <v>29</v>
      </c>
      <c r="J739" s="7"/>
    </row>
    <row r="740" spans="9:10" x14ac:dyDescent="0.25">
      <c r="I740" s="6" t="s">
        <v>29</v>
      </c>
      <c r="J740" s="8"/>
    </row>
    <row r="741" spans="9:10" x14ac:dyDescent="0.25">
      <c r="I741" s="1" t="s">
        <v>29</v>
      </c>
      <c r="J741" s="7"/>
    </row>
    <row r="742" spans="9:10" x14ac:dyDescent="0.25">
      <c r="I742" s="6" t="s">
        <v>29</v>
      </c>
      <c r="J742" s="8"/>
    </row>
    <row r="743" spans="9:10" x14ac:dyDescent="0.25">
      <c r="I743" s="1" t="s">
        <v>29</v>
      </c>
      <c r="J743" s="7"/>
    </row>
    <row r="744" spans="9:10" x14ac:dyDescent="0.25">
      <c r="I744" s="6" t="s">
        <v>29</v>
      </c>
      <c r="J744" s="8"/>
    </row>
    <row r="745" spans="9:10" x14ac:dyDescent="0.25">
      <c r="I745" s="1" t="s">
        <v>29</v>
      </c>
      <c r="J745" s="7"/>
    </row>
    <row r="746" spans="9:10" x14ac:dyDescent="0.25">
      <c r="I746" s="6" t="s">
        <v>29</v>
      </c>
      <c r="J746" s="8"/>
    </row>
    <row r="747" spans="9:10" x14ac:dyDescent="0.25">
      <c r="I747" s="1" t="s">
        <v>29</v>
      </c>
      <c r="J747" s="7"/>
    </row>
    <row r="748" spans="9:10" x14ac:dyDescent="0.25">
      <c r="I748" s="6" t="s">
        <v>29</v>
      </c>
      <c r="J748" s="8"/>
    </row>
    <row r="749" spans="9:10" x14ac:dyDescent="0.25">
      <c r="I749" s="1" t="s">
        <v>40</v>
      </c>
      <c r="J749" s="7"/>
    </row>
    <row r="750" spans="9:10" x14ac:dyDescent="0.25">
      <c r="I750" s="6" t="s">
        <v>29</v>
      </c>
      <c r="J750" s="8"/>
    </row>
    <row r="751" spans="9:10" x14ac:dyDescent="0.25">
      <c r="I751" s="1" t="s">
        <v>29</v>
      </c>
      <c r="J751" s="7"/>
    </row>
    <row r="752" spans="9:10" x14ac:dyDescent="0.25">
      <c r="I752" s="6" t="s">
        <v>29</v>
      </c>
      <c r="J752" s="8"/>
    </row>
    <row r="753" spans="9:10" x14ac:dyDescent="0.25">
      <c r="I753" s="1" t="s">
        <v>29</v>
      </c>
      <c r="J753" s="7"/>
    </row>
    <row r="754" spans="9:10" x14ac:dyDescent="0.25">
      <c r="I754" s="6" t="s">
        <v>40</v>
      </c>
      <c r="J754" s="8"/>
    </row>
    <row r="755" spans="9:10" x14ac:dyDescent="0.25">
      <c r="I755" s="1" t="s">
        <v>29</v>
      </c>
      <c r="J755" s="7"/>
    </row>
    <row r="756" spans="9:10" x14ac:dyDescent="0.25">
      <c r="I756" s="6" t="s">
        <v>40</v>
      </c>
      <c r="J756" s="8"/>
    </row>
    <row r="757" spans="9:10" x14ac:dyDescent="0.25">
      <c r="I757" s="1" t="s">
        <v>29</v>
      </c>
      <c r="J757" s="7"/>
    </row>
    <row r="758" spans="9:10" x14ac:dyDescent="0.25">
      <c r="I758" s="6" t="s">
        <v>29</v>
      </c>
      <c r="J758" s="8"/>
    </row>
    <row r="759" spans="9:10" x14ac:dyDescent="0.25">
      <c r="I759" s="1" t="s">
        <v>29</v>
      </c>
      <c r="J759" s="7"/>
    </row>
    <row r="760" spans="9:10" x14ac:dyDescent="0.25">
      <c r="I760" s="6" t="s">
        <v>40</v>
      </c>
      <c r="J760" s="8"/>
    </row>
    <row r="761" spans="9:10" x14ac:dyDescent="0.25">
      <c r="I761" s="1" t="s">
        <v>29</v>
      </c>
      <c r="J761" s="7"/>
    </row>
    <row r="762" spans="9:10" x14ac:dyDescent="0.25">
      <c r="I762" s="6" t="s">
        <v>29</v>
      </c>
      <c r="J762" s="8"/>
    </row>
    <row r="763" spans="9:10" x14ac:dyDescent="0.25">
      <c r="I763" s="1" t="s">
        <v>40</v>
      </c>
      <c r="J763" s="7"/>
    </row>
    <row r="764" spans="9:10" x14ac:dyDescent="0.25">
      <c r="I764" s="6" t="s">
        <v>29</v>
      </c>
      <c r="J764" s="8"/>
    </row>
    <row r="765" spans="9:10" x14ac:dyDescent="0.25">
      <c r="I765" s="1" t="s">
        <v>29</v>
      </c>
      <c r="J765" s="7"/>
    </row>
    <row r="766" spans="9:10" x14ac:dyDescent="0.25">
      <c r="I766" s="6" t="s">
        <v>29</v>
      </c>
      <c r="J766" s="8"/>
    </row>
    <row r="767" spans="9:10" x14ac:dyDescent="0.25">
      <c r="I767" s="1" t="s">
        <v>29</v>
      </c>
      <c r="J767" s="7"/>
    </row>
    <row r="768" spans="9:10" x14ac:dyDescent="0.25">
      <c r="I768" s="6" t="s">
        <v>29</v>
      </c>
      <c r="J768" s="8"/>
    </row>
    <row r="769" spans="9:10" x14ac:dyDescent="0.25">
      <c r="I769" s="1" t="s">
        <v>29</v>
      </c>
      <c r="J769" s="7"/>
    </row>
    <row r="770" spans="9:10" x14ac:dyDescent="0.25">
      <c r="I770" s="6" t="s">
        <v>29</v>
      </c>
      <c r="J770" s="8"/>
    </row>
    <row r="771" spans="9:10" x14ac:dyDescent="0.25">
      <c r="I771" s="1" t="s">
        <v>40</v>
      </c>
      <c r="J771" s="7"/>
    </row>
    <row r="772" spans="9:10" x14ac:dyDescent="0.25">
      <c r="I772" s="6" t="s">
        <v>29</v>
      </c>
      <c r="J772" s="8"/>
    </row>
    <row r="773" spans="9:10" x14ac:dyDescent="0.25">
      <c r="I773" s="1" t="s">
        <v>29</v>
      </c>
      <c r="J773" s="7"/>
    </row>
    <row r="774" spans="9:10" x14ac:dyDescent="0.25">
      <c r="I774" s="6" t="s">
        <v>29</v>
      </c>
      <c r="J774" s="8"/>
    </row>
    <row r="775" spans="9:10" x14ac:dyDescent="0.25">
      <c r="I775" s="1" t="s">
        <v>29</v>
      </c>
      <c r="J775" s="7"/>
    </row>
    <row r="776" spans="9:10" x14ac:dyDescent="0.25">
      <c r="I776" s="6" t="s">
        <v>29</v>
      </c>
      <c r="J776" s="8"/>
    </row>
    <row r="777" spans="9:10" x14ac:dyDescent="0.25">
      <c r="I777" s="1" t="s">
        <v>40</v>
      </c>
      <c r="J777" s="7"/>
    </row>
    <row r="778" spans="9:10" x14ac:dyDescent="0.25">
      <c r="I778" s="6" t="s">
        <v>40</v>
      </c>
      <c r="J778" s="8"/>
    </row>
    <row r="779" spans="9:10" x14ac:dyDescent="0.25">
      <c r="I779" s="1" t="s">
        <v>29</v>
      </c>
      <c r="J779" s="7"/>
    </row>
    <row r="780" spans="9:10" x14ac:dyDescent="0.25">
      <c r="I780" s="6" t="s">
        <v>40</v>
      </c>
      <c r="J780" s="8"/>
    </row>
    <row r="781" spans="9:10" x14ac:dyDescent="0.25">
      <c r="I781" s="1" t="s">
        <v>40</v>
      </c>
      <c r="J781" s="7"/>
    </row>
    <row r="782" spans="9:10" x14ac:dyDescent="0.25">
      <c r="I782" s="6" t="s">
        <v>29</v>
      </c>
      <c r="J782" s="8"/>
    </row>
    <row r="783" spans="9:10" x14ac:dyDescent="0.25">
      <c r="I783" s="1" t="s">
        <v>40</v>
      </c>
      <c r="J783" s="7"/>
    </row>
    <row r="784" spans="9:10" x14ac:dyDescent="0.25">
      <c r="I784" s="6" t="s">
        <v>40</v>
      </c>
      <c r="J784" s="8"/>
    </row>
    <row r="785" spans="9:10" x14ac:dyDescent="0.25">
      <c r="I785" s="1" t="s">
        <v>40</v>
      </c>
      <c r="J785" s="7"/>
    </row>
    <row r="786" spans="9:10" x14ac:dyDescent="0.25">
      <c r="I786" s="6" t="s">
        <v>29</v>
      </c>
      <c r="J786" s="8"/>
    </row>
    <row r="787" spans="9:10" x14ac:dyDescent="0.25">
      <c r="I787" s="1" t="s">
        <v>40</v>
      </c>
      <c r="J787" s="7"/>
    </row>
    <row r="788" spans="9:10" x14ac:dyDescent="0.25">
      <c r="I788" s="6" t="s">
        <v>40</v>
      </c>
      <c r="J788" s="8"/>
    </row>
    <row r="789" spans="9:10" x14ac:dyDescent="0.25">
      <c r="I789" s="1" t="s">
        <v>40</v>
      </c>
      <c r="J789" s="7"/>
    </row>
    <row r="790" spans="9:10" x14ac:dyDescent="0.25">
      <c r="I790" s="6" t="s">
        <v>40</v>
      </c>
      <c r="J790" s="8"/>
    </row>
    <row r="791" spans="9:10" x14ac:dyDescent="0.25">
      <c r="I791" s="1" t="s">
        <v>40</v>
      </c>
      <c r="J791" s="7"/>
    </row>
    <row r="792" spans="9:10" x14ac:dyDescent="0.25">
      <c r="I792" s="6" t="s">
        <v>40</v>
      </c>
      <c r="J792" s="8"/>
    </row>
    <row r="793" spans="9:10" x14ac:dyDescent="0.25">
      <c r="I793" s="1" t="s">
        <v>40</v>
      </c>
      <c r="J793" s="7"/>
    </row>
    <row r="794" spans="9:10" x14ac:dyDescent="0.25">
      <c r="I794" s="6" t="s">
        <v>40</v>
      </c>
      <c r="J794" s="8"/>
    </row>
    <row r="795" spans="9:10" x14ac:dyDescent="0.25">
      <c r="I795" s="1" t="s">
        <v>40</v>
      </c>
      <c r="J795" s="7"/>
    </row>
    <row r="796" spans="9:10" x14ac:dyDescent="0.25">
      <c r="I796" s="6" t="s">
        <v>40</v>
      </c>
      <c r="J796" s="8"/>
    </row>
    <row r="797" spans="9:10" x14ac:dyDescent="0.25">
      <c r="I797" s="1" t="s">
        <v>40</v>
      </c>
      <c r="J797" s="7"/>
    </row>
    <row r="798" spans="9:10" x14ac:dyDescent="0.25">
      <c r="I798" s="6" t="s">
        <v>29</v>
      </c>
      <c r="J798" s="8"/>
    </row>
    <row r="799" spans="9:10" x14ac:dyDescent="0.25">
      <c r="I799" s="1" t="s">
        <v>40</v>
      </c>
      <c r="J799" s="7"/>
    </row>
    <row r="800" spans="9:10" x14ac:dyDescent="0.25">
      <c r="I800" s="6" t="s">
        <v>40</v>
      </c>
      <c r="J800" s="8"/>
    </row>
    <row r="801" spans="9:10" x14ac:dyDescent="0.25">
      <c r="I801" s="1" t="s">
        <v>40</v>
      </c>
      <c r="J801" s="7"/>
    </row>
    <row r="802" spans="9:10" x14ac:dyDescent="0.25">
      <c r="I802" s="6" t="s">
        <v>40</v>
      </c>
      <c r="J802" s="8"/>
    </row>
    <row r="803" spans="9:10" x14ac:dyDescent="0.25">
      <c r="I803" s="1" t="s">
        <v>29</v>
      </c>
      <c r="J803" s="7"/>
    </row>
    <row r="804" spans="9:10" x14ac:dyDescent="0.25">
      <c r="I804" s="6" t="s">
        <v>29</v>
      </c>
      <c r="J804" s="8"/>
    </row>
    <row r="805" spans="9:10" x14ac:dyDescent="0.25">
      <c r="I805" s="1" t="s">
        <v>29</v>
      </c>
      <c r="J805" s="7"/>
    </row>
    <row r="806" spans="9:10" x14ac:dyDescent="0.25">
      <c r="I806" s="6" t="s">
        <v>29</v>
      </c>
      <c r="J806" s="8"/>
    </row>
    <row r="807" spans="9:10" x14ac:dyDescent="0.25">
      <c r="I807" s="1" t="s">
        <v>40</v>
      </c>
      <c r="J807" s="7"/>
    </row>
    <row r="808" spans="9:10" x14ac:dyDescent="0.25">
      <c r="I808" s="6" t="s">
        <v>40</v>
      </c>
      <c r="J808" s="8"/>
    </row>
    <row r="809" spans="9:10" x14ac:dyDescent="0.25">
      <c r="I809" s="1" t="s">
        <v>29</v>
      </c>
      <c r="J809" s="7"/>
    </row>
    <row r="810" spans="9:10" x14ac:dyDescent="0.25">
      <c r="I810" s="6" t="s">
        <v>29</v>
      </c>
      <c r="J810" s="8"/>
    </row>
    <row r="811" spans="9:10" x14ac:dyDescent="0.25">
      <c r="I811" s="1" t="s">
        <v>29</v>
      </c>
      <c r="J811" s="7"/>
    </row>
    <row r="812" spans="9:10" x14ac:dyDescent="0.25">
      <c r="I812" s="6" t="s">
        <v>29</v>
      </c>
      <c r="J812" s="8"/>
    </row>
    <row r="813" spans="9:10" x14ac:dyDescent="0.25">
      <c r="I813" s="1" t="s">
        <v>29</v>
      </c>
      <c r="J813" s="7"/>
    </row>
    <row r="814" spans="9:10" x14ac:dyDescent="0.25">
      <c r="I814" s="6" t="s">
        <v>29</v>
      </c>
      <c r="J814" s="8"/>
    </row>
    <row r="815" spans="9:10" x14ac:dyDescent="0.25">
      <c r="I815" s="1" t="s">
        <v>29</v>
      </c>
      <c r="J815" s="7"/>
    </row>
    <row r="816" spans="9:10" x14ac:dyDescent="0.25">
      <c r="I816" s="6" t="s">
        <v>29</v>
      </c>
      <c r="J816" s="8"/>
    </row>
    <row r="817" spans="9:10" x14ac:dyDescent="0.25">
      <c r="I817" s="1" t="s">
        <v>29</v>
      </c>
      <c r="J817" s="7"/>
    </row>
    <row r="818" spans="9:10" x14ac:dyDescent="0.25">
      <c r="I818" s="6" t="s">
        <v>29</v>
      </c>
      <c r="J818" s="8"/>
    </row>
    <row r="819" spans="9:10" x14ac:dyDescent="0.25">
      <c r="I819" s="1" t="s">
        <v>29</v>
      </c>
      <c r="J819" s="7"/>
    </row>
    <row r="820" spans="9:10" x14ac:dyDescent="0.25">
      <c r="I820" s="6" t="s">
        <v>29</v>
      </c>
      <c r="J820" s="8"/>
    </row>
    <row r="821" spans="9:10" x14ac:dyDescent="0.25">
      <c r="I821" s="1" t="s">
        <v>29</v>
      </c>
      <c r="J821" s="7"/>
    </row>
    <row r="822" spans="9:10" x14ac:dyDescent="0.25">
      <c r="I822" s="6" t="s">
        <v>40</v>
      </c>
      <c r="J822" s="8"/>
    </row>
    <row r="823" spans="9:10" x14ac:dyDescent="0.25">
      <c r="I823" s="1" t="s">
        <v>40</v>
      </c>
      <c r="J823" s="7"/>
    </row>
    <row r="824" spans="9:10" x14ac:dyDescent="0.25">
      <c r="I824" s="6" t="s">
        <v>29</v>
      </c>
      <c r="J824" s="8"/>
    </row>
    <row r="825" spans="9:10" x14ac:dyDescent="0.25">
      <c r="I825" s="1" t="s">
        <v>29</v>
      </c>
      <c r="J825" s="7"/>
    </row>
    <row r="826" spans="9:10" x14ac:dyDescent="0.25">
      <c r="I826" s="6" t="s">
        <v>29</v>
      </c>
      <c r="J826" s="8"/>
    </row>
    <row r="827" spans="9:10" x14ac:dyDescent="0.25">
      <c r="I827" s="1" t="s">
        <v>29</v>
      </c>
      <c r="J827" s="7"/>
    </row>
    <row r="828" spans="9:10" x14ac:dyDescent="0.25">
      <c r="I828" s="6" t="s">
        <v>29</v>
      </c>
      <c r="J828" s="8"/>
    </row>
    <row r="829" spans="9:10" x14ac:dyDescent="0.25">
      <c r="I829" s="1" t="s">
        <v>29</v>
      </c>
      <c r="J829" s="7"/>
    </row>
    <row r="830" spans="9:10" x14ac:dyDescent="0.25">
      <c r="I830" s="6" t="s">
        <v>29</v>
      </c>
      <c r="J830" s="8"/>
    </row>
    <row r="831" spans="9:10" x14ac:dyDescent="0.25">
      <c r="I831" s="1" t="s">
        <v>29</v>
      </c>
      <c r="J831" s="7"/>
    </row>
    <row r="832" spans="9:10" x14ac:dyDescent="0.25">
      <c r="I832" s="6" t="s">
        <v>40</v>
      </c>
      <c r="J832" s="8"/>
    </row>
    <row r="833" spans="9:10" x14ac:dyDescent="0.25">
      <c r="I833" s="1" t="s">
        <v>40</v>
      </c>
      <c r="J833" s="7"/>
    </row>
    <row r="834" spans="9:10" x14ac:dyDescent="0.25">
      <c r="I834" s="6" t="s">
        <v>29</v>
      </c>
      <c r="J834" s="8"/>
    </row>
    <row r="835" spans="9:10" x14ac:dyDescent="0.25">
      <c r="I835" s="1" t="s">
        <v>29</v>
      </c>
      <c r="J835" s="7"/>
    </row>
    <row r="836" spans="9:10" x14ac:dyDescent="0.25">
      <c r="I836" s="6" t="s">
        <v>40</v>
      </c>
      <c r="J836" s="8"/>
    </row>
    <row r="837" spans="9:10" x14ac:dyDescent="0.25">
      <c r="I837" s="1" t="s">
        <v>40</v>
      </c>
      <c r="J837" s="7"/>
    </row>
    <row r="838" spans="9:10" x14ac:dyDescent="0.25">
      <c r="I838" s="6" t="s">
        <v>29</v>
      </c>
      <c r="J838" s="8"/>
    </row>
    <row r="839" spans="9:10" x14ac:dyDescent="0.25">
      <c r="I839" s="1" t="s">
        <v>29</v>
      </c>
      <c r="J839" s="7"/>
    </row>
    <row r="840" spans="9:10" x14ac:dyDescent="0.25">
      <c r="I840" s="6" t="s">
        <v>29</v>
      </c>
      <c r="J840" s="8"/>
    </row>
    <row r="841" spans="9:10" x14ac:dyDescent="0.25">
      <c r="I841" s="1" t="s">
        <v>29</v>
      </c>
      <c r="J841" s="7"/>
    </row>
    <row r="842" spans="9:10" x14ac:dyDescent="0.25">
      <c r="I842" s="6" t="s">
        <v>40</v>
      </c>
      <c r="J842" s="8"/>
    </row>
    <row r="843" spans="9:10" x14ac:dyDescent="0.25">
      <c r="I843" s="1" t="s">
        <v>40</v>
      </c>
      <c r="J843" s="7"/>
    </row>
    <row r="844" spans="9:10" x14ac:dyDescent="0.25">
      <c r="I844" s="6" t="s">
        <v>29</v>
      </c>
      <c r="J844" s="8"/>
    </row>
    <row r="845" spans="9:10" x14ac:dyDescent="0.25">
      <c r="I845" s="1" t="s">
        <v>29</v>
      </c>
      <c r="J845" s="7"/>
    </row>
    <row r="846" spans="9:10" x14ac:dyDescent="0.25">
      <c r="I846" s="6" t="s">
        <v>40</v>
      </c>
      <c r="J846" s="8"/>
    </row>
    <row r="847" spans="9:10" x14ac:dyDescent="0.25">
      <c r="I847" s="1" t="s">
        <v>29</v>
      </c>
      <c r="J847" s="7"/>
    </row>
    <row r="848" spans="9:10" x14ac:dyDescent="0.25">
      <c r="I848" s="6" t="s">
        <v>29</v>
      </c>
      <c r="J848" s="8"/>
    </row>
    <row r="849" spans="9:10" x14ac:dyDescent="0.25">
      <c r="I849" s="1" t="s">
        <v>29</v>
      </c>
      <c r="J849" s="7"/>
    </row>
    <row r="850" spans="9:10" x14ac:dyDescent="0.25">
      <c r="I850" s="6" t="s">
        <v>29</v>
      </c>
      <c r="J850" s="8"/>
    </row>
    <row r="851" spans="9:10" x14ac:dyDescent="0.25">
      <c r="I851" s="1" t="s">
        <v>29</v>
      </c>
      <c r="J851" s="7"/>
    </row>
    <row r="852" spans="9:10" x14ac:dyDescent="0.25">
      <c r="I852" s="6" t="s">
        <v>29</v>
      </c>
      <c r="J852" s="8"/>
    </row>
    <row r="853" spans="9:10" x14ac:dyDescent="0.25">
      <c r="I853" s="1" t="s">
        <v>40</v>
      </c>
      <c r="J853" s="7"/>
    </row>
    <row r="854" spans="9:10" x14ac:dyDescent="0.25">
      <c r="I854" s="6" t="s">
        <v>40</v>
      </c>
      <c r="J854" s="8"/>
    </row>
    <row r="855" spans="9:10" x14ac:dyDescent="0.25">
      <c r="I855" s="1" t="s">
        <v>29</v>
      </c>
      <c r="J855" s="7"/>
    </row>
    <row r="856" spans="9:10" x14ac:dyDescent="0.25">
      <c r="I856" s="6" t="s">
        <v>40</v>
      </c>
      <c r="J856" s="8"/>
    </row>
    <row r="857" spans="9:10" x14ac:dyDescent="0.25">
      <c r="I857" s="1" t="s">
        <v>29</v>
      </c>
      <c r="J857" s="7"/>
    </row>
    <row r="858" spans="9:10" x14ac:dyDescent="0.25">
      <c r="I858" s="6" t="s">
        <v>29</v>
      </c>
      <c r="J858" s="8"/>
    </row>
    <row r="859" spans="9:10" x14ac:dyDescent="0.25">
      <c r="I859" s="1" t="s">
        <v>29</v>
      </c>
      <c r="J859" s="7"/>
    </row>
    <row r="860" spans="9:10" x14ac:dyDescent="0.25">
      <c r="I860" s="6" t="s">
        <v>29</v>
      </c>
      <c r="J860" s="8"/>
    </row>
    <row r="861" spans="9:10" x14ac:dyDescent="0.25">
      <c r="I861" s="1" t="s">
        <v>40</v>
      </c>
      <c r="J861" s="7"/>
    </row>
    <row r="862" spans="9:10" x14ac:dyDescent="0.25">
      <c r="I862" s="6" t="s">
        <v>29</v>
      </c>
      <c r="J862" s="8"/>
    </row>
    <row r="863" spans="9:10" x14ac:dyDescent="0.25">
      <c r="I863" s="1" t="s">
        <v>40</v>
      </c>
      <c r="J863" s="7"/>
    </row>
    <row r="864" spans="9:10" x14ac:dyDescent="0.25">
      <c r="I864" s="6" t="s">
        <v>29</v>
      </c>
      <c r="J864" s="8"/>
    </row>
    <row r="865" spans="9:10" x14ac:dyDescent="0.25">
      <c r="I865" s="1" t="s">
        <v>29</v>
      </c>
      <c r="J865" s="7"/>
    </row>
    <row r="866" spans="9:10" x14ac:dyDescent="0.25">
      <c r="I866" s="6" t="s">
        <v>29</v>
      </c>
      <c r="J866" s="8"/>
    </row>
    <row r="867" spans="9:10" x14ac:dyDescent="0.25">
      <c r="I867" s="1" t="s">
        <v>29</v>
      </c>
      <c r="J867" s="7"/>
    </row>
    <row r="868" spans="9:10" x14ac:dyDescent="0.25">
      <c r="I868" s="6" t="s">
        <v>29</v>
      </c>
      <c r="J868" s="8"/>
    </row>
    <row r="869" spans="9:10" x14ac:dyDescent="0.25">
      <c r="I869" s="1" t="s">
        <v>29</v>
      </c>
      <c r="J869" s="7"/>
    </row>
    <row r="870" spans="9:10" x14ac:dyDescent="0.25">
      <c r="I870" s="6" t="s">
        <v>29</v>
      </c>
      <c r="J870" s="8"/>
    </row>
    <row r="871" spans="9:10" x14ac:dyDescent="0.25">
      <c r="I871" s="1" t="s">
        <v>40</v>
      </c>
      <c r="J871" s="7"/>
    </row>
    <row r="872" spans="9:10" x14ac:dyDescent="0.25">
      <c r="I872" s="6" t="s">
        <v>40</v>
      </c>
      <c r="J872" s="8"/>
    </row>
    <row r="873" spans="9:10" x14ac:dyDescent="0.25">
      <c r="I873" s="1" t="s">
        <v>29</v>
      </c>
      <c r="J873" s="7"/>
    </row>
    <row r="874" spans="9:10" x14ac:dyDescent="0.25">
      <c r="I874" s="6" t="s">
        <v>29</v>
      </c>
      <c r="J874" s="8"/>
    </row>
    <row r="875" spans="9:10" x14ac:dyDescent="0.25">
      <c r="I875" s="1" t="s">
        <v>29</v>
      </c>
      <c r="J875" s="7"/>
    </row>
    <row r="876" spans="9:10" x14ac:dyDescent="0.25">
      <c r="I876" s="6" t="s">
        <v>29</v>
      </c>
      <c r="J876" s="8"/>
    </row>
    <row r="877" spans="9:10" x14ac:dyDescent="0.25">
      <c r="I877" s="1" t="s">
        <v>29</v>
      </c>
      <c r="J877" s="7"/>
    </row>
    <row r="878" spans="9:10" x14ac:dyDescent="0.25">
      <c r="I878" s="6" t="s">
        <v>40</v>
      </c>
      <c r="J878" s="8"/>
    </row>
    <row r="879" spans="9:10" x14ac:dyDescent="0.25">
      <c r="I879" s="1" t="s">
        <v>29</v>
      </c>
      <c r="J879" s="7"/>
    </row>
    <row r="880" spans="9:10" x14ac:dyDescent="0.25">
      <c r="I880" s="6" t="s">
        <v>29</v>
      </c>
      <c r="J880" s="8"/>
    </row>
    <row r="881" spans="9:10" x14ac:dyDescent="0.25">
      <c r="I881" s="1" t="s">
        <v>40</v>
      </c>
      <c r="J881" s="7"/>
    </row>
    <row r="882" spans="9:10" x14ac:dyDescent="0.25">
      <c r="I882" s="6" t="s">
        <v>29</v>
      </c>
      <c r="J882" s="8"/>
    </row>
    <row r="883" spans="9:10" x14ac:dyDescent="0.25">
      <c r="I883" s="1" t="s">
        <v>29</v>
      </c>
      <c r="J883" s="7"/>
    </row>
    <row r="884" spans="9:10" x14ac:dyDescent="0.25">
      <c r="I884" s="6" t="s">
        <v>29</v>
      </c>
      <c r="J884" s="8"/>
    </row>
    <row r="885" spans="9:10" x14ac:dyDescent="0.25">
      <c r="I885" s="1" t="s">
        <v>29</v>
      </c>
      <c r="J885" s="7"/>
    </row>
    <row r="886" spans="9:10" x14ac:dyDescent="0.25">
      <c r="I886" s="6" t="s">
        <v>29</v>
      </c>
      <c r="J886" s="8"/>
    </row>
    <row r="887" spans="9:10" x14ac:dyDescent="0.25">
      <c r="I887" s="1" t="s">
        <v>29</v>
      </c>
      <c r="J887" s="7"/>
    </row>
    <row r="888" spans="9:10" x14ac:dyDescent="0.25">
      <c r="I888" s="6" t="s">
        <v>29</v>
      </c>
      <c r="J888" s="8"/>
    </row>
    <row r="889" spans="9:10" x14ac:dyDescent="0.25">
      <c r="I889" s="1" t="s">
        <v>29</v>
      </c>
      <c r="J889" s="7"/>
    </row>
    <row r="890" spans="9:10" x14ac:dyDescent="0.25">
      <c r="I890" s="6" t="s">
        <v>29</v>
      </c>
      <c r="J890" s="8"/>
    </row>
    <row r="891" spans="9:10" x14ac:dyDescent="0.25">
      <c r="I891" s="1" t="s">
        <v>29</v>
      </c>
      <c r="J891" s="7"/>
    </row>
    <row r="892" spans="9:10" x14ac:dyDescent="0.25">
      <c r="I892" s="6" t="s">
        <v>29</v>
      </c>
      <c r="J892" s="8"/>
    </row>
    <row r="893" spans="9:10" x14ac:dyDescent="0.25">
      <c r="I893" s="1" t="s">
        <v>29</v>
      </c>
      <c r="J893" s="7"/>
    </row>
    <row r="894" spans="9:10" x14ac:dyDescent="0.25">
      <c r="I894" s="6" t="s">
        <v>29</v>
      </c>
      <c r="J894" s="8"/>
    </row>
    <row r="895" spans="9:10" x14ac:dyDescent="0.25">
      <c r="I895" s="1" t="s">
        <v>29</v>
      </c>
      <c r="J895" s="7"/>
    </row>
    <row r="896" spans="9:10" x14ac:dyDescent="0.25">
      <c r="I896" s="6" t="s">
        <v>29</v>
      </c>
      <c r="J896" s="8"/>
    </row>
    <row r="897" spans="9:10" x14ac:dyDescent="0.25">
      <c r="I897" s="1" t="s">
        <v>29</v>
      </c>
      <c r="J897" s="7"/>
    </row>
    <row r="898" spans="9:10" x14ac:dyDescent="0.25">
      <c r="I898" s="6" t="s">
        <v>29</v>
      </c>
      <c r="J898" s="8"/>
    </row>
    <row r="899" spans="9:10" x14ac:dyDescent="0.25">
      <c r="I899" s="1" t="s">
        <v>29</v>
      </c>
      <c r="J899" s="7"/>
    </row>
    <row r="900" spans="9:10" x14ac:dyDescent="0.25">
      <c r="I900" s="6" t="s">
        <v>29</v>
      </c>
      <c r="J900" s="8"/>
    </row>
    <row r="901" spans="9:10" x14ac:dyDescent="0.25">
      <c r="I901" s="1" t="s">
        <v>29</v>
      </c>
      <c r="J901" s="7"/>
    </row>
    <row r="902" spans="9:10" x14ac:dyDescent="0.25">
      <c r="I902" s="6" t="s">
        <v>29</v>
      </c>
      <c r="J902" s="8"/>
    </row>
    <row r="903" spans="9:10" x14ac:dyDescent="0.25">
      <c r="I903" s="1" t="s">
        <v>29</v>
      </c>
      <c r="J903" s="7"/>
    </row>
    <row r="904" spans="9:10" x14ac:dyDescent="0.25">
      <c r="I904" s="6" t="s">
        <v>29</v>
      </c>
      <c r="J904" s="8"/>
    </row>
    <row r="905" spans="9:10" x14ac:dyDescent="0.25">
      <c r="I905" s="1" t="s">
        <v>29</v>
      </c>
      <c r="J905" s="7"/>
    </row>
    <row r="906" spans="9:10" x14ac:dyDescent="0.25">
      <c r="I906" s="6" t="s">
        <v>29</v>
      </c>
      <c r="J906" s="8"/>
    </row>
    <row r="907" spans="9:10" x14ac:dyDescent="0.25">
      <c r="I907" s="1" t="s">
        <v>29</v>
      </c>
      <c r="J907" s="7"/>
    </row>
    <row r="908" spans="9:10" x14ac:dyDescent="0.25">
      <c r="I908" s="6" t="s">
        <v>29</v>
      </c>
      <c r="J908" s="8"/>
    </row>
    <row r="909" spans="9:10" x14ac:dyDescent="0.25">
      <c r="I909" s="1" t="s">
        <v>29</v>
      </c>
      <c r="J909" s="7"/>
    </row>
    <row r="910" spans="9:10" x14ac:dyDescent="0.25">
      <c r="I910" s="6" t="s">
        <v>29</v>
      </c>
      <c r="J910" s="8"/>
    </row>
    <row r="911" spans="9:10" x14ac:dyDescent="0.25">
      <c r="I911" s="1" t="s">
        <v>29</v>
      </c>
      <c r="J911" s="7"/>
    </row>
    <row r="912" spans="9:10" x14ac:dyDescent="0.25">
      <c r="I912" s="6" t="s">
        <v>29</v>
      </c>
      <c r="J912" s="8"/>
    </row>
    <row r="913" spans="9:10" x14ac:dyDescent="0.25">
      <c r="I913" s="1" t="s">
        <v>29</v>
      </c>
      <c r="J913" s="7"/>
    </row>
    <row r="914" spans="9:10" x14ac:dyDescent="0.25">
      <c r="I914" s="6" t="s">
        <v>29</v>
      </c>
      <c r="J914" s="8"/>
    </row>
    <row r="915" spans="9:10" x14ac:dyDescent="0.25">
      <c r="I915" s="1" t="s">
        <v>29</v>
      </c>
      <c r="J915" s="7"/>
    </row>
    <row r="916" spans="9:10" x14ac:dyDescent="0.25">
      <c r="I916" s="6" t="s">
        <v>29</v>
      </c>
      <c r="J916" s="8"/>
    </row>
    <row r="917" spans="9:10" x14ac:dyDescent="0.25">
      <c r="I917" s="1" t="s">
        <v>29</v>
      </c>
      <c r="J917" s="7"/>
    </row>
    <row r="918" spans="9:10" x14ac:dyDescent="0.25">
      <c r="I918" s="6" t="s">
        <v>40</v>
      </c>
      <c r="J918" s="8"/>
    </row>
    <row r="919" spans="9:10" x14ac:dyDescent="0.25">
      <c r="I919" s="1" t="s">
        <v>29</v>
      </c>
      <c r="J919" s="7"/>
    </row>
    <row r="920" spans="9:10" x14ac:dyDescent="0.25">
      <c r="I920" s="6" t="s">
        <v>29</v>
      </c>
      <c r="J920" s="8"/>
    </row>
    <row r="921" spans="9:10" x14ac:dyDescent="0.25">
      <c r="I921" s="1" t="s">
        <v>29</v>
      </c>
      <c r="J921" s="7"/>
    </row>
    <row r="922" spans="9:10" x14ac:dyDescent="0.25">
      <c r="I922" s="6" t="s">
        <v>29</v>
      </c>
      <c r="J922" s="8"/>
    </row>
    <row r="923" spans="9:10" x14ac:dyDescent="0.25">
      <c r="I923" s="1" t="s">
        <v>29</v>
      </c>
      <c r="J923" s="7"/>
    </row>
    <row r="924" spans="9:10" x14ac:dyDescent="0.25">
      <c r="I924" s="6" t="s">
        <v>29</v>
      </c>
      <c r="J924" s="8"/>
    </row>
    <row r="925" spans="9:10" x14ac:dyDescent="0.25">
      <c r="I925" s="1" t="s">
        <v>29</v>
      </c>
      <c r="J925" s="7"/>
    </row>
    <row r="926" spans="9:10" x14ac:dyDescent="0.25">
      <c r="I926" s="6" t="s">
        <v>40</v>
      </c>
      <c r="J926" s="8"/>
    </row>
    <row r="927" spans="9:10" x14ac:dyDescent="0.25">
      <c r="I927" s="1" t="s">
        <v>29</v>
      </c>
      <c r="J927" s="7"/>
    </row>
    <row r="928" spans="9:10" x14ac:dyDescent="0.25">
      <c r="I928" s="6" t="s">
        <v>40</v>
      </c>
      <c r="J928" s="8"/>
    </row>
    <row r="929" spans="9:10" x14ac:dyDescent="0.25">
      <c r="I929" s="1" t="s">
        <v>29</v>
      </c>
      <c r="J929" s="7"/>
    </row>
    <row r="930" spans="9:10" x14ac:dyDescent="0.25">
      <c r="I930" s="6" t="s">
        <v>29</v>
      </c>
      <c r="J930" s="8"/>
    </row>
    <row r="931" spans="9:10" x14ac:dyDescent="0.25">
      <c r="I931" s="1" t="s">
        <v>40</v>
      </c>
      <c r="J931" s="7"/>
    </row>
    <row r="932" spans="9:10" x14ac:dyDescent="0.25">
      <c r="I932" s="6" t="s">
        <v>29</v>
      </c>
      <c r="J932" s="8"/>
    </row>
    <row r="933" spans="9:10" x14ac:dyDescent="0.25">
      <c r="I933" s="1" t="s">
        <v>29</v>
      </c>
      <c r="J933" s="7"/>
    </row>
    <row r="934" spans="9:10" x14ac:dyDescent="0.25">
      <c r="I934" s="6" t="s">
        <v>29</v>
      </c>
      <c r="J934" s="8"/>
    </row>
    <row r="935" spans="9:10" x14ac:dyDescent="0.25">
      <c r="I935" s="1" t="s">
        <v>40</v>
      </c>
      <c r="J935" s="7"/>
    </row>
    <row r="936" spans="9:10" x14ac:dyDescent="0.25">
      <c r="I936" s="6" t="s">
        <v>29</v>
      </c>
      <c r="J936" s="8"/>
    </row>
    <row r="937" spans="9:10" x14ac:dyDescent="0.25">
      <c r="I937" s="1" t="s">
        <v>40</v>
      </c>
      <c r="J937" s="7"/>
    </row>
    <row r="938" spans="9:10" x14ac:dyDescent="0.25">
      <c r="I938" s="6" t="s">
        <v>29</v>
      </c>
      <c r="J938" s="8"/>
    </row>
    <row r="939" spans="9:10" x14ac:dyDescent="0.25">
      <c r="I939" s="1" t="s">
        <v>29</v>
      </c>
      <c r="J939" s="7"/>
    </row>
    <row r="940" spans="9:10" x14ac:dyDescent="0.25">
      <c r="I940" s="6" t="s">
        <v>40</v>
      </c>
      <c r="J940" s="8"/>
    </row>
    <row r="941" spans="9:10" x14ac:dyDescent="0.25">
      <c r="I941" s="1" t="s">
        <v>29</v>
      </c>
      <c r="J941" s="7"/>
    </row>
    <row r="942" spans="9:10" x14ac:dyDescent="0.25">
      <c r="I942" s="6" t="s">
        <v>29</v>
      </c>
      <c r="J942" s="8"/>
    </row>
    <row r="943" spans="9:10" x14ac:dyDescent="0.25">
      <c r="I943" s="1" t="s">
        <v>29</v>
      </c>
      <c r="J943" s="7"/>
    </row>
    <row r="944" spans="9:10" x14ac:dyDescent="0.25">
      <c r="I944" s="6" t="s">
        <v>40</v>
      </c>
      <c r="J944" s="8"/>
    </row>
    <row r="945" spans="9:10" x14ac:dyDescent="0.25">
      <c r="I945" s="1" t="s">
        <v>40</v>
      </c>
      <c r="J945" s="7"/>
    </row>
    <row r="946" spans="9:10" x14ac:dyDescent="0.25">
      <c r="I946" s="6" t="s">
        <v>40</v>
      </c>
      <c r="J946" s="8"/>
    </row>
    <row r="947" spans="9:10" x14ac:dyDescent="0.25">
      <c r="I947" s="1" t="s">
        <v>29</v>
      </c>
      <c r="J947" s="7"/>
    </row>
    <row r="948" spans="9:10" x14ac:dyDescent="0.25">
      <c r="I948" s="6" t="s">
        <v>29</v>
      </c>
      <c r="J948" s="8"/>
    </row>
    <row r="949" spans="9:10" x14ac:dyDescent="0.25">
      <c r="I949" s="1" t="s">
        <v>40</v>
      </c>
      <c r="J949" s="7"/>
    </row>
    <row r="950" spans="9:10" x14ac:dyDescent="0.25">
      <c r="I950" s="6" t="s">
        <v>40</v>
      </c>
      <c r="J950" s="8"/>
    </row>
    <row r="951" spans="9:10" x14ac:dyDescent="0.25">
      <c r="I951" s="1" t="s">
        <v>40</v>
      </c>
      <c r="J951" s="7"/>
    </row>
    <row r="952" spans="9:10" x14ac:dyDescent="0.25">
      <c r="I952" s="6" t="s">
        <v>29</v>
      </c>
      <c r="J952" s="8"/>
    </row>
    <row r="953" spans="9:10" x14ac:dyDescent="0.25">
      <c r="I953" s="1" t="s">
        <v>40</v>
      </c>
      <c r="J953" s="7"/>
    </row>
    <row r="954" spans="9:10" x14ac:dyDescent="0.25">
      <c r="I954" s="6" t="s">
        <v>29</v>
      </c>
      <c r="J954" s="8"/>
    </row>
    <row r="955" spans="9:10" x14ac:dyDescent="0.25">
      <c r="I955" s="1" t="s">
        <v>29</v>
      </c>
      <c r="J955" s="7"/>
    </row>
    <row r="956" spans="9:10" x14ac:dyDescent="0.25">
      <c r="I956" s="6" t="s">
        <v>29</v>
      </c>
      <c r="J956" s="8"/>
    </row>
    <row r="957" spans="9:10" x14ac:dyDescent="0.25">
      <c r="I957" s="1" t="s">
        <v>40</v>
      </c>
      <c r="J957" s="7"/>
    </row>
    <row r="958" spans="9:10" x14ac:dyDescent="0.25">
      <c r="I958" s="6" t="s">
        <v>29</v>
      </c>
      <c r="J958" s="8"/>
    </row>
    <row r="959" spans="9:10" x14ac:dyDescent="0.25">
      <c r="I959" s="1" t="s">
        <v>29</v>
      </c>
      <c r="J959" s="7"/>
    </row>
    <row r="960" spans="9:10" x14ac:dyDescent="0.25">
      <c r="I960" s="6" t="s">
        <v>29</v>
      </c>
      <c r="J960" s="8"/>
    </row>
    <row r="961" spans="9:10" x14ac:dyDescent="0.25">
      <c r="I961" s="1" t="s">
        <v>29</v>
      </c>
      <c r="J961" s="7"/>
    </row>
    <row r="962" spans="9:10" x14ac:dyDescent="0.25">
      <c r="I962" s="6" t="s">
        <v>29</v>
      </c>
      <c r="J962" s="8"/>
    </row>
    <row r="963" spans="9:10" x14ac:dyDescent="0.25">
      <c r="I963" s="1" t="s">
        <v>29</v>
      </c>
      <c r="J963" s="7"/>
    </row>
    <row r="964" spans="9:10" x14ac:dyDescent="0.25">
      <c r="I964" s="6" t="s">
        <v>29</v>
      </c>
      <c r="J964" s="8"/>
    </row>
    <row r="965" spans="9:10" x14ac:dyDescent="0.25">
      <c r="I965" s="1" t="s">
        <v>29</v>
      </c>
      <c r="J965" s="7"/>
    </row>
    <row r="966" spans="9:10" x14ac:dyDescent="0.25">
      <c r="I966" s="6" t="s">
        <v>29</v>
      </c>
      <c r="J966" s="8"/>
    </row>
    <row r="967" spans="9:10" x14ac:dyDescent="0.25">
      <c r="I967" s="1" t="s">
        <v>40</v>
      </c>
      <c r="J967" s="7"/>
    </row>
    <row r="968" spans="9:10" x14ac:dyDescent="0.25">
      <c r="I968" s="6" t="s">
        <v>29</v>
      </c>
      <c r="J968" s="8"/>
    </row>
    <row r="969" spans="9:10" x14ac:dyDescent="0.25">
      <c r="I969" s="1" t="s">
        <v>29</v>
      </c>
      <c r="J969" s="7"/>
    </row>
    <row r="970" spans="9:10" x14ac:dyDescent="0.25">
      <c r="I970" s="6" t="s">
        <v>40</v>
      </c>
      <c r="J970" s="8"/>
    </row>
    <row r="971" spans="9:10" x14ac:dyDescent="0.25">
      <c r="I971" s="1" t="s">
        <v>29</v>
      </c>
      <c r="J971" s="7"/>
    </row>
    <row r="972" spans="9:10" x14ac:dyDescent="0.25">
      <c r="I972" s="6" t="s">
        <v>29</v>
      </c>
      <c r="J972" s="8"/>
    </row>
    <row r="973" spans="9:10" x14ac:dyDescent="0.25">
      <c r="I973" s="1" t="s">
        <v>29</v>
      </c>
      <c r="J973" s="7"/>
    </row>
    <row r="974" spans="9:10" x14ac:dyDescent="0.25">
      <c r="I974" s="6" t="s">
        <v>29</v>
      </c>
      <c r="J974" s="8"/>
    </row>
    <row r="975" spans="9:10" x14ac:dyDescent="0.25">
      <c r="I975" s="1" t="s">
        <v>29</v>
      </c>
      <c r="J975" s="7"/>
    </row>
    <row r="976" spans="9:10" x14ac:dyDescent="0.25">
      <c r="I976" s="6" t="s">
        <v>29</v>
      </c>
      <c r="J976" s="8"/>
    </row>
    <row r="977" spans="9:10" x14ac:dyDescent="0.25">
      <c r="I977" s="1" t="s">
        <v>29</v>
      </c>
      <c r="J977" s="7"/>
    </row>
    <row r="978" spans="9:10" x14ac:dyDescent="0.25">
      <c r="I978" s="6" t="s">
        <v>29</v>
      </c>
      <c r="J978" s="8"/>
    </row>
    <row r="979" spans="9:10" x14ac:dyDescent="0.25">
      <c r="I979" s="1" t="s">
        <v>29</v>
      </c>
      <c r="J979" s="7"/>
    </row>
    <row r="980" spans="9:10" x14ac:dyDescent="0.25">
      <c r="I980" s="6" t="s">
        <v>29</v>
      </c>
      <c r="J980" s="8"/>
    </row>
    <row r="981" spans="9:10" x14ac:dyDescent="0.25">
      <c r="I981" s="1" t="s">
        <v>29</v>
      </c>
      <c r="J981" s="7"/>
    </row>
    <row r="982" spans="9:10" x14ac:dyDescent="0.25">
      <c r="I982" s="6" t="s">
        <v>29</v>
      </c>
      <c r="J982" s="8"/>
    </row>
    <row r="983" spans="9:10" x14ac:dyDescent="0.25">
      <c r="I983" s="1" t="s">
        <v>29</v>
      </c>
      <c r="J983" s="7"/>
    </row>
    <row r="984" spans="9:10" x14ac:dyDescent="0.25">
      <c r="I984" s="6" t="s">
        <v>29</v>
      </c>
      <c r="J984" s="8"/>
    </row>
    <row r="985" spans="9:10" x14ac:dyDescent="0.25">
      <c r="I985" s="1" t="s">
        <v>29</v>
      </c>
      <c r="J985" s="7"/>
    </row>
    <row r="986" spans="9:10" x14ac:dyDescent="0.25">
      <c r="I986" s="6" t="s">
        <v>29</v>
      </c>
      <c r="J986" s="8"/>
    </row>
    <row r="987" spans="9:10" x14ac:dyDescent="0.25">
      <c r="I987" s="1" t="s">
        <v>40</v>
      </c>
      <c r="J987" s="7"/>
    </row>
    <row r="988" spans="9:10" x14ac:dyDescent="0.25">
      <c r="I988" s="6" t="s">
        <v>29</v>
      </c>
      <c r="J988" s="8"/>
    </row>
    <row r="989" spans="9:10" x14ac:dyDescent="0.25">
      <c r="I989" s="1" t="s">
        <v>29</v>
      </c>
      <c r="J989" s="7"/>
    </row>
    <row r="990" spans="9:10" x14ac:dyDescent="0.25">
      <c r="I990" s="6" t="s">
        <v>29</v>
      </c>
      <c r="J990" s="8"/>
    </row>
    <row r="991" spans="9:10" x14ac:dyDescent="0.25">
      <c r="I991" s="1" t="s">
        <v>40</v>
      </c>
      <c r="J991" s="7"/>
    </row>
    <row r="992" spans="9:10" x14ac:dyDescent="0.25">
      <c r="I992" s="6" t="s">
        <v>29</v>
      </c>
      <c r="J992" s="8"/>
    </row>
    <row r="993" spans="9:10" x14ac:dyDescent="0.25">
      <c r="I993" s="1" t="s">
        <v>29</v>
      </c>
      <c r="J993" s="7"/>
    </row>
    <row r="994" spans="9:10" x14ac:dyDescent="0.25">
      <c r="I994" s="6" t="s">
        <v>40</v>
      </c>
      <c r="J994" s="8"/>
    </row>
    <row r="995" spans="9:10" x14ac:dyDescent="0.25">
      <c r="I995" s="1" t="s">
        <v>29</v>
      </c>
      <c r="J995" s="7"/>
    </row>
    <row r="996" spans="9:10" x14ac:dyDescent="0.25">
      <c r="I996" s="6" t="s">
        <v>29</v>
      </c>
      <c r="J996" s="8"/>
    </row>
    <row r="997" spans="9:10" x14ac:dyDescent="0.25">
      <c r="I997" s="1" t="s">
        <v>40</v>
      </c>
      <c r="J997" s="7"/>
    </row>
    <row r="998" spans="9:10" x14ac:dyDescent="0.25">
      <c r="I998" s="6" t="s">
        <v>40</v>
      </c>
      <c r="J998" s="8"/>
    </row>
    <row r="999" spans="9:10" x14ac:dyDescent="0.25">
      <c r="I999" s="1" t="s">
        <v>40</v>
      </c>
      <c r="J999" s="7"/>
    </row>
    <row r="1000" spans="9:10" x14ac:dyDescent="0.25">
      <c r="I1000" s="6" t="s">
        <v>40</v>
      </c>
      <c r="J1000" s="8"/>
    </row>
    <row r="1001" spans="9:10" x14ac:dyDescent="0.25">
      <c r="I1001" s="1" t="s">
        <v>40</v>
      </c>
      <c r="J1001" s="7"/>
    </row>
    <row r="1002" spans="9:10" x14ac:dyDescent="0.25">
      <c r="I1002" s="6" t="s">
        <v>29</v>
      </c>
      <c r="J1002" s="8"/>
    </row>
    <row r="1003" spans="9:10" x14ac:dyDescent="0.25">
      <c r="I1003" s="1" t="s">
        <v>29</v>
      </c>
      <c r="J1003" s="7"/>
    </row>
    <row r="1004" spans="9:10" x14ac:dyDescent="0.25">
      <c r="I1004" s="6" t="s">
        <v>40</v>
      </c>
      <c r="J1004" s="8"/>
    </row>
    <row r="1005" spans="9:10" x14ac:dyDescent="0.25">
      <c r="I1005" s="1" t="s">
        <v>40</v>
      </c>
      <c r="J1005" s="7"/>
    </row>
    <row r="1006" spans="9:10" x14ac:dyDescent="0.25">
      <c r="I1006" s="6" t="s">
        <v>29</v>
      </c>
      <c r="J1006" s="8"/>
    </row>
    <row r="1007" spans="9:10" x14ac:dyDescent="0.25">
      <c r="I1007" s="1" t="s">
        <v>40</v>
      </c>
      <c r="J1007" s="7"/>
    </row>
    <row r="1008" spans="9:10" x14ac:dyDescent="0.25">
      <c r="I1008" s="6" t="s">
        <v>29</v>
      </c>
      <c r="J1008" s="8"/>
    </row>
    <row r="1009" spans="9:10" x14ac:dyDescent="0.25">
      <c r="I1009" s="1" t="s">
        <v>40</v>
      </c>
      <c r="J1009" s="7"/>
    </row>
    <row r="1010" spans="9:10" x14ac:dyDescent="0.25">
      <c r="I1010" s="6" t="s">
        <v>40</v>
      </c>
      <c r="J1010" s="8"/>
    </row>
    <row r="1011" spans="9:10" x14ac:dyDescent="0.25">
      <c r="I1011" s="1" t="s">
        <v>29</v>
      </c>
      <c r="J1011" s="7"/>
    </row>
    <row r="1012" spans="9:10" x14ac:dyDescent="0.25">
      <c r="I1012" s="6" t="s">
        <v>40</v>
      </c>
      <c r="J1012" s="8"/>
    </row>
    <row r="1013" spans="9:10" x14ac:dyDescent="0.25">
      <c r="I1013" s="1" t="s">
        <v>29</v>
      </c>
      <c r="J1013" s="7"/>
    </row>
    <row r="1014" spans="9:10" x14ac:dyDescent="0.25">
      <c r="I1014" s="6" t="s">
        <v>29</v>
      </c>
      <c r="J1014" s="8"/>
    </row>
    <row r="1015" spans="9:10" x14ac:dyDescent="0.25">
      <c r="I1015" s="1" t="s">
        <v>40</v>
      </c>
      <c r="J1015" s="7"/>
    </row>
    <row r="1016" spans="9:10" x14ac:dyDescent="0.25">
      <c r="I1016" s="6" t="s">
        <v>29</v>
      </c>
      <c r="J1016" s="8"/>
    </row>
    <row r="1017" spans="9:10" x14ac:dyDescent="0.25">
      <c r="I1017" s="1" t="s">
        <v>40</v>
      </c>
      <c r="J1017" s="7"/>
    </row>
    <row r="1018" spans="9:10" x14ac:dyDescent="0.25">
      <c r="I1018" s="6" t="s">
        <v>40</v>
      </c>
      <c r="J1018" s="8"/>
    </row>
    <row r="1019" spans="9:10" x14ac:dyDescent="0.25">
      <c r="I1019" s="1" t="s">
        <v>29</v>
      </c>
      <c r="J1019" s="7"/>
    </row>
    <row r="1020" spans="9:10" x14ac:dyDescent="0.25">
      <c r="I1020" s="6" t="s">
        <v>29</v>
      </c>
      <c r="J1020" s="8"/>
    </row>
    <row r="1021" spans="9:10" x14ac:dyDescent="0.25">
      <c r="I1021" s="1" t="s">
        <v>29</v>
      </c>
      <c r="J1021" s="7"/>
    </row>
    <row r="1022" spans="9:10" x14ac:dyDescent="0.25">
      <c r="I1022" s="6" t="s">
        <v>29</v>
      </c>
      <c r="J1022" s="8"/>
    </row>
    <row r="1023" spans="9:10" x14ac:dyDescent="0.25">
      <c r="I1023" s="1" t="s">
        <v>29</v>
      </c>
      <c r="J1023" s="7"/>
    </row>
    <row r="1024" spans="9:10" x14ac:dyDescent="0.25">
      <c r="I1024" s="6" t="s">
        <v>40</v>
      </c>
      <c r="J1024" s="8"/>
    </row>
    <row r="1025" spans="9:10" x14ac:dyDescent="0.25">
      <c r="I1025" s="1" t="s">
        <v>29</v>
      </c>
      <c r="J1025" s="7"/>
    </row>
    <row r="1026" spans="9:10" x14ac:dyDescent="0.25">
      <c r="I1026" s="6" t="s">
        <v>29</v>
      </c>
      <c r="J1026" s="8"/>
    </row>
    <row r="1027" spans="9:10" x14ac:dyDescent="0.25">
      <c r="I1027" s="1" t="s">
        <v>29</v>
      </c>
      <c r="J1027" s="7"/>
    </row>
    <row r="1028" spans="9:10" x14ac:dyDescent="0.25">
      <c r="I1028" s="6" t="s">
        <v>29</v>
      </c>
      <c r="J1028" s="8"/>
    </row>
    <row r="1029" spans="9:10" x14ac:dyDescent="0.25">
      <c r="I1029" s="1" t="s">
        <v>40</v>
      </c>
      <c r="J1029" s="7"/>
    </row>
    <row r="1030" spans="9:10" x14ac:dyDescent="0.25">
      <c r="I1030" s="6" t="s">
        <v>29</v>
      </c>
      <c r="J1030" s="8"/>
    </row>
    <row r="1031" spans="9:10" x14ac:dyDescent="0.25">
      <c r="I1031" s="1" t="s">
        <v>29</v>
      </c>
      <c r="J1031" s="7"/>
    </row>
    <row r="1032" spans="9:10" x14ac:dyDescent="0.25">
      <c r="I1032" s="6" t="s">
        <v>40</v>
      </c>
      <c r="J1032" s="8"/>
    </row>
    <row r="1033" spans="9:10" x14ac:dyDescent="0.25">
      <c r="I1033" s="1" t="s">
        <v>29</v>
      </c>
      <c r="J1033" s="7"/>
    </row>
    <row r="1034" spans="9:10" x14ac:dyDescent="0.25">
      <c r="I1034" s="6" t="s">
        <v>29</v>
      </c>
      <c r="J1034" s="8"/>
    </row>
    <row r="1035" spans="9:10" x14ac:dyDescent="0.25">
      <c r="I1035" s="1" t="s">
        <v>40</v>
      </c>
      <c r="J1035" s="7"/>
    </row>
    <row r="1036" spans="9:10" x14ac:dyDescent="0.25">
      <c r="I1036" s="6" t="s">
        <v>29</v>
      </c>
      <c r="J1036" s="8"/>
    </row>
    <row r="1037" spans="9:10" x14ac:dyDescent="0.25">
      <c r="I1037" s="1" t="s">
        <v>29</v>
      </c>
      <c r="J1037" s="7"/>
    </row>
    <row r="1038" spans="9:10" x14ac:dyDescent="0.25">
      <c r="I1038" s="6" t="s">
        <v>29</v>
      </c>
      <c r="J1038" s="8"/>
    </row>
    <row r="1039" spans="9:10" x14ac:dyDescent="0.25">
      <c r="I1039" s="1" t="s">
        <v>29</v>
      </c>
      <c r="J1039" s="7"/>
    </row>
    <row r="1040" spans="9:10" x14ac:dyDescent="0.25">
      <c r="I1040" s="6" t="s">
        <v>29</v>
      </c>
      <c r="J1040" s="8"/>
    </row>
    <row r="1041" spans="9:10" x14ac:dyDescent="0.25">
      <c r="I1041" s="1" t="s">
        <v>29</v>
      </c>
      <c r="J1041" s="7"/>
    </row>
    <row r="1042" spans="9:10" x14ac:dyDescent="0.25">
      <c r="I1042" s="6" t="s">
        <v>40</v>
      </c>
      <c r="J1042" s="8"/>
    </row>
    <row r="1043" spans="9:10" x14ac:dyDescent="0.25">
      <c r="I1043" s="1" t="s">
        <v>40</v>
      </c>
      <c r="J1043" s="7"/>
    </row>
    <row r="1044" spans="9:10" x14ac:dyDescent="0.25">
      <c r="I1044" s="6" t="s">
        <v>40</v>
      </c>
      <c r="J1044" s="8"/>
    </row>
    <row r="1045" spans="9:10" x14ac:dyDescent="0.25">
      <c r="I1045" s="1" t="s">
        <v>29</v>
      </c>
      <c r="J1045" s="7"/>
    </row>
    <row r="1046" spans="9:10" x14ac:dyDescent="0.25">
      <c r="I1046" s="6" t="s">
        <v>29</v>
      </c>
      <c r="J1046" s="8"/>
    </row>
    <row r="1047" spans="9:10" x14ac:dyDescent="0.25">
      <c r="I1047" s="1" t="s">
        <v>40</v>
      </c>
      <c r="J1047" s="7"/>
    </row>
    <row r="1048" spans="9:10" x14ac:dyDescent="0.25">
      <c r="I1048" s="6" t="s">
        <v>29</v>
      </c>
      <c r="J1048" s="8"/>
    </row>
    <row r="1049" spans="9:10" x14ac:dyDescent="0.25">
      <c r="I1049" s="1" t="s">
        <v>29</v>
      </c>
      <c r="J1049" s="7"/>
    </row>
    <row r="1050" spans="9:10" x14ac:dyDescent="0.25">
      <c r="I1050" s="6" t="s">
        <v>29</v>
      </c>
      <c r="J1050" s="8"/>
    </row>
    <row r="1051" spans="9:10" x14ac:dyDescent="0.25">
      <c r="I1051" s="1" t="s">
        <v>29</v>
      </c>
      <c r="J1051" s="7"/>
    </row>
    <row r="1052" spans="9:10" x14ac:dyDescent="0.25">
      <c r="I1052" s="6" t="s">
        <v>40</v>
      </c>
      <c r="J1052" s="8"/>
    </row>
    <row r="1053" spans="9:10" x14ac:dyDescent="0.25">
      <c r="I1053" s="1" t="s">
        <v>29</v>
      </c>
      <c r="J1053" s="7"/>
    </row>
    <row r="1054" spans="9:10" x14ac:dyDescent="0.25">
      <c r="I1054" s="6" t="s">
        <v>29</v>
      </c>
      <c r="J1054" s="8"/>
    </row>
    <row r="1055" spans="9:10" x14ac:dyDescent="0.25">
      <c r="I1055" s="1" t="s">
        <v>29</v>
      </c>
      <c r="J1055" s="7"/>
    </row>
    <row r="1056" spans="9:10" x14ac:dyDescent="0.25">
      <c r="I1056" s="6" t="s">
        <v>29</v>
      </c>
      <c r="J1056" s="8"/>
    </row>
    <row r="1057" spans="9:10" x14ac:dyDescent="0.25">
      <c r="I1057" s="1" t="s">
        <v>40</v>
      </c>
      <c r="J1057" s="7"/>
    </row>
    <row r="1058" spans="9:10" x14ac:dyDescent="0.25">
      <c r="I1058" s="6" t="s">
        <v>29</v>
      </c>
      <c r="J1058" s="8"/>
    </row>
    <row r="1059" spans="9:10" x14ac:dyDescent="0.25">
      <c r="I1059" s="1" t="s">
        <v>29</v>
      </c>
      <c r="J1059" s="7"/>
    </row>
    <row r="1060" spans="9:10" x14ac:dyDescent="0.25">
      <c r="I1060" s="6" t="s">
        <v>29</v>
      </c>
      <c r="J1060" s="8"/>
    </row>
    <row r="1061" spans="9:10" x14ac:dyDescent="0.25">
      <c r="I1061" s="1" t="s">
        <v>29</v>
      </c>
      <c r="J1061" s="7"/>
    </row>
    <row r="1062" spans="9:10" x14ac:dyDescent="0.25">
      <c r="I1062" s="6" t="s">
        <v>29</v>
      </c>
      <c r="J1062" s="8"/>
    </row>
    <row r="1063" spans="9:10" x14ac:dyDescent="0.25">
      <c r="I1063" s="1" t="s">
        <v>29</v>
      </c>
      <c r="J1063" s="7"/>
    </row>
    <row r="1064" spans="9:10" x14ac:dyDescent="0.25">
      <c r="I1064" s="6" t="s">
        <v>29</v>
      </c>
      <c r="J1064" s="8"/>
    </row>
    <row r="1065" spans="9:10" x14ac:dyDescent="0.25">
      <c r="I1065" s="1" t="s">
        <v>29</v>
      </c>
      <c r="J1065" s="7"/>
    </row>
    <row r="1066" spans="9:10" x14ac:dyDescent="0.25">
      <c r="I1066" s="6" t="s">
        <v>29</v>
      </c>
      <c r="J1066" s="8"/>
    </row>
    <row r="1067" spans="9:10" x14ac:dyDescent="0.25">
      <c r="I1067" s="1" t="s">
        <v>29</v>
      </c>
      <c r="J1067" s="7"/>
    </row>
    <row r="1068" spans="9:10" x14ac:dyDescent="0.25">
      <c r="I1068" s="6" t="s">
        <v>40</v>
      </c>
      <c r="J1068" s="8"/>
    </row>
    <row r="1069" spans="9:10" x14ac:dyDescent="0.25">
      <c r="I1069" s="1" t="s">
        <v>40</v>
      </c>
      <c r="J1069" s="7"/>
    </row>
    <row r="1070" spans="9:10" x14ac:dyDescent="0.25">
      <c r="I1070" s="6" t="s">
        <v>29</v>
      </c>
      <c r="J1070" s="8"/>
    </row>
    <row r="1071" spans="9:10" x14ac:dyDescent="0.25">
      <c r="I1071" s="1" t="s">
        <v>29</v>
      </c>
      <c r="J1071" s="7"/>
    </row>
    <row r="1072" spans="9:10" x14ac:dyDescent="0.25">
      <c r="I1072" s="6" t="s">
        <v>40</v>
      </c>
      <c r="J1072" s="8"/>
    </row>
    <row r="1073" spans="9:10" x14ac:dyDescent="0.25">
      <c r="I1073" s="1" t="s">
        <v>29</v>
      </c>
      <c r="J1073" s="7"/>
    </row>
    <row r="1074" spans="9:10" x14ac:dyDescent="0.25">
      <c r="I1074" s="6" t="s">
        <v>29</v>
      </c>
      <c r="J1074" s="8"/>
    </row>
    <row r="1075" spans="9:10" x14ac:dyDescent="0.25">
      <c r="I1075" s="1" t="s">
        <v>29</v>
      </c>
      <c r="J1075" s="7"/>
    </row>
    <row r="1076" spans="9:10" x14ac:dyDescent="0.25">
      <c r="I1076" s="6" t="s">
        <v>29</v>
      </c>
      <c r="J1076" s="8"/>
    </row>
    <row r="1077" spans="9:10" x14ac:dyDescent="0.25">
      <c r="I1077" s="1" t="s">
        <v>29</v>
      </c>
      <c r="J1077" s="7"/>
    </row>
    <row r="1078" spans="9:10" x14ac:dyDescent="0.25">
      <c r="I1078" s="6" t="s">
        <v>40</v>
      </c>
      <c r="J1078" s="8"/>
    </row>
    <row r="1079" spans="9:10" x14ac:dyDescent="0.25">
      <c r="I1079" s="1" t="s">
        <v>29</v>
      </c>
      <c r="J1079" s="7"/>
    </row>
    <row r="1080" spans="9:10" x14ac:dyDescent="0.25">
      <c r="I1080" s="6" t="s">
        <v>29</v>
      </c>
      <c r="J1080" s="8"/>
    </row>
    <row r="1081" spans="9:10" x14ac:dyDescent="0.25">
      <c r="I1081" s="1" t="s">
        <v>40</v>
      </c>
      <c r="J1081" s="7"/>
    </row>
    <row r="1082" spans="9:10" x14ac:dyDescent="0.25">
      <c r="I1082" s="6" t="s">
        <v>29</v>
      </c>
      <c r="J1082" s="8"/>
    </row>
    <row r="1083" spans="9:10" x14ac:dyDescent="0.25">
      <c r="I1083" s="1" t="s">
        <v>29</v>
      </c>
      <c r="J1083" s="7"/>
    </row>
    <row r="1084" spans="9:10" x14ac:dyDescent="0.25">
      <c r="I1084" s="6" t="s">
        <v>29</v>
      </c>
      <c r="J1084" s="8"/>
    </row>
    <row r="1085" spans="9:10" x14ac:dyDescent="0.25">
      <c r="I1085" s="1" t="s">
        <v>29</v>
      </c>
      <c r="J1085" s="7"/>
    </row>
    <row r="1086" spans="9:10" x14ac:dyDescent="0.25">
      <c r="I1086" s="6" t="s">
        <v>29</v>
      </c>
      <c r="J1086" s="8"/>
    </row>
    <row r="1087" spans="9:10" x14ac:dyDescent="0.25">
      <c r="I1087" s="1" t="s">
        <v>29</v>
      </c>
      <c r="J1087" s="7"/>
    </row>
    <row r="1088" spans="9:10" x14ac:dyDescent="0.25">
      <c r="I1088" s="6" t="s">
        <v>40</v>
      </c>
      <c r="J1088" s="8"/>
    </row>
    <row r="1089" spans="9:10" x14ac:dyDescent="0.25">
      <c r="I1089" s="1" t="s">
        <v>29</v>
      </c>
      <c r="J1089" s="7"/>
    </row>
    <row r="1090" spans="9:10" x14ac:dyDescent="0.25">
      <c r="I1090" s="6" t="s">
        <v>29</v>
      </c>
      <c r="J1090" s="8"/>
    </row>
    <row r="1091" spans="9:10" x14ac:dyDescent="0.25">
      <c r="I1091" s="1" t="s">
        <v>29</v>
      </c>
      <c r="J1091" s="7"/>
    </row>
    <row r="1092" spans="9:10" x14ac:dyDescent="0.25">
      <c r="I1092" s="6" t="s">
        <v>40</v>
      </c>
      <c r="J1092" s="8"/>
    </row>
    <row r="1093" spans="9:10" x14ac:dyDescent="0.25">
      <c r="I1093" s="1" t="s">
        <v>29</v>
      </c>
      <c r="J1093" s="7"/>
    </row>
    <row r="1094" spans="9:10" x14ac:dyDescent="0.25">
      <c r="I1094" s="6" t="s">
        <v>29</v>
      </c>
      <c r="J1094" s="8"/>
    </row>
    <row r="1095" spans="9:10" x14ac:dyDescent="0.25">
      <c r="I1095" s="1" t="s">
        <v>40</v>
      </c>
      <c r="J1095" s="7"/>
    </row>
    <row r="1096" spans="9:10" x14ac:dyDescent="0.25">
      <c r="I1096" s="6" t="s">
        <v>29</v>
      </c>
      <c r="J1096" s="8"/>
    </row>
    <row r="1097" spans="9:10" x14ac:dyDescent="0.25">
      <c r="I1097" s="1" t="s">
        <v>29</v>
      </c>
      <c r="J1097" s="7"/>
    </row>
    <row r="1098" spans="9:10" x14ac:dyDescent="0.25">
      <c r="I1098" s="6" t="s">
        <v>40</v>
      </c>
    </row>
    <row r="1099" spans="9:10" x14ac:dyDescent="0.25">
      <c r="I1099" s="1" t="s">
        <v>40</v>
      </c>
    </row>
    <row r="1100" spans="9:10" x14ac:dyDescent="0.25">
      <c r="I1100" s="6" t="s">
        <v>29</v>
      </c>
    </row>
    <row r="1101" spans="9:10" x14ac:dyDescent="0.25">
      <c r="I1101" s="1" t="s">
        <v>29</v>
      </c>
    </row>
    <row r="1102" spans="9:10" x14ac:dyDescent="0.25">
      <c r="I1102" s="6" t="s">
        <v>40</v>
      </c>
    </row>
  </sheetData>
  <conditionalFormatting sqref="P3:P10 P22:P59">
    <cfRule type="duplicateValues" dxfId="0" priority="1"/>
  </conditionalFormatting>
  <pageMargins left="0.7" right="0.7" top="0.75" bottom="0.75" header="0.3" footer="0.3"/>
  <drawing r:id="rId5"/>
  <tableParts count="2">
    <tablePart r:id="rId6"/>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FullData</vt:lpstr>
      <vt:lpstr>Dashboard</vt:lpstr>
      <vt:lpstr>Sheet4</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Jaimin Rabari</dc:creator>
  <cp:lastModifiedBy>Hardik Umaria</cp:lastModifiedBy>
  <dcterms:created xsi:type="dcterms:W3CDTF">2025-04-09T08:58:03Z</dcterms:created>
  <dcterms:modified xsi:type="dcterms:W3CDTF">2025-04-24T06:24:47Z</dcterms:modified>
</cp:coreProperties>
</file>