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Nicholas\SkyDrive\Documents\Projects\BLE Booster\Hardware Files\"/>
    </mc:Choice>
  </mc:AlternateContent>
  <bookViews>
    <workbookView xWindow="0" yWindow="0" windowWidth="17805" windowHeight="8415" activeTab="1"/>
  </bookViews>
  <sheets>
    <sheet name="V1" sheetId="1" r:id="rId1"/>
    <sheet name="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3" i="1"/>
  <c r="E34" i="1" s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34" i="1" l="1"/>
  <c r="C33" i="1"/>
  <c r="C31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8" i="1" s="1"/>
  <c r="D31" i="1" s="1"/>
  <c r="D33" i="1" s="1"/>
  <c r="D34" i="1" s="1"/>
  <c r="B33" i="1"/>
  <c r="B34" i="1" s="1"/>
  <c r="B31" i="1"/>
  <c r="G25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1" l="1"/>
</calcChain>
</file>

<file path=xl/sharedStrings.xml><?xml version="1.0" encoding="utf-8"?>
<sst xmlns="http://schemas.openxmlformats.org/spreadsheetml/2006/main" count="166" uniqueCount="87">
  <si>
    <t>Description</t>
  </si>
  <si>
    <t>Value</t>
  </si>
  <si>
    <t>Unit Cost</t>
  </si>
  <si>
    <t>Capacitor</t>
  </si>
  <si>
    <t>1uF</t>
  </si>
  <si>
    <t>0.001uF</t>
  </si>
  <si>
    <t>4.7uF</t>
  </si>
  <si>
    <t>Total Quantity</t>
  </si>
  <si>
    <t>2.2uF</t>
  </si>
  <si>
    <t>0.1uF</t>
  </si>
  <si>
    <t>Resistor</t>
  </si>
  <si>
    <t>330R</t>
  </si>
  <si>
    <t>10k</t>
  </si>
  <si>
    <t>1k</t>
  </si>
  <si>
    <t>2k</t>
  </si>
  <si>
    <t>Mouser Number</t>
  </si>
  <si>
    <t>Connector</t>
  </si>
  <si>
    <t>uUSB</t>
  </si>
  <si>
    <t>LiPo</t>
  </si>
  <si>
    <t>Header</t>
  </si>
  <si>
    <t>Inductor</t>
  </si>
  <si>
    <t>2.2uH</t>
  </si>
  <si>
    <t>LED</t>
  </si>
  <si>
    <t>Red</t>
  </si>
  <si>
    <t>PMOS</t>
  </si>
  <si>
    <t>Transistor</t>
  </si>
  <si>
    <t>Switch</t>
  </si>
  <si>
    <t>Push</t>
  </si>
  <si>
    <t>Toggle</t>
  </si>
  <si>
    <t>TLV1117</t>
  </si>
  <si>
    <t>Regulator</t>
  </si>
  <si>
    <t>TPS62730</t>
  </si>
  <si>
    <t>Charger</t>
  </si>
  <si>
    <t>MCP73831</t>
  </si>
  <si>
    <t>Bluetooth</t>
  </si>
  <si>
    <t>BLE112</t>
  </si>
  <si>
    <t>0.05" 2x5</t>
  </si>
  <si>
    <t>2x8</t>
  </si>
  <si>
    <t>603-BLE112-A</t>
  </si>
  <si>
    <t>579-MCP73831T-2ACIOT</t>
  </si>
  <si>
    <t>595-TPS62730DRYT</t>
  </si>
  <si>
    <t>595-TLV1117-50CDCYR</t>
  </si>
  <si>
    <t>720-LHR974-LP-1</t>
  </si>
  <si>
    <t>771-PMV160UP215</t>
  </si>
  <si>
    <t>810-MLZ2012A2R2W</t>
  </si>
  <si>
    <t>688-SSSS810701</t>
  </si>
  <si>
    <t>612-TL1015AF</t>
  </si>
  <si>
    <t>649-10118192-0001LF</t>
  </si>
  <si>
    <t>Full Board</t>
  </si>
  <si>
    <t>Cost</t>
  </si>
  <si>
    <t>SparkFun PRT-0861</t>
  </si>
  <si>
    <t>649-221111-00010T4LF</t>
  </si>
  <si>
    <t>Female 1x10</t>
  </si>
  <si>
    <t>992-10FX1-254MM</t>
  </si>
  <si>
    <t>Notes</t>
  </si>
  <si>
    <t>Find Stackable if possible</t>
  </si>
  <si>
    <t>Look for larger ones for production</t>
  </si>
  <si>
    <t>Find at Mouser or Digikey</t>
  </si>
  <si>
    <t>649-77313-418-16LF</t>
  </si>
  <si>
    <t>PCB</t>
  </si>
  <si>
    <t>1.975x1.075 in</t>
  </si>
  <si>
    <t>OSH Park Medium Run</t>
  </si>
  <si>
    <t>This is for 150 in sq minimum</t>
  </si>
  <si>
    <t>Total Unit Cost</t>
  </si>
  <si>
    <t>Sell Price</t>
  </si>
  <si>
    <t>Profit</t>
  </si>
  <si>
    <t>Shipping</t>
  </si>
  <si>
    <t>USPS</t>
  </si>
  <si>
    <t>Cost + Package</t>
  </si>
  <si>
    <t>Jumper</t>
  </si>
  <si>
    <t>2 Pin</t>
  </si>
  <si>
    <t>806-SX1100-B</t>
  </si>
  <si>
    <t>Percent Profit</t>
  </si>
  <si>
    <t>BLE Only</t>
  </si>
  <si>
    <t>LDO</t>
  </si>
  <si>
    <t>Unit Cost 50</t>
  </si>
  <si>
    <t>Full Board 50</t>
  </si>
  <si>
    <t>T-Shirt</t>
  </si>
  <si>
    <t>47pF</t>
  </si>
  <si>
    <t>33R</t>
  </si>
  <si>
    <t>8x 2 pin jump</t>
  </si>
  <si>
    <t>649-68000-236HLF</t>
  </si>
  <si>
    <t>LP5907MFX-3.3/NOPB</t>
  </si>
  <si>
    <t>LP5907 3.3V</t>
  </si>
  <si>
    <t>Capacitor 0805</t>
  </si>
  <si>
    <t>Resistor 0805</t>
  </si>
  <si>
    <t>455-1749-1-ND (DigiKey)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</si>
</sst>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9" fontId="0" fillId="0" borderId="0" xfId="2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44" fontId="0" fillId="0" borderId="4" xfId="0" applyNumberFormat="1" applyBorder="1"/>
    <xf numFmtId="0" fontId="0" fillId="0" borderId="5" xfId="0" applyBorder="1"/>
    <xf numFmtId="44" fontId="2" fillId="0" borderId="6" xfId="0" applyNumberFormat="1" applyFont="1" applyBorder="1"/>
    <xf numFmtId="6" fontId="0" fillId="0" borderId="0" xfId="1" applyNumberFormat="1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workbookViewId="0">
      <selection sqref="A1:E27"/>
    </sheetView>
  </sheetViews>
  <sheetFormatPr defaultRowHeight="15" x14ac:dyDescent="0.25"/>
  <cols>
    <col min="1" max="1" width="15" customWidth="1"/>
    <col min="2" max="2" width="14" bestFit="1" customWidth="1"/>
    <col min="3" max="3" width="13.7109375" bestFit="1" customWidth="1"/>
    <col min="4" max="4" width="22.42578125" customWidth="1"/>
    <col min="5" max="5" width="11.140625" style="3" customWidth="1"/>
    <col min="6" max="6" width="10.28515625" customWidth="1"/>
    <col min="12" max="12" width="32.28515625" bestFit="1" customWidth="1"/>
    <col min="13" max="13" width="12.140625" style="3" customWidth="1"/>
    <col min="14" max="14" width="12.7109375" customWidth="1"/>
  </cols>
  <sheetData>
    <row r="1" spans="1:15" s="1" customFormat="1" x14ac:dyDescent="0.25">
      <c r="A1" s="1" t="s">
        <v>0</v>
      </c>
      <c r="B1" s="1" t="s">
        <v>1</v>
      </c>
      <c r="C1" s="1" t="s">
        <v>7</v>
      </c>
      <c r="D1" s="1" t="s">
        <v>15</v>
      </c>
      <c r="E1" s="2" t="s">
        <v>2</v>
      </c>
      <c r="F1" s="7" t="s">
        <v>48</v>
      </c>
      <c r="G1" s="8" t="s">
        <v>49</v>
      </c>
      <c r="H1" s="7" t="s">
        <v>74</v>
      </c>
      <c r="I1" s="8" t="s">
        <v>49</v>
      </c>
      <c r="J1" s="7" t="s">
        <v>73</v>
      </c>
      <c r="K1" s="8" t="s">
        <v>49</v>
      </c>
      <c r="L1" s="1" t="s">
        <v>54</v>
      </c>
      <c r="M1" s="2" t="s">
        <v>75</v>
      </c>
      <c r="N1" s="7" t="s">
        <v>76</v>
      </c>
      <c r="O1" s="8" t="s">
        <v>49</v>
      </c>
    </row>
    <row r="2" spans="1:15" x14ac:dyDescent="0.25">
      <c r="A2" t="s">
        <v>3</v>
      </c>
      <c r="B2" t="s">
        <v>5</v>
      </c>
      <c r="C2">
        <v>1</v>
      </c>
      <c r="E2" s="3">
        <v>0.06</v>
      </c>
      <c r="F2" s="9">
        <v>1</v>
      </c>
      <c r="G2" s="10">
        <f>+F2*E2</f>
        <v>0.06</v>
      </c>
      <c r="H2" s="9">
        <v>1</v>
      </c>
      <c r="I2" s="10">
        <f>+H2*E2</f>
        <v>0.06</v>
      </c>
      <c r="J2" s="9">
        <v>1</v>
      </c>
      <c r="K2" s="10">
        <f t="shared" ref="K2:K27" si="0">+J2*E2</f>
        <v>0.06</v>
      </c>
      <c r="M2" s="3">
        <v>3.5999999999999997E-2</v>
      </c>
      <c r="N2" s="9">
        <v>1</v>
      </c>
      <c r="O2" s="10">
        <f>+N2*M2</f>
        <v>3.5999999999999997E-2</v>
      </c>
    </row>
    <row r="3" spans="1:15" x14ac:dyDescent="0.25">
      <c r="A3" t="s">
        <v>3</v>
      </c>
      <c r="B3" t="s">
        <v>9</v>
      </c>
      <c r="C3">
        <v>1</v>
      </c>
      <c r="E3" s="3">
        <v>0.06</v>
      </c>
      <c r="F3" s="9">
        <v>1</v>
      </c>
      <c r="G3" s="10">
        <f t="shared" ref="G3:G27" si="1">+F3*E3</f>
        <v>0.06</v>
      </c>
      <c r="H3" s="9">
        <v>1</v>
      </c>
      <c r="I3" s="10">
        <f t="shared" ref="I3:I27" si="2">+H3*E3</f>
        <v>0.06</v>
      </c>
      <c r="J3" s="9">
        <v>1</v>
      </c>
      <c r="K3" s="10">
        <f t="shared" si="0"/>
        <v>0.06</v>
      </c>
      <c r="M3" s="3">
        <v>3.5999999999999997E-2</v>
      </c>
      <c r="N3" s="9">
        <v>1</v>
      </c>
      <c r="O3" s="10">
        <f t="shared" ref="O3:O27" si="3">+N3*M3</f>
        <v>3.5999999999999997E-2</v>
      </c>
    </row>
    <row r="4" spans="1:15" x14ac:dyDescent="0.25">
      <c r="A4" t="s">
        <v>3</v>
      </c>
      <c r="B4" t="s">
        <v>4</v>
      </c>
      <c r="C4">
        <v>1</v>
      </c>
      <c r="E4" s="3">
        <v>0.06</v>
      </c>
      <c r="F4" s="9">
        <v>1</v>
      </c>
      <c r="G4" s="10">
        <f t="shared" si="1"/>
        <v>0.06</v>
      </c>
      <c r="H4" s="9">
        <v>1</v>
      </c>
      <c r="I4" s="10">
        <f t="shared" si="2"/>
        <v>0.06</v>
      </c>
      <c r="J4" s="9">
        <v>1</v>
      </c>
      <c r="K4" s="10">
        <f t="shared" si="0"/>
        <v>0.06</v>
      </c>
      <c r="M4" s="3">
        <v>3.5999999999999997E-2</v>
      </c>
      <c r="N4" s="9">
        <v>1</v>
      </c>
      <c r="O4" s="10">
        <f t="shared" si="3"/>
        <v>3.5999999999999997E-2</v>
      </c>
    </row>
    <row r="5" spans="1:15" x14ac:dyDescent="0.25">
      <c r="A5" t="s">
        <v>3</v>
      </c>
      <c r="B5" t="s">
        <v>8</v>
      </c>
      <c r="C5">
        <v>2</v>
      </c>
      <c r="E5" s="3">
        <v>0.06</v>
      </c>
      <c r="F5" s="9">
        <v>2</v>
      </c>
      <c r="G5" s="10">
        <f t="shared" si="1"/>
        <v>0.12</v>
      </c>
      <c r="H5" s="9">
        <v>2</v>
      </c>
      <c r="I5" s="10">
        <f t="shared" si="2"/>
        <v>0.12</v>
      </c>
      <c r="J5" s="9">
        <v>1</v>
      </c>
      <c r="K5" s="10">
        <f t="shared" si="0"/>
        <v>0.06</v>
      </c>
      <c r="M5" s="3">
        <v>3.5999999999999997E-2</v>
      </c>
      <c r="N5" s="9">
        <v>2</v>
      </c>
      <c r="O5" s="10">
        <f t="shared" si="3"/>
        <v>7.1999999999999995E-2</v>
      </c>
    </row>
    <row r="6" spans="1:15" x14ac:dyDescent="0.25">
      <c r="A6" t="s">
        <v>3</v>
      </c>
      <c r="B6" t="s">
        <v>6</v>
      </c>
      <c r="C6">
        <v>3</v>
      </c>
      <c r="E6" s="3">
        <v>0.06</v>
      </c>
      <c r="F6" s="9">
        <v>3</v>
      </c>
      <c r="G6" s="10">
        <f t="shared" si="1"/>
        <v>0.18</v>
      </c>
      <c r="H6" s="9">
        <v>3</v>
      </c>
      <c r="I6" s="10">
        <f t="shared" si="2"/>
        <v>0.18</v>
      </c>
      <c r="J6" s="9">
        <v>1</v>
      </c>
      <c r="K6" s="10">
        <f t="shared" si="0"/>
        <v>0.06</v>
      </c>
      <c r="M6" s="3">
        <v>3.5999999999999997E-2</v>
      </c>
      <c r="N6" s="9">
        <v>3</v>
      </c>
      <c r="O6" s="10">
        <f t="shared" si="3"/>
        <v>0.10799999999999998</v>
      </c>
    </row>
    <row r="7" spans="1:15" x14ac:dyDescent="0.25">
      <c r="A7" t="s">
        <v>10</v>
      </c>
      <c r="B7" t="s">
        <v>11</v>
      </c>
      <c r="C7">
        <v>1</v>
      </c>
      <c r="E7" s="3">
        <v>0.08</v>
      </c>
      <c r="F7" s="9">
        <v>1</v>
      </c>
      <c r="G7" s="10">
        <f t="shared" si="1"/>
        <v>0.08</v>
      </c>
      <c r="H7" s="9">
        <v>1</v>
      </c>
      <c r="I7" s="10">
        <f t="shared" si="2"/>
        <v>0.08</v>
      </c>
      <c r="J7" s="9">
        <v>1</v>
      </c>
      <c r="K7" s="10">
        <f t="shared" si="0"/>
        <v>0.08</v>
      </c>
      <c r="M7" s="3">
        <v>8.0000000000000002E-3</v>
      </c>
      <c r="N7" s="9">
        <v>1</v>
      </c>
      <c r="O7" s="10">
        <f t="shared" si="3"/>
        <v>8.0000000000000002E-3</v>
      </c>
    </row>
    <row r="8" spans="1:15" x14ac:dyDescent="0.25">
      <c r="A8" t="s">
        <v>10</v>
      </c>
      <c r="B8" t="s">
        <v>13</v>
      </c>
      <c r="C8">
        <v>2</v>
      </c>
      <c r="E8" s="3">
        <v>0.08</v>
      </c>
      <c r="F8" s="9">
        <v>2</v>
      </c>
      <c r="G8" s="10">
        <f t="shared" si="1"/>
        <v>0.16</v>
      </c>
      <c r="H8" s="9">
        <v>2</v>
      </c>
      <c r="I8" s="10">
        <f t="shared" si="2"/>
        <v>0.16</v>
      </c>
      <c r="J8" s="9">
        <v>0</v>
      </c>
      <c r="K8" s="10">
        <f t="shared" si="0"/>
        <v>0</v>
      </c>
      <c r="M8" s="3">
        <v>8.0000000000000002E-3</v>
      </c>
      <c r="N8" s="9">
        <v>2</v>
      </c>
      <c r="O8" s="10">
        <f t="shared" si="3"/>
        <v>1.6E-2</v>
      </c>
    </row>
    <row r="9" spans="1:15" x14ac:dyDescent="0.25">
      <c r="A9" t="s">
        <v>10</v>
      </c>
      <c r="B9" t="s">
        <v>14</v>
      </c>
      <c r="C9">
        <v>1</v>
      </c>
      <c r="E9" s="3">
        <v>0.08</v>
      </c>
      <c r="F9" s="9">
        <v>1</v>
      </c>
      <c r="G9" s="10">
        <f t="shared" si="1"/>
        <v>0.08</v>
      </c>
      <c r="H9" s="9">
        <v>1</v>
      </c>
      <c r="I9" s="10">
        <f t="shared" si="2"/>
        <v>0.08</v>
      </c>
      <c r="J9" s="9">
        <v>0</v>
      </c>
      <c r="K9" s="10">
        <f t="shared" si="0"/>
        <v>0</v>
      </c>
      <c r="M9" s="3">
        <v>8.0000000000000002E-3</v>
      </c>
      <c r="N9" s="9">
        <v>1</v>
      </c>
      <c r="O9" s="10">
        <f t="shared" si="3"/>
        <v>8.0000000000000002E-3</v>
      </c>
    </row>
    <row r="10" spans="1:15" x14ac:dyDescent="0.25">
      <c r="A10" t="s">
        <v>10</v>
      </c>
      <c r="B10" t="s">
        <v>12</v>
      </c>
      <c r="C10">
        <v>1</v>
      </c>
      <c r="E10" s="3">
        <v>0.08</v>
      </c>
      <c r="F10" s="9">
        <v>1</v>
      </c>
      <c r="G10" s="10">
        <f t="shared" si="1"/>
        <v>0.08</v>
      </c>
      <c r="H10" s="9">
        <v>0</v>
      </c>
      <c r="I10" s="10">
        <f t="shared" si="2"/>
        <v>0</v>
      </c>
      <c r="J10" s="9">
        <v>0</v>
      </c>
      <c r="K10" s="10">
        <f t="shared" si="0"/>
        <v>0</v>
      </c>
      <c r="M10" s="3">
        <v>8.0000000000000002E-3</v>
      </c>
      <c r="N10" s="9">
        <v>1</v>
      </c>
      <c r="O10" s="10">
        <f t="shared" si="3"/>
        <v>8.0000000000000002E-3</v>
      </c>
    </row>
    <row r="11" spans="1:15" x14ac:dyDescent="0.25">
      <c r="A11" t="s">
        <v>20</v>
      </c>
      <c r="B11" t="s">
        <v>21</v>
      </c>
      <c r="C11">
        <v>1</v>
      </c>
      <c r="D11" t="s">
        <v>44</v>
      </c>
      <c r="E11" s="3">
        <v>0.13</v>
      </c>
      <c r="F11" s="9">
        <v>1</v>
      </c>
      <c r="G11" s="10">
        <f t="shared" si="1"/>
        <v>0.13</v>
      </c>
      <c r="H11" s="9">
        <v>0</v>
      </c>
      <c r="I11" s="10">
        <f t="shared" si="2"/>
        <v>0</v>
      </c>
      <c r="J11" s="9">
        <v>0</v>
      </c>
      <c r="K11" s="10">
        <f t="shared" si="0"/>
        <v>0</v>
      </c>
      <c r="M11" s="3">
        <v>9.7000000000000003E-2</v>
      </c>
      <c r="N11" s="9">
        <v>1</v>
      </c>
      <c r="O11" s="10">
        <f t="shared" si="3"/>
        <v>9.7000000000000003E-2</v>
      </c>
    </row>
    <row r="12" spans="1:15" x14ac:dyDescent="0.25">
      <c r="A12" t="s">
        <v>22</v>
      </c>
      <c r="B12" t="s">
        <v>23</v>
      </c>
      <c r="C12">
        <v>1</v>
      </c>
      <c r="D12" t="s">
        <v>42</v>
      </c>
      <c r="E12" s="3">
        <v>0.1</v>
      </c>
      <c r="F12" s="9">
        <v>1</v>
      </c>
      <c r="G12" s="10">
        <f t="shared" si="1"/>
        <v>0.1</v>
      </c>
      <c r="H12" s="9">
        <v>1</v>
      </c>
      <c r="I12" s="10">
        <f t="shared" si="2"/>
        <v>0.1</v>
      </c>
      <c r="J12" s="9">
        <v>0</v>
      </c>
      <c r="K12" s="10">
        <f t="shared" si="0"/>
        <v>0</v>
      </c>
      <c r="M12" s="3">
        <v>0.04</v>
      </c>
      <c r="N12" s="9">
        <v>1</v>
      </c>
      <c r="O12" s="10">
        <f t="shared" si="3"/>
        <v>0.04</v>
      </c>
    </row>
    <row r="13" spans="1:15" x14ac:dyDescent="0.25">
      <c r="A13" t="s">
        <v>25</v>
      </c>
      <c r="B13" t="s">
        <v>24</v>
      </c>
      <c r="C13">
        <v>1</v>
      </c>
      <c r="D13" t="s">
        <v>43</v>
      </c>
      <c r="E13" s="3">
        <v>7.0000000000000007E-2</v>
      </c>
      <c r="F13" s="9">
        <v>1</v>
      </c>
      <c r="G13" s="10">
        <f t="shared" si="1"/>
        <v>7.0000000000000007E-2</v>
      </c>
      <c r="H13" s="9">
        <v>1</v>
      </c>
      <c r="I13" s="10">
        <f t="shared" si="2"/>
        <v>7.0000000000000007E-2</v>
      </c>
      <c r="J13" s="9">
        <v>0</v>
      </c>
      <c r="K13" s="10">
        <f t="shared" si="0"/>
        <v>0</v>
      </c>
      <c r="M13" s="3">
        <v>6.5000000000000002E-2</v>
      </c>
      <c r="N13" s="9">
        <v>1</v>
      </c>
      <c r="O13" s="10">
        <f t="shared" si="3"/>
        <v>6.5000000000000002E-2</v>
      </c>
    </row>
    <row r="14" spans="1:15" x14ac:dyDescent="0.25">
      <c r="A14" t="s">
        <v>26</v>
      </c>
      <c r="B14" t="s">
        <v>28</v>
      </c>
      <c r="C14">
        <v>1</v>
      </c>
      <c r="D14" t="s">
        <v>45</v>
      </c>
      <c r="E14" s="3">
        <v>0.37</v>
      </c>
      <c r="F14" s="9">
        <v>1</v>
      </c>
      <c r="G14" s="10">
        <f t="shared" si="1"/>
        <v>0.37</v>
      </c>
      <c r="H14" s="9">
        <v>1</v>
      </c>
      <c r="I14" s="10">
        <f t="shared" si="2"/>
        <v>0.37</v>
      </c>
      <c r="J14" s="9">
        <v>0</v>
      </c>
      <c r="K14" s="10">
        <f t="shared" si="0"/>
        <v>0</v>
      </c>
      <c r="M14" s="3">
        <v>0.31</v>
      </c>
      <c r="N14" s="9">
        <v>1</v>
      </c>
      <c r="O14" s="10">
        <f t="shared" si="3"/>
        <v>0.31</v>
      </c>
    </row>
    <row r="15" spans="1:15" x14ac:dyDescent="0.25">
      <c r="A15" t="s">
        <v>26</v>
      </c>
      <c r="B15" t="s">
        <v>27</v>
      </c>
      <c r="C15">
        <v>1</v>
      </c>
      <c r="D15" s="4" t="s">
        <v>46</v>
      </c>
      <c r="E15" s="3">
        <v>0.66</v>
      </c>
      <c r="F15" s="9">
        <v>1</v>
      </c>
      <c r="G15" s="10">
        <f t="shared" si="1"/>
        <v>0.66</v>
      </c>
      <c r="H15" s="9">
        <v>1</v>
      </c>
      <c r="I15" s="10">
        <f t="shared" si="2"/>
        <v>0.66</v>
      </c>
      <c r="J15" s="9">
        <v>1</v>
      </c>
      <c r="K15" s="10">
        <f t="shared" si="0"/>
        <v>0.66</v>
      </c>
      <c r="M15" s="3">
        <v>0.53</v>
      </c>
      <c r="N15" s="9">
        <v>1</v>
      </c>
      <c r="O15" s="10">
        <f t="shared" si="3"/>
        <v>0.53</v>
      </c>
    </row>
    <row r="16" spans="1:15" x14ac:dyDescent="0.25">
      <c r="A16" t="s">
        <v>16</v>
      </c>
      <c r="B16" t="s">
        <v>36</v>
      </c>
      <c r="C16">
        <v>1</v>
      </c>
      <c r="D16" t="s">
        <v>51</v>
      </c>
      <c r="E16" s="3">
        <v>0.7</v>
      </c>
      <c r="F16" s="9">
        <v>1</v>
      </c>
      <c r="G16" s="10">
        <f t="shared" si="1"/>
        <v>0.7</v>
      </c>
      <c r="H16" s="9">
        <v>1</v>
      </c>
      <c r="I16" s="10">
        <f t="shared" si="2"/>
        <v>0.7</v>
      </c>
      <c r="J16" s="9">
        <v>1</v>
      </c>
      <c r="K16" s="10">
        <f t="shared" si="0"/>
        <v>0.7</v>
      </c>
      <c r="M16" s="3">
        <v>0.57799999999999996</v>
      </c>
      <c r="N16" s="9">
        <v>1</v>
      </c>
      <c r="O16" s="10">
        <f t="shared" si="3"/>
        <v>0.57799999999999996</v>
      </c>
    </row>
    <row r="17" spans="1:15" x14ac:dyDescent="0.25">
      <c r="A17" t="s">
        <v>16</v>
      </c>
      <c r="B17" t="s">
        <v>17</v>
      </c>
      <c r="C17">
        <v>1</v>
      </c>
      <c r="D17" t="s">
        <v>47</v>
      </c>
      <c r="E17" s="3">
        <v>0.35</v>
      </c>
      <c r="F17" s="9">
        <v>1</v>
      </c>
      <c r="G17" s="10">
        <f t="shared" si="1"/>
        <v>0.35</v>
      </c>
      <c r="H17" s="9">
        <v>1</v>
      </c>
      <c r="I17" s="10">
        <f t="shared" si="2"/>
        <v>0.35</v>
      </c>
      <c r="J17" s="9">
        <v>0</v>
      </c>
      <c r="K17" s="10">
        <f t="shared" si="0"/>
        <v>0</v>
      </c>
      <c r="M17" s="3">
        <v>0.28599999999999998</v>
      </c>
      <c r="N17" s="9">
        <v>1</v>
      </c>
      <c r="O17" s="10">
        <f t="shared" si="3"/>
        <v>0.28599999999999998</v>
      </c>
    </row>
    <row r="18" spans="1:15" x14ac:dyDescent="0.25">
      <c r="A18" t="s">
        <v>16</v>
      </c>
      <c r="B18" t="s">
        <v>18</v>
      </c>
      <c r="C18">
        <v>1</v>
      </c>
      <c r="D18" t="s">
        <v>50</v>
      </c>
      <c r="E18" s="3">
        <v>0.95</v>
      </c>
      <c r="F18" s="9">
        <v>1</v>
      </c>
      <c r="G18" s="10">
        <f t="shared" si="1"/>
        <v>0.95</v>
      </c>
      <c r="H18" s="9">
        <v>1</v>
      </c>
      <c r="I18" s="10">
        <f t="shared" si="2"/>
        <v>0.95</v>
      </c>
      <c r="J18" s="9">
        <v>0</v>
      </c>
      <c r="K18" s="10">
        <f t="shared" si="0"/>
        <v>0</v>
      </c>
      <c r="L18" t="s">
        <v>57</v>
      </c>
      <c r="M18" s="3">
        <v>0.86</v>
      </c>
      <c r="N18" s="9">
        <v>1</v>
      </c>
      <c r="O18" s="10">
        <f t="shared" si="3"/>
        <v>0.86</v>
      </c>
    </row>
    <row r="19" spans="1:15" x14ac:dyDescent="0.25">
      <c r="A19" t="s">
        <v>19</v>
      </c>
      <c r="B19" t="s">
        <v>52</v>
      </c>
      <c r="C19">
        <v>2</v>
      </c>
      <c r="D19" t="s">
        <v>53</v>
      </c>
      <c r="E19" s="3">
        <v>0.7</v>
      </c>
      <c r="F19" s="9">
        <v>2</v>
      </c>
      <c r="G19" s="10">
        <f t="shared" si="1"/>
        <v>1.4</v>
      </c>
      <c r="H19" s="9">
        <v>2</v>
      </c>
      <c r="I19" s="10">
        <f t="shared" si="2"/>
        <v>1.4</v>
      </c>
      <c r="J19" s="9">
        <v>2</v>
      </c>
      <c r="K19" s="10">
        <f t="shared" si="0"/>
        <v>1.4</v>
      </c>
      <c r="L19" t="s">
        <v>55</v>
      </c>
      <c r="M19" s="3">
        <v>0.68300000000000005</v>
      </c>
      <c r="N19" s="9">
        <v>2</v>
      </c>
      <c r="O19" s="10">
        <f t="shared" si="3"/>
        <v>1.3660000000000001</v>
      </c>
    </row>
    <row r="20" spans="1:15" x14ac:dyDescent="0.25">
      <c r="A20" t="s">
        <v>19</v>
      </c>
      <c r="B20" t="s">
        <v>37</v>
      </c>
      <c r="C20">
        <v>1</v>
      </c>
      <c r="D20" t="s">
        <v>58</v>
      </c>
      <c r="E20" s="3">
        <v>0.44</v>
      </c>
      <c r="F20" s="9">
        <v>1</v>
      </c>
      <c r="G20" s="10">
        <f t="shared" si="1"/>
        <v>0.44</v>
      </c>
      <c r="H20" s="9">
        <v>1</v>
      </c>
      <c r="I20" s="10">
        <f t="shared" si="2"/>
        <v>0.44</v>
      </c>
      <c r="J20" s="9">
        <v>1</v>
      </c>
      <c r="K20" s="10">
        <f t="shared" si="0"/>
        <v>0.44</v>
      </c>
      <c r="L20" t="s">
        <v>56</v>
      </c>
      <c r="M20" s="3">
        <v>0.36299999999999999</v>
      </c>
      <c r="N20" s="9">
        <v>1</v>
      </c>
      <c r="O20" s="10">
        <f t="shared" si="3"/>
        <v>0.36299999999999999</v>
      </c>
    </row>
    <row r="21" spans="1:15" x14ac:dyDescent="0.25">
      <c r="A21" t="s">
        <v>30</v>
      </c>
      <c r="B21" t="s">
        <v>29</v>
      </c>
      <c r="C21">
        <v>0</v>
      </c>
      <c r="D21" t="s">
        <v>41</v>
      </c>
      <c r="E21" s="3">
        <v>0.64</v>
      </c>
      <c r="F21" s="9">
        <v>0</v>
      </c>
      <c r="G21" s="10">
        <f t="shared" si="1"/>
        <v>0</v>
      </c>
      <c r="H21" s="9">
        <v>1</v>
      </c>
      <c r="I21" s="10">
        <f t="shared" si="2"/>
        <v>0.64</v>
      </c>
      <c r="J21" s="9">
        <v>0</v>
      </c>
      <c r="K21" s="10">
        <f t="shared" si="0"/>
        <v>0</v>
      </c>
      <c r="M21" s="3">
        <v>0.38100000000000001</v>
      </c>
      <c r="N21" s="9">
        <v>0</v>
      </c>
      <c r="O21" s="10">
        <f t="shared" si="3"/>
        <v>0</v>
      </c>
    </row>
    <row r="22" spans="1:15" x14ac:dyDescent="0.25">
      <c r="A22" t="s">
        <v>30</v>
      </c>
      <c r="B22" t="s">
        <v>31</v>
      </c>
      <c r="C22">
        <v>1</v>
      </c>
      <c r="D22" t="s">
        <v>40</v>
      </c>
      <c r="E22" s="3">
        <v>1.96</v>
      </c>
      <c r="F22" s="9">
        <v>1</v>
      </c>
      <c r="G22" s="10">
        <f t="shared" si="1"/>
        <v>1.96</v>
      </c>
      <c r="H22" s="9">
        <v>0</v>
      </c>
      <c r="I22" s="10">
        <f t="shared" si="2"/>
        <v>0</v>
      </c>
      <c r="J22" s="9">
        <v>0</v>
      </c>
      <c r="K22" s="10">
        <f t="shared" si="0"/>
        <v>0</v>
      </c>
      <c r="M22" s="3">
        <v>1.37</v>
      </c>
      <c r="N22" s="9">
        <v>1</v>
      </c>
      <c r="O22" s="10">
        <f t="shared" si="3"/>
        <v>1.37</v>
      </c>
    </row>
    <row r="23" spans="1:15" x14ac:dyDescent="0.25">
      <c r="A23" t="s">
        <v>32</v>
      </c>
      <c r="B23" t="s">
        <v>33</v>
      </c>
      <c r="C23">
        <v>1</v>
      </c>
      <c r="D23" t="s">
        <v>39</v>
      </c>
      <c r="E23" s="3">
        <v>0.6</v>
      </c>
      <c r="F23" s="9">
        <v>1</v>
      </c>
      <c r="G23" s="10">
        <f t="shared" si="1"/>
        <v>0.6</v>
      </c>
      <c r="H23" s="9">
        <v>1</v>
      </c>
      <c r="I23" s="10">
        <f t="shared" si="2"/>
        <v>0.6</v>
      </c>
      <c r="J23" s="9">
        <v>0</v>
      </c>
      <c r="K23" s="10">
        <f t="shared" si="0"/>
        <v>0</v>
      </c>
      <c r="M23" s="3">
        <v>0.47</v>
      </c>
      <c r="N23" s="9">
        <v>1</v>
      </c>
      <c r="O23" s="10">
        <f t="shared" si="3"/>
        <v>0.47</v>
      </c>
    </row>
    <row r="24" spans="1:15" x14ac:dyDescent="0.25">
      <c r="A24" t="s">
        <v>34</v>
      </c>
      <c r="B24" t="s">
        <v>35</v>
      </c>
      <c r="C24">
        <v>1</v>
      </c>
      <c r="D24" t="s">
        <v>38</v>
      </c>
      <c r="E24" s="3">
        <v>14.8</v>
      </c>
      <c r="F24" s="9">
        <v>1</v>
      </c>
      <c r="G24" s="10">
        <f t="shared" si="1"/>
        <v>14.8</v>
      </c>
      <c r="H24" s="9">
        <v>1</v>
      </c>
      <c r="I24" s="10">
        <f t="shared" si="2"/>
        <v>14.8</v>
      </c>
      <c r="J24" s="9">
        <v>1</v>
      </c>
      <c r="K24" s="10">
        <f t="shared" si="0"/>
        <v>14.8</v>
      </c>
      <c r="M24" s="3">
        <v>14.25</v>
      </c>
      <c r="N24" s="9">
        <v>1</v>
      </c>
      <c r="O24" s="10">
        <f t="shared" si="3"/>
        <v>14.25</v>
      </c>
    </row>
    <row r="25" spans="1:15" x14ac:dyDescent="0.25">
      <c r="A25" t="s">
        <v>69</v>
      </c>
      <c r="B25" t="s">
        <v>70</v>
      </c>
      <c r="C25">
        <v>8</v>
      </c>
      <c r="D25" t="s">
        <v>71</v>
      </c>
      <c r="E25" s="3">
        <v>0.03</v>
      </c>
      <c r="F25" s="9">
        <v>8</v>
      </c>
      <c r="G25" s="10">
        <f t="shared" si="1"/>
        <v>0.24</v>
      </c>
      <c r="H25" s="9">
        <v>8</v>
      </c>
      <c r="I25" s="10">
        <f t="shared" si="2"/>
        <v>0.24</v>
      </c>
      <c r="J25" s="9">
        <v>5</v>
      </c>
      <c r="K25" s="10">
        <f t="shared" si="0"/>
        <v>0.15</v>
      </c>
      <c r="M25" s="3">
        <v>0.02</v>
      </c>
      <c r="N25" s="9">
        <v>8</v>
      </c>
      <c r="O25" s="10">
        <f t="shared" si="3"/>
        <v>0.16</v>
      </c>
    </row>
    <row r="26" spans="1:15" x14ac:dyDescent="0.25">
      <c r="A26" t="s">
        <v>59</v>
      </c>
      <c r="B26" t="s">
        <v>60</v>
      </c>
      <c r="C26">
        <v>1</v>
      </c>
      <c r="D26" t="s">
        <v>61</v>
      </c>
      <c r="E26" s="3">
        <v>3.05</v>
      </c>
      <c r="F26" s="9">
        <v>1</v>
      </c>
      <c r="G26" s="10">
        <f t="shared" si="1"/>
        <v>3.05</v>
      </c>
      <c r="H26" s="9">
        <v>1</v>
      </c>
      <c r="I26" s="10">
        <f t="shared" si="2"/>
        <v>3.05</v>
      </c>
      <c r="J26" s="9">
        <v>1</v>
      </c>
      <c r="K26" s="10">
        <f t="shared" si="0"/>
        <v>3.05</v>
      </c>
      <c r="L26" t="s">
        <v>62</v>
      </c>
      <c r="M26" s="3">
        <v>3.05</v>
      </c>
      <c r="N26" s="9">
        <v>1</v>
      </c>
      <c r="O26" s="10">
        <f t="shared" si="3"/>
        <v>3.05</v>
      </c>
    </row>
    <row r="27" spans="1:15" x14ac:dyDescent="0.25">
      <c r="A27" t="s">
        <v>66</v>
      </c>
      <c r="B27" t="s">
        <v>68</v>
      </c>
      <c r="C27">
        <v>1</v>
      </c>
      <c r="D27" t="s">
        <v>67</v>
      </c>
      <c r="E27" s="3">
        <v>3</v>
      </c>
      <c r="F27" s="9">
        <v>1</v>
      </c>
      <c r="G27" s="10">
        <f t="shared" si="1"/>
        <v>3</v>
      </c>
      <c r="H27" s="9">
        <v>1</v>
      </c>
      <c r="I27" s="10">
        <f t="shared" si="2"/>
        <v>3</v>
      </c>
      <c r="J27" s="9">
        <v>1</v>
      </c>
      <c r="K27" s="10">
        <f t="shared" si="0"/>
        <v>3</v>
      </c>
      <c r="M27" s="3">
        <v>3</v>
      </c>
      <c r="N27" s="9">
        <v>1</v>
      </c>
      <c r="O27" s="10">
        <f t="shared" si="3"/>
        <v>3</v>
      </c>
    </row>
    <row r="28" spans="1:15" ht="15.75" thickBot="1" x14ac:dyDescent="0.3">
      <c r="F28" s="11"/>
      <c r="G28" s="12">
        <f>SUM(G2:G27)</f>
        <v>29.7</v>
      </c>
      <c r="H28" s="11"/>
      <c r="I28" s="12">
        <f>SUM(I2:I27)</f>
        <v>28.17</v>
      </c>
      <c r="J28" s="11"/>
      <c r="K28" s="12">
        <f>SUM(K2:K27)</f>
        <v>24.58</v>
      </c>
      <c r="N28" s="11"/>
      <c r="O28" s="12">
        <f>SUM(O2:O27)</f>
        <v>27.123000000000001</v>
      </c>
    </row>
    <row r="29" spans="1:15" x14ac:dyDescent="0.25">
      <c r="G29" s="5"/>
    </row>
    <row r="30" spans="1:15" x14ac:dyDescent="0.25">
      <c r="B30" s="1" t="s">
        <v>48</v>
      </c>
      <c r="C30" t="s">
        <v>74</v>
      </c>
      <c r="D30" t="s">
        <v>73</v>
      </c>
      <c r="E30" s="3" t="s">
        <v>77</v>
      </c>
      <c r="L30" s="5"/>
    </row>
    <row r="31" spans="1:15" x14ac:dyDescent="0.25">
      <c r="A31" t="s">
        <v>63</v>
      </c>
      <c r="B31" s="5">
        <f>+G28</f>
        <v>29.7</v>
      </c>
      <c r="C31" s="5">
        <f>+I28</f>
        <v>28.17</v>
      </c>
      <c r="D31" s="5">
        <f>+K28</f>
        <v>24.58</v>
      </c>
      <c r="E31" s="3">
        <f>8.2+2</f>
        <v>10.199999999999999</v>
      </c>
    </row>
    <row r="32" spans="1:15" x14ac:dyDescent="0.25">
      <c r="A32" t="s">
        <v>64</v>
      </c>
      <c r="B32" s="3">
        <v>60</v>
      </c>
      <c r="C32">
        <v>50</v>
      </c>
      <c r="D32" s="3">
        <v>35</v>
      </c>
      <c r="E32" s="3">
        <v>20</v>
      </c>
    </row>
    <row r="33" spans="1:5" x14ac:dyDescent="0.25">
      <c r="A33" t="s">
        <v>65</v>
      </c>
      <c r="B33" s="5">
        <f>+B32-B31</f>
        <v>30.3</v>
      </c>
      <c r="C33" s="5">
        <f>+C32-C31</f>
        <v>21.83</v>
      </c>
      <c r="D33" s="5">
        <f>+D32-D31</f>
        <v>10.420000000000002</v>
      </c>
      <c r="E33" s="5">
        <f>+E32-E31</f>
        <v>9.8000000000000007</v>
      </c>
    </row>
    <row r="34" spans="1:5" x14ac:dyDescent="0.25">
      <c r="A34" t="s">
        <v>72</v>
      </c>
      <c r="B34" s="6">
        <f>+B33/B32</f>
        <v>0.505</v>
      </c>
      <c r="C34" s="6">
        <f>+C33/C32</f>
        <v>0.43659999999999999</v>
      </c>
      <c r="D34" s="6">
        <f>+D33/D32</f>
        <v>0.29771428571428576</v>
      </c>
      <c r="E34" s="6">
        <f>+E33/E32</f>
        <v>0.49000000000000005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G15" sqref="G15"/>
    </sheetView>
  </sheetViews>
  <sheetFormatPr defaultRowHeight="15" x14ac:dyDescent="0.25"/>
  <cols>
    <col min="1" max="1" width="14.28515625" customWidth="1"/>
    <col min="2" max="2" width="14" bestFit="1" customWidth="1"/>
    <col min="3" max="3" width="22.85546875" bestFit="1" customWidth="1"/>
    <col min="4" max="4" width="10.5703125" bestFit="1" customWidth="1"/>
    <col min="5" max="12" width="9.140625" style="17"/>
  </cols>
  <sheetData>
    <row r="1" spans="1:12" x14ac:dyDescent="0.25">
      <c r="E1" s="14"/>
      <c r="F1" s="14"/>
      <c r="G1" s="14"/>
      <c r="H1" s="14"/>
      <c r="I1" s="14"/>
      <c r="J1" s="14"/>
      <c r="K1" s="15"/>
      <c r="L1" s="15"/>
    </row>
    <row r="2" spans="1:12" x14ac:dyDescent="0.25">
      <c r="A2" s="1" t="s">
        <v>0</v>
      </c>
      <c r="B2" s="1" t="s">
        <v>1</v>
      </c>
      <c r="C2" s="1" t="s">
        <v>15</v>
      </c>
      <c r="D2" s="2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t="s">
        <v>84</v>
      </c>
      <c r="B3" t="s">
        <v>5</v>
      </c>
      <c r="D3" s="3"/>
      <c r="F3" s="18"/>
      <c r="H3" s="18"/>
      <c r="J3" s="18"/>
      <c r="L3" s="18"/>
    </row>
    <row r="4" spans="1:12" x14ac:dyDescent="0.25">
      <c r="A4" t="s">
        <v>84</v>
      </c>
      <c r="B4" t="s">
        <v>9</v>
      </c>
      <c r="D4" s="3"/>
      <c r="F4" s="18"/>
      <c r="H4" s="18"/>
      <c r="J4" s="18"/>
      <c r="L4" s="18"/>
    </row>
    <row r="5" spans="1:12" x14ac:dyDescent="0.25">
      <c r="A5" t="s">
        <v>84</v>
      </c>
      <c r="B5" t="s">
        <v>4</v>
      </c>
      <c r="D5" s="3"/>
      <c r="F5" s="18"/>
      <c r="H5" s="18"/>
      <c r="J5" s="18"/>
      <c r="L5" s="18"/>
    </row>
    <row r="6" spans="1:12" x14ac:dyDescent="0.25">
      <c r="A6" t="s">
        <v>84</v>
      </c>
      <c r="B6" t="s">
        <v>8</v>
      </c>
      <c r="D6" s="3"/>
      <c r="F6" s="18"/>
      <c r="H6" s="18"/>
      <c r="J6" s="18"/>
      <c r="L6" s="18"/>
    </row>
    <row r="7" spans="1:12" x14ac:dyDescent="0.25">
      <c r="A7" t="s">
        <v>84</v>
      </c>
      <c r="B7" t="s">
        <v>6</v>
      </c>
      <c r="D7" s="3"/>
      <c r="F7" s="18"/>
      <c r="H7" s="18"/>
      <c r="J7" s="18"/>
      <c r="L7" s="18"/>
    </row>
    <row r="8" spans="1:12" x14ac:dyDescent="0.25">
      <c r="A8" t="s">
        <v>84</v>
      </c>
      <c r="B8" t="s">
        <v>78</v>
      </c>
      <c r="D8" s="3"/>
      <c r="F8" s="18"/>
      <c r="H8" s="18"/>
      <c r="J8" s="18"/>
      <c r="L8" s="18"/>
    </row>
    <row r="9" spans="1:12" x14ac:dyDescent="0.25">
      <c r="A9" t="s">
        <v>85</v>
      </c>
      <c r="B9" t="s">
        <v>79</v>
      </c>
      <c r="D9" s="3"/>
      <c r="F9" s="18"/>
      <c r="H9" s="18"/>
      <c r="J9" s="18"/>
      <c r="L9" s="18"/>
    </row>
    <row r="10" spans="1:12" x14ac:dyDescent="0.25">
      <c r="A10" t="s">
        <v>85</v>
      </c>
      <c r="B10" t="s">
        <v>11</v>
      </c>
      <c r="D10" s="3"/>
      <c r="F10" s="18"/>
      <c r="H10" s="18"/>
      <c r="J10" s="18"/>
      <c r="L10" s="18"/>
    </row>
    <row r="11" spans="1:12" x14ac:dyDescent="0.25">
      <c r="A11" t="s">
        <v>85</v>
      </c>
      <c r="B11" t="s">
        <v>13</v>
      </c>
      <c r="D11" s="3"/>
      <c r="F11" s="18"/>
      <c r="H11" s="18"/>
      <c r="J11" s="18"/>
      <c r="L11" s="18"/>
    </row>
    <row r="12" spans="1:12" x14ac:dyDescent="0.25">
      <c r="A12" t="s">
        <v>85</v>
      </c>
      <c r="B12" t="s">
        <v>14</v>
      </c>
      <c r="D12" s="3"/>
      <c r="F12" s="18"/>
      <c r="H12" s="18"/>
      <c r="J12" s="18"/>
      <c r="L12" s="18"/>
    </row>
    <row r="13" spans="1:12" x14ac:dyDescent="0.25">
      <c r="A13" t="s">
        <v>85</v>
      </c>
      <c r="B13" t="s">
        <v>12</v>
      </c>
      <c r="D13" s="3"/>
      <c r="F13" s="18"/>
      <c r="H13" s="18"/>
      <c r="J13" s="18"/>
      <c r="L13" s="18"/>
    </row>
    <row r="14" spans="1:12" x14ac:dyDescent="0.25">
      <c r="A14" t="s">
        <v>20</v>
      </c>
      <c r="B14" t="s">
        <v>21</v>
      </c>
      <c r="C14" t="s">
        <v>44</v>
      </c>
      <c r="D14" s="3"/>
      <c r="F14" s="18"/>
      <c r="H14" s="18"/>
      <c r="J14" s="18"/>
      <c r="L14" s="18"/>
    </row>
    <row r="15" spans="1:12" x14ac:dyDescent="0.25">
      <c r="A15" t="s">
        <v>22</v>
      </c>
      <c r="B15" t="s">
        <v>23</v>
      </c>
      <c r="C15" t="s">
        <v>42</v>
      </c>
      <c r="D15" s="3"/>
      <c r="F15" s="18"/>
      <c r="H15" s="18"/>
      <c r="J15" s="18"/>
      <c r="L15" s="18"/>
    </row>
    <row r="16" spans="1:12" x14ac:dyDescent="0.25">
      <c r="A16" t="s">
        <v>25</v>
      </c>
      <c r="B16" t="s">
        <v>24</v>
      </c>
      <c r="C16" t="s">
        <v>43</v>
      </c>
      <c r="D16" s="3"/>
      <c r="F16" s="18"/>
      <c r="H16" s="18"/>
      <c r="J16" s="18"/>
      <c r="L16" s="18"/>
    </row>
    <row r="17" spans="1:12" x14ac:dyDescent="0.25">
      <c r="A17" t="s">
        <v>26</v>
      </c>
      <c r="B17" t="s">
        <v>28</v>
      </c>
      <c r="C17" t="s">
        <v>45</v>
      </c>
      <c r="D17" s="3"/>
      <c r="F17" s="18"/>
      <c r="H17" s="18"/>
      <c r="J17" s="18"/>
      <c r="L17" s="18"/>
    </row>
    <row r="18" spans="1:12" x14ac:dyDescent="0.25">
      <c r="A18" t="s">
        <v>26</v>
      </c>
      <c r="B18" t="s">
        <v>27</v>
      </c>
      <c r="C18" s="4" t="s">
        <v>46</v>
      </c>
      <c r="D18" s="3"/>
      <c r="F18" s="18"/>
      <c r="H18" s="18"/>
      <c r="J18" s="18"/>
      <c r="L18" s="18"/>
    </row>
    <row r="19" spans="1:12" x14ac:dyDescent="0.25">
      <c r="A19" t="s">
        <v>16</v>
      </c>
      <c r="B19" t="s">
        <v>36</v>
      </c>
      <c r="C19" t="s">
        <v>51</v>
      </c>
      <c r="D19" s="3"/>
      <c r="F19" s="18"/>
      <c r="H19" s="18"/>
      <c r="J19" s="18"/>
      <c r="L19" s="18"/>
    </row>
    <row r="20" spans="1:12" x14ac:dyDescent="0.25">
      <c r="A20" t="s">
        <v>16</v>
      </c>
      <c r="B20" t="s">
        <v>17</v>
      </c>
      <c r="C20" t="s">
        <v>47</v>
      </c>
      <c r="D20" s="3"/>
      <c r="F20" s="18"/>
      <c r="H20" s="18"/>
      <c r="J20" s="18"/>
      <c r="L20" s="18"/>
    </row>
    <row r="21" spans="1:12" x14ac:dyDescent="0.25">
      <c r="A21" t="s">
        <v>16</v>
      </c>
      <c r="B21" t="s">
        <v>18</v>
      </c>
      <c r="C21" t="s">
        <v>86</v>
      </c>
      <c r="D21" s="3"/>
      <c r="F21" s="18"/>
      <c r="H21" s="18"/>
      <c r="J21" s="18"/>
      <c r="L21" s="18"/>
    </row>
    <row r="22" spans="1:12" x14ac:dyDescent="0.25">
      <c r="A22" t="s">
        <v>19</v>
      </c>
      <c r="B22" t="s">
        <v>52</v>
      </c>
      <c r="C22" t="s">
        <v>53</v>
      </c>
      <c r="D22" s="3"/>
      <c r="F22" s="18"/>
      <c r="H22" s="18"/>
      <c r="J22" s="18"/>
      <c r="L22" s="18"/>
    </row>
    <row r="23" spans="1:12" x14ac:dyDescent="0.25">
      <c r="A23" t="s">
        <v>19</v>
      </c>
      <c r="B23" t="s">
        <v>80</v>
      </c>
      <c r="C23" t="s">
        <v>81</v>
      </c>
      <c r="D23" s="3"/>
      <c r="F23" s="18"/>
      <c r="H23" s="18"/>
      <c r="J23" s="18"/>
      <c r="L23" s="18"/>
    </row>
    <row r="24" spans="1:12" x14ac:dyDescent="0.25">
      <c r="A24" t="s">
        <v>30</v>
      </c>
      <c r="B24" t="s">
        <v>83</v>
      </c>
      <c r="C24" t="s">
        <v>82</v>
      </c>
      <c r="D24" s="3"/>
      <c r="F24" s="18"/>
      <c r="H24" s="18"/>
      <c r="J24" s="18"/>
      <c r="L24" s="18"/>
    </row>
    <row r="25" spans="1:12" x14ac:dyDescent="0.25">
      <c r="A25" t="s">
        <v>30</v>
      </c>
      <c r="B25" t="s">
        <v>31</v>
      </c>
      <c r="C25" t="s">
        <v>40</v>
      </c>
      <c r="D25" s="3"/>
      <c r="F25" s="18"/>
      <c r="H25" s="18"/>
      <c r="J25" s="18"/>
      <c r="L25" s="18"/>
    </row>
    <row r="26" spans="1:12" x14ac:dyDescent="0.25">
      <c r="A26" t="s">
        <v>32</v>
      </c>
      <c r="B26" t="s">
        <v>33</v>
      </c>
      <c r="C26" t="s">
        <v>39</v>
      </c>
      <c r="D26" s="3"/>
      <c r="F26" s="18"/>
      <c r="H26" s="18"/>
      <c r="J26" s="18"/>
      <c r="L26" s="18"/>
    </row>
    <row r="27" spans="1:12" x14ac:dyDescent="0.25">
      <c r="A27" t="s">
        <v>34</v>
      </c>
      <c r="B27" t="s">
        <v>35</v>
      </c>
      <c r="C27" t="s">
        <v>38</v>
      </c>
      <c r="D27" s="3"/>
      <c r="F27" s="18"/>
      <c r="H27" s="18"/>
      <c r="J27" s="18"/>
      <c r="L27" s="18"/>
    </row>
    <row r="28" spans="1:12" x14ac:dyDescent="0.25">
      <c r="A28" t="s">
        <v>69</v>
      </c>
      <c r="B28" t="s">
        <v>70</v>
      </c>
      <c r="C28" t="s">
        <v>71</v>
      </c>
      <c r="D28" s="3"/>
      <c r="F28" s="18"/>
      <c r="H28" s="18"/>
      <c r="J28" s="18"/>
      <c r="L28" s="18"/>
    </row>
    <row r="29" spans="1:12" x14ac:dyDescent="0.25">
      <c r="D29" s="3"/>
      <c r="F29" s="18"/>
      <c r="H29" s="18"/>
      <c r="J29" s="18"/>
      <c r="L29" s="18"/>
    </row>
    <row r="30" spans="1:12" x14ac:dyDescent="0.25">
      <c r="D30" s="3"/>
      <c r="F30" s="18"/>
      <c r="H30" s="18"/>
      <c r="J30" s="18"/>
      <c r="L30" s="18"/>
    </row>
    <row r="31" spans="1:12" x14ac:dyDescent="0.25">
      <c r="D31" s="13"/>
      <c r="F31" s="18"/>
      <c r="H31" s="18"/>
      <c r="J31" s="18"/>
      <c r="L31" s="18"/>
    </row>
    <row r="32" spans="1:12" x14ac:dyDescent="0.25">
      <c r="F32" s="18"/>
      <c r="H32" s="18"/>
      <c r="J32" s="18"/>
      <c r="L32" s="18"/>
    </row>
  </sheetData>
  <mergeCells count="4">
    <mergeCell ref="E1:F1"/>
    <mergeCell ref="G1:H1"/>
    <mergeCell ref="I1:J1"/>
    <mergeCell ref="K1:L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J. Conn</dc:creator>
  <cp:lastModifiedBy>Nicholas J. Conn</cp:lastModifiedBy>
  <dcterms:created xsi:type="dcterms:W3CDTF">2013-08-11T18:54:11Z</dcterms:created>
  <dcterms:modified xsi:type="dcterms:W3CDTF">2014-03-24T22:25:15Z</dcterms:modified>
</cp:coreProperties>
</file>