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6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17" i="1"/>
  <c r="F16" i="1"/>
  <c r="C27" i="1"/>
  <c r="C26" i="1"/>
  <c r="J3" i="1"/>
  <c r="D21" i="1"/>
  <c r="C21" i="1"/>
  <c r="A16" i="1"/>
  <c r="B13" i="1"/>
  <c r="C13" i="1"/>
  <c r="E13" i="1"/>
  <c r="D5" i="1"/>
  <c r="D8" i="1"/>
  <c r="B8" i="1"/>
  <c r="C5" i="1"/>
  <c r="C2" i="1"/>
  <c r="B2" i="1"/>
</calcChain>
</file>

<file path=xl/sharedStrings.xml><?xml version="1.0" encoding="utf-8"?>
<sst xmlns="http://schemas.openxmlformats.org/spreadsheetml/2006/main" count="28" uniqueCount="26">
  <si>
    <t>Diam(mm)</t>
  </si>
  <si>
    <t>Raio(mm)</t>
  </si>
  <si>
    <t>P(mm)</t>
  </si>
  <si>
    <t>uSteps</t>
  </si>
  <si>
    <t>Steps/rot</t>
  </si>
  <si>
    <t>Total uSteps/rot</t>
  </si>
  <si>
    <t>uSteps/mm</t>
  </si>
  <si>
    <t>a(mm/s2)</t>
  </si>
  <si>
    <t>a(uStep/s2)</t>
  </si>
  <si>
    <t>v(mm/s)</t>
  </si>
  <si>
    <t>v(uStep/s)</t>
  </si>
  <si>
    <t>steps(n)</t>
  </si>
  <si>
    <t>Wheel wide(mm)</t>
  </si>
  <si>
    <t>turn radius(mm)</t>
  </si>
  <si>
    <t>Robot Platform</t>
  </si>
  <si>
    <t>rotation</t>
  </si>
  <si>
    <t>Corda(mm)</t>
  </si>
  <si>
    <t>Platform radius</t>
  </si>
  <si>
    <t>Platform diameter</t>
  </si>
  <si>
    <t>Ultra Sound</t>
  </si>
  <si>
    <t>dist scan max(mm)</t>
  </si>
  <si>
    <t>Vsound(mm/s)</t>
  </si>
  <si>
    <t>t scan max(s)</t>
  </si>
  <si>
    <t>Timeout</t>
  </si>
  <si>
    <t>TOF 1mm(us)</t>
  </si>
  <si>
    <t>num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</si>
</sst>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0.0000"/>
    <numFmt numFmtId="168" formatCode="0.000"/>
    <numFmt numFmtId="169" formatCode="0.0"/>
    <numFmt numFmtId="172" formatCode="0.000E+00;\_x0000_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172" fontId="0" fillId="0" borderId="0" xfId="0" applyNumberFormat="1"/>
    <xf numFmtId="16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22" sqref="G22"/>
    </sheetView>
  </sheetViews>
  <sheetFormatPr baseColWidth="10" defaultRowHeight="15" x14ac:dyDescent="0"/>
  <cols>
    <col min="1" max="1" width="15.33203125" bestFit="1" customWidth="1"/>
    <col min="2" max="3" width="14.5" bestFit="1" customWidth="1"/>
    <col min="4" max="4" width="12.1640625" bestFit="1" customWidth="1"/>
    <col min="5" max="5" width="10.5" bestFit="1" customWidth="1"/>
  </cols>
  <sheetData>
    <row r="1" spans="1:10">
      <c r="A1" t="s">
        <v>0</v>
      </c>
      <c r="B1" t="s">
        <v>1</v>
      </c>
      <c r="C1" t="s">
        <v>2</v>
      </c>
    </row>
    <row r="2" spans="1:10">
      <c r="A2">
        <v>84</v>
      </c>
      <c r="B2">
        <f>A2/2</f>
        <v>42</v>
      </c>
      <c r="C2" s="3">
        <f>2*PI()*B2</f>
        <v>263.89378290154264</v>
      </c>
      <c r="I2">
        <v>264</v>
      </c>
    </row>
    <row r="3" spans="1:10">
      <c r="I3">
        <v>6</v>
      </c>
      <c r="J3">
        <f>I3/I2</f>
        <v>2.2727272727272728E-2</v>
      </c>
    </row>
    <row r="4" spans="1:10">
      <c r="A4" t="s">
        <v>3</v>
      </c>
      <c r="B4" t="s">
        <v>4</v>
      </c>
      <c r="C4" t="s">
        <v>5</v>
      </c>
      <c r="D4" t="s">
        <v>6</v>
      </c>
    </row>
    <row r="5" spans="1:10">
      <c r="A5">
        <v>8</v>
      </c>
      <c r="B5">
        <v>200</v>
      </c>
      <c r="C5">
        <f>B5*A5</f>
        <v>1600</v>
      </c>
      <c r="D5" s="2">
        <f>C5/C2</f>
        <v>6.0630454511198222</v>
      </c>
    </row>
    <row r="7" spans="1:10">
      <c r="A7" t="s">
        <v>7</v>
      </c>
      <c r="B7" t="s">
        <v>8</v>
      </c>
      <c r="C7" t="s">
        <v>9</v>
      </c>
      <c r="D7" t="s">
        <v>10</v>
      </c>
      <c r="F7" t="s">
        <v>11</v>
      </c>
    </row>
    <row r="8" spans="1:10">
      <c r="A8">
        <v>1000</v>
      </c>
      <c r="B8" s="4">
        <f>A8*D5</f>
        <v>6063.0454511198222</v>
      </c>
      <c r="C8">
        <v>100</v>
      </c>
      <c r="D8" s="4">
        <f>C8*D5</f>
        <v>606.30454511198218</v>
      </c>
      <c r="E8">
        <v>1</v>
      </c>
    </row>
    <row r="11" spans="1:10">
      <c r="A11" s="5" t="s">
        <v>14</v>
      </c>
    </row>
    <row r="12" spans="1:10">
      <c r="A12" t="s">
        <v>12</v>
      </c>
      <c r="B12" t="s">
        <v>13</v>
      </c>
      <c r="C12" t="s">
        <v>2</v>
      </c>
      <c r="D12" s="7" t="s">
        <v>15</v>
      </c>
      <c r="E12" s="6" t="s">
        <v>16</v>
      </c>
    </row>
    <row r="13" spans="1:10">
      <c r="A13">
        <v>153</v>
      </c>
      <c r="B13">
        <f>A13/2</f>
        <v>76.5</v>
      </c>
      <c r="C13" s="3">
        <f>2*PI()*B13</f>
        <v>480.66367599923836</v>
      </c>
      <c r="D13" s="7">
        <v>90</v>
      </c>
      <c r="E13" s="8">
        <f>D13/360*C13</f>
        <v>120.16591899980959</v>
      </c>
    </row>
    <row r="14" spans="1:10">
      <c r="G14" s="10"/>
    </row>
    <row r="15" spans="1:10">
      <c r="A15" s="5" t="s">
        <v>18</v>
      </c>
      <c r="B15" s="5" t="s">
        <v>17</v>
      </c>
    </row>
    <row r="16" spans="1:10">
      <c r="A16">
        <f>B16*2</f>
        <v>256</v>
      </c>
      <c r="B16">
        <v>128</v>
      </c>
      <c r="F16">
        <f>(15/4)/90</f>
        <v>4.1666666666666664E-2</v>
      </c>
    </row>
    <row r="17" spans="1:7">
      <c r="F17">
        <v>116</v>
      </c>
      <c r="G17">
        <f>F17*(1+F16)</f>
        <v>120.83333333333334</v>
      </c>
    </row>
    <row r="19" spans="1:7">
      <c r="A19" s="5" t="s">
        <v>19</v>
      </c>
      <c r="C19" t="s">
        <v>23</v>
      </c>
    </row>
    <row r="20" spans="1:7">
      <c r="A20" t="s">
        <v>21</v>
      </c>
      <c r="B20" t="s">
        <v>20</v>
      </c>
      <c r="C20" t="s">
        <v>22</v>
      </c>
      <c r="D20" t="s">
        <v>24</v>
      </c>
      <c r="F20" t="s">
        <v>25</v>
      </c>
      <c r="G20" t="s">
        <v>22</v>
      </c>
    </row>
    <row r="21" spans="1:7">
      <c r="A21">
        <v>343000</v>
      </c>
      <c r="B21">
        <v>220</v>
      </c>
      <c r="C21" s="1">
        <f>(B21*2)/A21</f>
        <v>1.2827988338192419E-3</v>
      </c>
      <c r="D21" s="9">
        <f>1/A21</f>
        <v>2.9154518950437319E-6</v>
      </c>
      <c r="F21">
        <v>4</v>
      </c>
      <c r="G21">
        <f>C21*F21</f>
        <v>5.1311953352769675E-3</v>
      </c>
    </row>
    <row r="26" spans="1:7">
      <c r="A26" s="2">
        <v>6.0630454511198222</v>
      </c>
      <c r="B26">
        <v>264</v>
      </c>
      <c r="C26">
        <f>B26*A26</f>
        <v>1600.643999095633</v>
      </c>
    </row>
    <row r="27" spans="1:7">
      <c r="A27">
        <v>6</v>
      </c>
      <c r="B27">
        <v>264</v>
      </c>
      <c r="C27">
        <f>B27*A27</f>
        <v>1584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BEEVC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Mendes</dc:creator>
  <cp:lastModifiedBy>Francisco Mendes</cp:lastModifiedBy>
  <dcterms:created xsi:type="dcterms:W3CDTF">2017-05-13T18:13:10Z</dcterms:created>
  <dcterms:modified xsi:type="dcterms:W3CDTF">2017-05-14T16:38:36Z</dcterms:modified>
</cp:coreProperties>
</file>