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4" activeTab="6"/>
  </bookViews>
  <sheets>
    <sheet name="Notes" sheetId="6" r:id="rId1"/>
    <sheet name="Legend" sheetId="4" r:id="rId2"/>
    <sheet name="FTYPE_DEV32_CG64Byte" sheetId="1" r:id="rId3"/>
    <sheet name="FTYPE_DEV32_CG256Byte" sheetId="7" r:id="rId4"/>
    <sheet name="FTYPE_DEV8_CG64Byte" sheetId="5" r:id="rId5"/>
    <sheet name="FTYPE_DEV8_CG256Byte" sheetId="8" r:id="rId6"/>
    <sheet name="FieldEncoding" sheetId="9" r:id="rId7"/>
    <sheet name="Sheet1" sheetId="10" r:id="rId8"/>
  </sheets>
  <calcPr calcId="145621"/>
</workbook>
</file>

<file path=xl/calcChain.xml><?xml version="1.0" encoding="utf-8"?>
<calcChain xmlns="http://schemas.openxmlformats.org/spreadsheetml/2006/main">
  <c r="B21" i="8" l="1"/>
  <c r="B20" i="8"/>
  <c r="AL28" i="8"/>
  <c r="AL29" i="8" s="1"/>
  <c r="AL21" i="8"/>
  <c r="AL22" i="8" s="1"/>
  <c r="B22" i="8" s="1"/>
  <c r="AL11" i="8"/>
  <c r="AL12" i="8" s="1"/>
  <c r="AT9" i="8"/>
  <c r="E9" i="8"/>
  <c r="F9" i="8" s="1"/>
  <c r="G9" i="8" s="1"/>
  <c r="H9" i="8" s="1"/>
  <c r="I9" i="8" s="1"/>
  <c r="J9" i="8" s="1"/>
  <c r="K9" i="8" s="1"/>
  <c r="L9" i="8" s="1"/>
  <c r="M9" i="8" s="1"/>
  <c r="N9" i="8" s="1"/>
  <c r="O9" i="8" s="1"/>
  <c r="P9" i="8" s="1"/>
  <c r="Q9" i="8" s="1"/>
  <c r="R9" i="8" s="1"/>
  <c r="S9" i="8" s="1"/>
  <c r="T9" i="8" s="1"/>
  <c r="U9" i="8" s="1"/>
  <c r="V9" i="8" s="1"/>
  <c r="W9" i="8" s="1"/>
  <c r="X9" i="8" s="1"/>
  <c r="Y9" i="8" s="1"/>
  <c r="Z9" i="8" s="1"/>
  <c r="AA9" i="8" s="1"/>
  <c r="AB9" i="8" s="1"/>
  <c r="AC9" i="8" s="1"/>
  <c r="AD9" i="8" s="1"/>
  <c r="AE9" i="8" s="1"/>
  <c r="AF9" i="8" s="1"/>
  <c r="AG9" i="8" s="1"/>
  <c r="AH9" i="8" s="1"/>
  <c r="AI9" i="8" s="1"/>
  <c r="AT12" i="8"/>
  <c r="AL25" i="5"/>
  <c r="B20" i="5"/>
  <c r="B12" i="5"/>
  <c r="B13" i="5"/>
  <c r="B14" i="5"/>
  <c r="B15" i="5"/>
  <c r="B11" i="5"/>
  <c r="AT8" i="7"/>
  <c r="AT7" i="7"/>
  <c r="AL38" i="7"/>
  <c r="B37" i="7"/>
  <c r="B39" i="7"/>
  <c r="B38" i="7"/>
  <c r="AT9" i="7"/>
  <c r="AT12" i="7"/>
  <c r="AL11" i="7"/>
  <c r="AL12" i="7" s="1"/>
  <c r="AL13" i="7" s="1"/>
  <c r="AL14" i="7" s="1"/>
  <c r="AL15" i="7" s="1"/>
  <c r="AL16" i="7" s="1"/>
  <c r="AL17" i="7" s="1"/>
  <c r="AL18" i="7" s="1"/>
  <c r="AL19" i="7" s="1"/>
  <c r="AL20" i="7" s="1"/>
  <c r="AL21" i="7" s="1"/>
  <c r="AL22" i="7" s="1"/>
  <c r="AL23" i="7" s="1"/>
  <c r="AL24" i="7" s="1"/>
  <c r="AL25" i="7" s="1"/>
  <c r="AL26" i="7" s="1"/>
  <c r="AL27" i="7" s="1"/>
  <c r="AL28" i="7" s="1"/>
  <c r="AL29" i="7" s="1"/>
  <c r="AL30" i="7" s="1"/>
  <c r="AL31" i="7" s="1"/>
  <c r="AL32" i="7" s="1"/>
  <c r="B32" i="7" s="1"/>
  <c r="A11" i="7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E9" i="7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 s="1"/>
  <c r="Y9" i="7" s="1"/>
  <c r="Z9" i="7" s="1"/>
  <c r="AA9" i="7" s="1"/>
  <c r="AB9" i="7" s="1"/>
  <c r="AC9" i="7" s="1"/>
  <c r="AD9" i="7" s="1"/>
  <c r="AE9" i="7" s="1"/>
  <c r="AF9" i="7" s="1"/>
  <c r="AG9" i="7" s="1"/>
  <c r="AH9" i="7" s="1"/>
  <c r="AI9" i="7" s="1"/>
  <c r="B29" i="8" l="1"/>
  <c r="AL30" i="8"/>
  <c r="B30" i="8" s="1"/>
  <c r="B28" i="8"/>
  <c r="B11" i="8"/>
  <c r="AL23" i="8"/>
  <c r="AL13" i="8"/>
  <c r="B12" i="8"/>
  <c r="B30" i="7"/>
  <c r="B22" i="7"/>
  <c r="B14" i="7"/>
  <c r="B28" i="7"/>
  <c r="B20" i="7"/>
  <c r="B12" i="7"/>
  <c r="B26" i="7"/>
  <c r="B18" i="7"/>
  <c r="B24" i="7"/>
  <c r="B16" i="7"/>
  <c r="B11" i="7"/>
  <c r="B29" i="7"/>
  <c r="B25" i="7"/>
  <c r="B21" i="7"/>
  <c r="B17" i="7"/>
  <c r="B13" i="7"/>
  <c r="B31" i="7"/>
  <c r="B27" i="7"/>
  <c r="B23" i="7"/>
  <c r="B19" i="7"/>
  <c r="B15" i="7"/>
  <c r="AL11" i="5"/>
  <c r="AL12" i="5" s="1"/>
  <c r="AL13" i="5" s="1"/>
  <c r="AL14" i="5" s="1"/>
  <c r="AL15" i="5" s="1"/>
  <c r="AL21" i="5" s="1"/>
  <c r="AL22" i="5" s="1"/>
  <c r="AL23" i="5" s="1"/>
  <c r="AL24" i="5" s="1"/>
  <c r="AT9" i="5"/>
  <c r="AT8" i="5"/>
  <c r="E9" i="5"/>
  <c r="F9" i="5" s="1"/>
  <c r="G9" i="5" s="1"/>
  <c r="H9" i="5" s="1"/>
  <c r="I9" i="5" s="1"/>
  <c r="J9" i="5" s="1"/>
  <c r="K9" i="5" s="1"/>
  <c r="L9" i="5" s="1"/>
  <c r="M9" i="5" s="1"/>
  <c r="N9" i="5" s="1"/>
  <c r="O9" i="5" s="1"/>
  <c r="P9" i="5" s="1"/>
  <c r="Q9" i="5" s="1"/>
  <c r="R9" i="5" s="1"/>
  <c r="S9" i="5" s="1"/>
  <c r="T9" i="5" s="1"/>
  <c r="U9" i="5" s="1"/>
  <c r="V9" i="5" s="1"/>
  <c r="W9" i="5" s="1"/>
  <c r="X9" i="5" s="1"/>
  <c r="Y9" i="5" s="1"/>
  <c r="Z9" i="5" s="1"/>
  <c r="AA9" i="5" s="1"/>
  <c r="AB9" i="5" s="1"/>
  <c r="AC9" i="5" s="1"/>
  <c r="AD9" i="5" s="1"/>
  <c r="AE9" i="5" s="1"/>
  <c r="AF9" i="5" s="1"/>
  <c r="AG9" i="5" s="1"/>
  <c r="AH9" i="5" s="1"/>
  <c r="AI9" i="5" s="1"/>
  <c r="AT9" i="1"/>
  <c r="AT8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AL11" i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E9" i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B23" i="8" l="1"/>
  <c r="AL24" i="8"/>
  <c r="B24" i="8" s="1"/>
  <c r="B13" i="8"/>
  <c r="AL14" i="8"/>
  <c r="AT12" i="1"/>
  <c r="B21" i="5"/>
  <c r="B22" i="5" s="1"/>
  <c r="B23" i="5" s="1"/>
  <c r="B24" i="5" s="1"/>
  <c r="B25" i="5" s="1"/>
  <c r="AT12" i="5"/>
  <c r="AL15" i="8" l="1"/>
  <c r="B14" i="8"/>
  <c r="B15" i="8" l="1"/>
</calcChain>
</file>

<file path=xl/sharedStrings.xml><?xml version="1.0" encoding="utf-8"?>
<sst xmlns="http://schemas.openxmlformats.org/spreadsheetml/2006/main" count="481" uniqueCount="159">
  <si>
    <t>+1</t>
  </si>
  <si>
    <t>+0</t>
  </si>
  <si>
    <t>+2</t>
  </si>
  <si>
    <t>+3</t>
  </si>
  <si>
    <t>W</t>
  </si>
  <si>
    <t>Byte</t>
  </si>
  <si>
    <t>ackID</t>
  </si>
  <si>
    <t>vc</t>
  </si>
  <si>
    <t>CRF</t>
  </si>
  <si>
    <t>prio</t>
  </si>
  <si>
    <t>Ftype</t>
  </si>
  <si>
    <t>destination ID [31:16]</t>
  </si>
  <si>
    <t>source ID [31:16]</t>
  </si>
  <si>
    <t>destination ID [15:0]</t>
  </si>
  <si>
    <t>source ID [15:0]</t>
  </si>
  <si>
    <t>Legend:</t>
  </si>
  <si>
    <t>physical layer fields</t>
  </si>
  <si>
    <t>transport layer fields</t>
  </si>
  <si>
    <t>logical layer fields</t>
  </si>
  <si>
    <t>Byte:</t>
  </si>
  <si>
    <t>16-bits or 2 bytes</t>
  </si>
  <si>
    <t>Word:</t>
  </si>
  <si>
    <t>32-bits or 4 bytes</t>
  </si>
  <si>
    <t>Double Word:</t>
  </si>
  <si>
    <t>64-bits or 8 bytes</t>
  </si>
  <si>
    <t>CRC-16</t>
  </si>
  <si>
    <t>CRC-32 (IDLE3 only)</t>
  </si>
  <si>
    <t>rsvd</t>
  </si>
  <si>
    <t>srcTID</t>
  </si>
  <si>
    <t>axsizeBurst</t>
  </si>
  <si>
    <t>axQoS</t>
  </si>
  <si>
    <t>rd-/wr-size</t>
  </si>
  <si>
    <t>extended address [63:48]</t>
  </si>
  <si>
    <t>extended address [47:32]</t>
  </si>
  <si>
    <t>address [31:16]</t>
  </si>
  <si>
    <t>xamsbs</t>
  </si>
  <si>
    <t>wdptr</t>
  </si>
  <si>
    <t>cacheProt</t>
  </si>
  <si>
    <t>address [15:3]</t>
  </si>
  <si>
    <t>Payload (Word 0)</t>
  </si>
  <si>
    <t>Payload (Word 1)</t>
  </si>
  <si>
    <t>RapidIO-ARM Coherency Packet with Transport Type = Dev32 (64 Byte CG)</t>
  </si>
  <si>
    <t>Payload (Word 2)</t>
  </si>
  <si>
    <t>Payload (Word 3)</t>
  </si>
  <si>
    <t>Payload (Word 4)</t>
  </si>
  <si>
    <t>Payload (Word 5)</t>
  </si>
  <si>
    <t>Payload (Word 6)</t>
  </si>
  <si>
    <t>Payload (Word 8)</t>
  </si>
  <si>
    <t>Payload (Word 9)</t>
  </si>
  <si>
    <t>Payload (Word 10)</t>
  </si>
  <si>
    <t>Payload (Word 11)</t>
  </si>
  <si>
    <t>Payload (Word 12)</t>
  </si>
  <si>
    <t>Payload (Word 13)</t>
  </si>
  <si>
    <t>TType (transaction)</t>
  </si>
  <si>
    <t>logical layer fields (ARM-RapidIO Specific Fields)</t>
  </si>
  <si>
    <t>tt=00</t>
  </si>
  <si>
    <t>RapidIO-ARM Coherency Packet with Transport Type = Dev8 (64 Byte CG)</t>
  </si>
  <si>
    <t>tt=10</t>
  </si>
  <si>
    <t>Specific Field Definitions and Encodings for ARM-RapidIO Coherency Packets</t>
  </si>
  <si>
    <t>0x1</t>
  </si>
  <si>
    <t>[7:5]</t>
  </si>
  <si>
    <t>[4:0]</t>
  </si>
  <si>
    <t>Read</t>
  </si>
  <si>
    <t>ReadNoSnoop</t>
  </si>
  <si>
    <t>ReadOnce</t>
  </si>
  <si>
    <t>ReadShared</t>
  </si>
  <si>
    <t>ReadClean</t>
  </si>
  <si>
    <t>ReadUnique</t>
  </si>
  <si>
    <t>SnoopReadOnce</t>
  </si>
  <si>
    <t>SnoopReadClean</t>
  </si>
  <si>
    <t>SnoopReadShared</t>
  </si>
  <si>
    <t>SnoopReadNotSharedDirty</t>
  </si>
  <si>
    <t>SnoopReadUnique</t>
  </si>
  <si>
    <t>0x0</t>
  </si>
  <si>
    <t>0x2</t>
  </si>
  <si>
    <t>0x3</t>
  </si>
  <si>
    <t>0x4</t>
  </si>
  <si>
    <t>0x5</t>
  </si>
  <si>
    <t>0x6</t>
  </si>
  <si>
    <t>0x7</t>
  </si>
  <si>
    <t>Reserved</t>
  </si>
  <si>
    <t>Write</t>
  </si>
  <si>
    <t>WriteNoSnoop</t>
  </si>
  <si>
    <t>WriteUnique</t>
  </si>
  <si>
    <t>WriteLineUnique</t>
  </si>
  <si>
    <t>WriteBack</t>
  </si>
  <si>
    <t>WriteClean</t>
  </si>
  <si>
    <t>ARM Transaction Group</t>
  </si>
  <si>
    <t>Non-Snooping</t>
  </si>
  <si>
    <t>Coherent</t>
  </si>
  <si>
    <t>ReadNotSharedDirty</t>
  </si>
  <si>
    <t>Snoop</t>
  </si>
  <si>
    <t>CleanUnique</t>
  </si>
  <si>
    <t>MakeUnique</t>
  </si>
  <si>
    <t>CleanShared</t>
  </si>
  <si>
    <t>CleanInvalid</t>
  </si>
  <si>
    <t>MakeInvalid</t>
  </si>
  <si>
    <t>SnoopMakeInvalid</t>
  </si>
  <si>
    <t>SnoopCleanShared</t>
  </si>
  <si>
    <t>SnoopCleanInvalid</t>
  </si>
  <si>
    <t>DVM</t>
  </si>
  <si>
    <t>DVMComplete</t>
  </si>
  <si>
    <t>DVMMessage</t>
  </si>
  <si>
    <t>MemoryUpdate</t>
  </si>
  <si>
    <t>Atomics</t>
  </si>
  <si>
    <t>TBC</t>
  </si>
  <si>
    <t>Tranaction (TType) [7:0]</t>
  </si>
  <si>
    <t>Field</t>
  </si>
  <si>
    <t>Total Header</t>
  </si>
  <si>
    <t>Total Payload</t>
  </si>
  <si>
    <t>Bytes</t>
  </si>
  <si>
    <t>Payload (Half-Word 14)</t>
  </si>
  <si>
    <t>Half-Word:</t>
  </si>
  <si>
    <t>Payload (Half-Word 15)</t>
  </si>
  <si>
    <t>Total CRC32</t>
  </si>
  <si>
    <t>Total CRC16</t>
  </si>
  <si>
    <t>Total Padding</t>
  </si>
  <si>
    <t>Payload (Half-Word 0)</t>
  </si>
  <si>
    <t>Payload (Half-Word 13)</t>
  </si>
  <si>
    <t>….</t>
  </si>
  <si>
    <t>Payload (Half-Word 1)</t>
  </si>
  <si>
    <t>CRC-32 (Padding IDLE3 only)</t>
  </si>
  <si>
    <t>Padding (0x0000)</t>
  </si>
  <si>
    <t>No Payload</t>
  </si>
  <si>
    <t>8-bits or 1 byte</t>
  </si>
  <si>
    <t>Date</t>
  </si>
  <si>
    <t>Author</t>
  </si>
  <si>
    <t>Notes</t>
  </si>
  <si>
    <t>Feb/8/2016</t>
  </si>
  <si>
    <t>Mohammad Akhter</t>
  </si>
  <si>
    <t>Version</t>
  </si>
  <si>
    <t>Packet Size</t>
  </si>
  <si>
    <t>Payload (Half-Word 16)</t>
  </si>
  <si>
    <t>Payload (Half-Word 63)</t>
  </si>
  <si>
    <t>Payload (Half-Word 62)</t>
  </si>
  <si>
    <t>Payload (Word 16)</t>
  </si>
  <si>
    <t>Payload (Word 17)</t>
  </si>
  <si>
    <t>Payload (Word 63)</t>
  </si>
  <si>
    <t>Initial Packet Format (Dev8, Dev32)
64 Bytes and 256 Bytes Coherence Granule
Initial Packet Encoding</t>
  </si>
  <si>
    <t>RapidIO-ARM Coherency Packet with Transport Type = Dev8 (256 Byte CG)</t>
  </si>
  <si>
    <t>RapidIO-ARM Coherency Packet with Transport Type = Dev32 (256 Byte CG)</t>
  </si>
  <si>
    <t>1.0</t>
  </si>
  <si>
    <t>0x2-0x1F</t>
  </si>
  <si>
    <t>0x0-0x1F</t>
  </si>
  <si>
    <t>Evict</t>
  </si>
  <si>
    <t>0x6-0x1F</t>
  </si>
  <si>
    <t>Transaction Name</t>
  </si>
  <si>
    <t>TType-H</t>
  </si>
  <si>
    <t>TType-T</t>
  </si>
  <si>
    <t>ReadResponse</t>
  </si>
  <si>
    <t>WriteResponse</t>
  </si>
  <si>
    <t>SnoopResponse</t>
  </si>
  <si>
    <t>ResponseData</t>
  </si>
  <si>
    <t>ResponseNoData</t>
  </si>
  <si>
    <t>DataLessResponse</t>
  </si>
  <si>
    <t>0x3-0x1F</t>
  </si>
  <si>
    <t>0x5-0x1F</t>
  </si>
  <si>
    <t>0x8-0x1F</t>
  </si>
  <si>
    <t>CacheMaintenance and Memory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</si>
</sst>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4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5" borderId="4" xfId="0" applyFont="1" applyFill="1" applyBorder="1"/>
    <xf numFmtId="0" fontId="0" fillId="2" borderId="4" xfId="0" applyFont="1" applyFill="1" applyBorder="1" applyAlignment="1">
      <alignment textRotation="90"/>
    </xf>
    <xf numFmtId="0" fontId="2" fillId="2" borderId="4" xfId="0" applyFont="1" applyFill="1" applyBorder="1" applyAlignment="1">
      <alignment textRotation="90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2" fillId="5" borderId="15" xfId="0" applyFont="1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7" xfId="0" applyBorder="1" applyAlignment="1">
      <alignment horizontal="right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0" fillId="0" borderId="5" xfId="0" applyNumberFormat="1" applyBorder="1" applyAlignment="1">
      <alignment horizontal="center" vertical="center"/>
    </xf>
    <xf numFmtId="0" fontId="4" fillId="7" borderId="41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quotePrefix="1" applyNumberFormat="1" applyBorder="1" applyAlignment="1">
      <alignment horizontal="center"/>
    </xf>
    <xf numFmtId="49" fontId="0" fillId="0" borderId="10" xfId="0" quotePrefix="1" applyNumberFormat="1" applyBorder="1" applyAlignment="1">
      <alignment horizontal="center"/>
    </xf>
    <xf numFmtId="49" fontId="0" fillId="0" borderId="11" xfId="0" quotePrefix="1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6" borderId="1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3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0" borderId="2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4" fillId="7" borderId="29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/>
    </xf>
    <xf numFmtId="0" fontId="4" fillId="7" borderId="24" xfId="0" applyFont="1" applyFill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4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center"/>
    </xf>
    <xf numFmtId="0" fontId="5" fillId="0" borderId="42" xfId="0" applyFont="1" applyFill="1" applyBorder="1" applyAlignment="1">
      <alignment horizontal="center"/>
    </xf>
    <xf numFmtId="0" fontId="5" fillId="0" borderId="43" xfId="0" applyFont="1" applyFill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33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I11"/>
  <sheetViews>
    <sheetView showGridLines="0" workbookViewId="0">
      <selection activeCell="B43" sqref="B43"/>
    </sheetView>
  </sheetViews>
  <sheetFormatPr defaultRowHeight="15" x14ac:dyDescent="0.25"/>
  <cols>
    <col min="3" max="3" width="11" bestFit="1" customWidth="1"/>
    <col min="4" max="4" width="18.28515625" bestFit="1" customWidth="1"/>
    <col min="5" max="5" width="6.28515625" bestFit="1" customWidth="1"/>
  </cols>
  <sheetData>
    <row r="10" spans="2:9" x14ac:dyDescent="0.25">
      <c r="B10" s="19" t="s">
        <v>130</v>
      </c>
      <c r="C10" s="20" t="s">
        <v>125</v>
      </c>
      <c r="D10" s="20" t="s">
        <v>126</v>
      </c>
      <c r="E10" s="42" t="s">
        <v>127</v>
      </c>
      <c r="F10" s="43"/>
      <c r="G10" s="43"/>
      <c r="H10" s="43"/>
      <c r="I10" s="43"/>
    </row>
    <row r="11" spans="2:9" ht="57.75" customHeight="1" x14ac:dyDescent="0.25">
      <c r="B11" s="25" t="s">
        <v>141</v>
      </c>
      <c r="C11" s="21" t="s">
        <v>128</v>
      </c>
      <c r="D11" s="21" t="s">
        <v>129</v>
      </c>
      <c r="E11" s="40" t="s">
        <v>138</v>
      </c>
      <c r="F11" s="41"/>
      <c r="G11" s="41"/>
      <c r="H11" s="41"/>
      <c r="I11" s="41"/>
    </row>
  </sheetData>
  <mergeCells count="2">
    <mergeCell ref="E11:I11"/>
    <mergeCell ref="E10:I10"/>
  </mergeCells>
  <pageMargins left="0.7" right="0.7" top="0.75" bottom="0.75" header="0.3" footer="0.3"/>
  <pageSetup orientation="portrait" r:id="rId1"/>
  <ignoredErrors>
    <ignoredError sqref="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V17"/>
  <sheetViews>
    <sheetView showGridLines="0" workbookViewId="0">
      <selection activeCell="AO10" sqref="AO10"/>
    </sheetView>
  </sheetViews>
  <sheetFormatPr defaultRowHeight="15" x14ac:dyDescent="0.25"/>
  <cols>
    <col min="3" max="3" width="13.42578125" bestFit="1" customWidth="1"/>
    <col min="4" max="4" width="3.28515625" customWidth="1"/>
    <col min="5" max="5" width="1.7109375" customWidth="1"/>
    <col min="6" max="9" width="2" bestFit="1" customWidth="1"/>
    <col min="10" max="10" width="3" bestFit="1" customWidth="1"/>
    <col min="11" max="11" width="2" bestFit="1" customWidth="1"/>
    <col min="12" max="12" width="2.85546875" customWidth="1"/>
    <col min="13" max="13" width="2.7109375" customWidth="1"/>
    <col min="14" max="15" width="2" bestFit="1" customWidth="1"/>
    <col min="16" max="18" width="3" bestFit="1" customWidth="1"/>
    <col min="19" max="19" width="5" bestFit="1" customWidth="1"/>
    <col min="20" max="34" width="3" bestFit="1" customWidth="1"/>
    <col min="35" max="35" width="5" bestFit="1" customWidth="1"/>
    <col min="36" max="37" width="3" bestFit="1" customWidth="1"/>
    <col min="38" max="38" width="1.5703125" customWidth="1"/>
    <col min="39" max="39" width="2.85546875" bestFit="1" customWidth="1"/>
    <col min="40" max="40" width="3" bestFit="1" customWidth="1"/>
  </cols>
  <sheetData>
    <row r="8" spans="3:22" ht="15.75" thickBot="1" x14ac:dyDescent="0.3"/>
    <row r="9" spans="3:22" x14ac:dyDescent="0.25">
      <c r="C9" s="44" t="s">
        <v>15</v>
      </c>
      <c r="D9" s="48" t="s">
        <v>16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50"/>
    </row>
    <row r="10" spans="3:22" x14ac:dyDescent="0.25">
      <c r="C10" s="45"/>
      <c r="D10" s="51" t="s">
        <v>17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3"/>
    </row>
    <row r="11" spans="3:22" x14ac:dyDescent="0.25">
      <c r="C11" s="45"/>
      <c r="D11" s="54" t="s">
        <v>18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6"/>
    </row>
    <row r="12" spans="3:22" ht="15.75" thickBot="1" x14ac:dyDescent="0.3">
      <c r="C12" s="46"/>
      <c r="D12" s="57" t="s">
        <v>54</v>
      </c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9"/>
    </row>
    <row r="13" spans="3:22" s="13" customFormat="1" x14ac:dyDescent="0.25"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3:22" x14ac:dyDescent="0.25">
      <c r="C14" s="18" t="s">
        <v>19</v>
      </c>
      <c r="D14" s="47" t="s">
        <v>124</v>
      </c>
      <c r="E14" s="47"/>
      <c r="F14" s="47"/>
      <c r="G14" s="47"/>
      <c r="H14" s="47"/>
      <c r="I14" s="47"/>
      <c r="J14" s="47"/>
      <c r="K14" s="47"/>
      <c r="L14" s="47"/>
    </row>
    <row r="15" spans="3:22" x14ac:dyDescent="0.25">
      <c r="C15" s="18" t="s">
        <v>112</v>
      </c>
      <c r="D15" s="47" t="s">
        <v>20</v>
      </c>
      <c r="E15" s="47"/>
      <c r="F15" s="47"/>
      <c r="G15" s="47"/>
      <c r="H15" s="47"/>
      <c r="I15" s="47"/>
      <c r="J15" s="47"/>
      <c r="K15" s="47"/>
      <c r="L15" s="47"/>
    </row>
    <row r="16" spans="3:22" x14ac:dyDescent="0.25">
      <c r="C16" s="18" t="s">
        <v>21</v>
      </c>
      <c r="D16" s="47" t="s">
        <v>22</v>
      </c>
      <c r="E16" s="47"/>
      <c r="F16" s="47"/>
      <c r="G16" s="47"/>
      <c r="H16" s="47"/>
      <c r="I16" s="47"/>
      <c r="J16" s="47"/>
      <c r="K16" s="47"/>
      <c r="L16" s="47"/>
    </row>
    <row r="17" spans="3:12" x14ac:dyDescent="0.25">
      <c r="C17" s="18" t="s">
        <v>23</v>
      </c>
      <c r="D17" s="47" t="s">
        <v>24</v>
      </c>
      <c r="E17" s="47"/>
      <c r="F17" s="47"/>
      <c r="G17" s="47"/>
      <c r="H17" s="47"/>
      <c r="I17" s="47"/>
      <c r="J17" s="47"/>
      <c r="K17" s="47"/>
      <c r="L17" s="47"/>
    </row>
  </sheetData>
  <mergeCells count="9">
    <mergeCell ref="C9:C12"/>
    <mergeCell ref="D16:L16"/>
    <mergeCell ref="D17:L17"/>
    <mergeCell ref="D9:V9"/>
    <mergeCell ref="D10:V10"/>
    <mergeCell ref="D11:V11"/>
    <mergeCell ref="D12:V12"/>
    <mergeCell ref="D14:L14"/>
    <mergeCell ref="D15:L15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Z41"/>
  <sheetViews>
    <sheetView showGridLines="0" zoomScale="90" zoomScaleNormal="90" workbookViewId="0">
      <selection activeCell="AL33" sqref="A5:AL33"/>
    </sheetView>
  </sheetViews>
  <sheetFormatPr defaultRowHeight="15" x14ac:dyDescent="0.25"/>
  <cols>
    <col min="1" max="1" width="6.7109375" customWidth="1"/>
    <col min="2" max="2" width="3" style="3" bestFit="1" customWidth="1"/>
    <col min="3" max="3" width="2.5703125" customWidth="1"/>
    <col min="4" max="5" width="2" bestFit="1" customWidth="1"/>
    <col min="6" max="6" width="8.42578125" bestFit="1" customWidth="1"/>
    <col min="7" max="7" width="2" bestFit="1" customWidth="1"/>
    <col min="8" max="8" width="3" bestFit="1" customWidth="1"/>
    <col min="9" max="9" width="2" bestFit="1" customWidth="1"/>
    <col min="10" max="10" width="2.85546875" customWidth="1"/>
    <col min="11" max="11" width="2.7109375" customWidth="1"/>
    <col min="12" max="13" width="2" bestFit="1" customWidth="1"/>
    <col min="14" max="16" width="3" bestFit="1" customWidth="1"/>
    <col min="17" max="17" width="5" bestFit="1" customWidth="1"/>
    <col min="18" max="32" width="3" bestFit="1" customWidth="1"/>
    <col min="33" max="33" width="5" bestFit="1" customWidth="1"/>
    <col min="34" max="35" width="3" bestFit="1" customWidth="1"/>
    <col min="36" max="36" width="1.5703125" customWidth="1"/>
    <col min="37" max="37" width="2.85546875" bestFit="1" customWidth="1"/>
    <col min="38" max="38" width="3" bestFit="1" customWidth="1"/>
  </cols>
  <sheetData>
    <row r="5" spans="1:52" x14ac:dyDescent="0.25">
      <c r="D5" s="72" t="s">
        <v>41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</row>
    <row r="6" spans="1:52" ht="15.75" thickBot="1" x14ac:dyDescent="0.3"/>
    <row r="7" spans="1:52" s="1" customFormat="1" x14ac:dyDescent="0.25">
      <c r="B7" s="5"/>
      <c r="D7" s="89" t="s">
        <v>1</v>
      </c>
      <c r="E7" s="90"/>
      <c r="F7" s="90"/>
      <c r="G7" s="90"/>
      <c r="H7" s="90"/>
      <c r="I7" s="90"/>
      <c r="J7" s="90"/>
      <c r="K7" s="91"/>
      <c r="L7" s="92" t="s">
        <v>0</v>
      </c>
      <c r="M7" s="93"/>
      <c r="N7" s="93"/>
      <c r="O7" s="93"/>
      <c r="P7" s="93"/>
      <c r="Q7" s="93"/>
      <c r="R7" s="93"/>
      <c r="S7" s="94"/>
      <c r="T7" s="95" t="s">
        <v>2</v>
      </c>
      <c r="U7" s="90"/>
      <c r="V7" s="90"/>
      <c r="W7" s="90"/>
      <c r="X7" s="90"/>
      <c r="Y7" s="90"/>
      <c r="Z7" s="90"/>
      <c r="AA7" s="91"/>
      <c r="AB7" s="95" t="s">
        <v>3</v>
      </c>
      <c r="AC7" s="90"/>
      <c r="AD7" s="90"/>
      <c r="AE7" s="90"/>
      <c r="AF7" s="90"/>
      <c r="AG7" s="90"/>
      <c r="AH7" s="90"/>
      <c r="AI7" s="96"/>
      <c r="AJ7" s="6"/>
      <c r="AQ7" s="79" t="s">
        <v>108</v>
      </c>
      <c r="AR7" s="60"/>
      <c r="AS7" s="60"/>
      <c r="AT7" s="60">
        <v>24</v>
      </c>
      <c r="AU7" s="60"/>
      <c r="AV7" s="60"/>
      <c r="AW7" s="60" t="s">
        <v>110</v>
      </c>
      <c r="AX7" s="60"/>
      <c r="AY7" s="60"/>
      <c r="AZ7" s="61"/>
    </row>
    <row r="8" spans="1:52" ht="15.75" thickBot="1" x14ac:dyDescent="0.3">
      <c r="D8" s="80"/>
      <c r="E8" s="81"/>
      <c r="F8" s="81"/>
      <c r="G8" s="82"/>
      <c r="H8" s="83"/>
      <c r="I8" s="81"/>
      <c r="J8" s="81"/>
      <c r="K8" s="82"/>
      <c r="L8" s="83"/>
      <c r="M8" s="81"/>
      <c r="N8" s="81"/>
      <c r="O8" s="82"/>
      <c r="P8" s="83"/>
      <c r="Q8" s="81"/>
      <c r="R8" s="81"/>
      <c r="S8" s="82"/>
      <c r="T8" s="83"/>
      <c r="U8" s="81"/>
      <c r="V8" s="81"/>
      <c r="W8" s="82"/>
      <c r="X8" s="83"/>
      <c r="Y8" s="81"/>
      <c r="Z8" s="81"/>
      <c r="AA8" s="82"/>
      <c r="AB8" s="83"/>
      <c r="AC8" s="81"/>
      <c r="AD8" s="81"/>
      <c r="AE8" s="82"/>
      <c r="AF8" s="83"/>
      <c r="AG8" s="81"/>
      <c r="AH8" s="81"/>
      <c r="AI8" s="84"/>
      <c r="AJ8" s="2"/>
      <c r="AQ8" s="66" t="s">
        <v>109</v>
      </c>
      <c r="AR8" s="47"/>
      <c r="AS8" s="67"/>
      <c r="AT8" s="69">
        <f>64</f>
        <v>64</v>
      </c>
      <c r="AU8" s="47"/>
      <c r="AV8" s="67"/>
      <c r="AW8" s="62" t="s">
        <v>110</v>
      </c>
      <c r="AX8" s="62"/>
      <c r="AY8" s="62"/>
      <c r="AZ8" s="63"/>
    </row>
    <row r="9" spans="1:52" x14ac:dyDescent="0.25">
      <c r="D9" s="15">
        <v>0</v>
      </c>
      <c r="E9" s="16">
        <f>D9+1</f>
        <v>1</v>
      </c>
      <c r="F9" s="16">
        <f t="shared" ref="F9:AI9" si="0">E9+1</f>
        <v>2</v>
      </c>
      <c r="G9" s="16">
        <f t="shared" si="0"/>
        <v>3</v>
      </c>
      <c r="H9" s="16">
        <f t="shared" si="0"/>
        <v>4</v>
      </c>
      <c r="I9" s="16">
        <f t="shared" si="0"/>
        <v>5</v>
      </c>
      <c r="J9" s="16">
        <f t="shared" si="0"/>
        <v>6</v>
      </c>
      <c r="K9" s="16">
        <f t="shared" si="0"/>
        <v>7</v>
      </c>
      <c r="L9" s="16">
        <f t="shared" si="0"/>
        <v>8</v>
      </c>
      <c r="M9" s="16">
        <f t="shared" si="0"/>
        <v>9</v>
      </c>
      <c r="N9" s="16">
        <f t="shared" si="0"/>
        <v>10</v>
      </c>
      <c r="O9" s="16">
        <f t="shared" si="0"/>
        <v>11</v>
      </c>
      <c r="P9" s="16">
        <f t="shared" si="0"/>
        <v>12</v>
      </c>
      <c r="Q9" s="16">
        <f t="shared" si="0"/>
        <v>13</v>
      </c>
      <c r="R9" s="16">
        <f t="shared" si="0"/>
        <v>14</v>
      </c>
      <c r="S9" s="16">
        <f t="shared" si="0"/>
        <v>15</v>
      </c>
      <c r="T9" s="16">
        <f t="shared" si="0"/>
        <v>16</v>
      </c>
      <c r="U9" s="16">
        <f t="shared" si="0"/>
        <v>17</v>
      </c>
      <c r="V9" s="16">
        <f t="shared" si="0"/>
        <v>18</v>
      </c>
      <c r="W9" s="16">
        <f t="shared" si="0"/>
        <v>19</v>
      </c>
      <c r="X9" s="16">
        <f t="shared" si="0"/>
        <v>20</v>
      </c>
      <c r="Y9" s="16">
        <f t="shared" si="0"/>
        <v>21</v>
      </c>
      <c r="Z9" s="16">
        <f t="shared" si="0"/>
        <v>22</v>
      </c>
      <c r="AA9" s="16">
        <f>Z9+1</f>
        <v>23</v>
      </c>
      <c r="AB9" s="16">
        <f t="shared" si="0"/>
        <v>24</v>
      </c>
      <c r="AC9" s="16">
        <f t="shared" si="0"/>
        <v>25</v>
      </c>
      <c r="AD9" s="16">
        <f t="shared" si="0"/>
        <v>26</v>
      </c>
      <c r="AE9" s="16">
        <f t="shared" si="0"/>
        <v>27</v>
      </c>
      <c r="AF9" s="16">
        <f t="shared" si="0"/>
        <v>28</v>
      </c>
      <c r="AG9" s="16">
        <f t="shared" si="0"/>
        <v>29</v>
      </c>
      <c r="AH9" s="16">
        <f t="shared" si="0"/>
        <v>30</v>
      </c>
      <c r="AI9" s="17">
        <f t="shared" si="0"/>
        <v>31</v>
      </c>
      <c r="AJ9" s="2"/>
      <c r="AQ9" s="66" t="s">
        <v>115</v>
      </c>
      <c r="AR9" s="47"/>
      <c r="AS9" s="67"/>
      <c r="AT9" s="69">
        <f>4</f>
        <v>4</v>
      </c>
      <c r="AU9" s="47"/>
      <c r="AV9" s="67"/>
      <c r="AW9" s="62" t="s">
        <v>110</v>
      </c>
      <c r="AX9" s="62"/>
      <c r="AY9" s="62"/>
      <c r="AZ9" s="63"/>
    </row>
    <row r="10" spans="1:52" ht="18" x14ac:dyDescent="0.25">
      <c r="A10" s="4" t="s">
        <v>5</v>
      </c>
      <c r="B10" s="3">
        <v>0</v>
      </c>
      <c r="D10" s="85" t="s">
        <v>6</v>
      </c>
      <c r="E10" s="76"/>
      <c r="F10" s="76"/>
      <c r="G10" s="76"/>
      <c r="H10" s="76"/>
      <c r="I10" s="76"/>
      <c r="J10" s="9" t="s">
        <v>7</v>
      </c>
      <c r="K10" s="10" t="s">
        <v>8</v>
      </c>
      <c r="L10" s="76" t="s">
        <v>9</v>
      </c>
      <c r="M10" s="76"/>
      <c r="N10" s="76" t="s">
        <v>57</v>
      </c>
      <c r="O10" s="76"/>
      <c r="P10" s="55" t="s">
        <v>10</v>
      </c>
      <c r="Q10" s="55"/>
      <c r="R10" s="55"/>
      <c r="S10" s="55"/>
      <c r="T10" s="52" t="s">
        <v>11</v>
      </c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3"/>
      <c r="AJ10" s="7"/>
      <c r="AK10" t="s">
        <v>4</v>
      </c>
      <c r="AL10">
        <v>0</v>
      </c>
      <c r="AQ10" s="66" t="s">
        <v>114</v>
      </c>
      <c r="AR10" s="47"/>
      <c r="AS10" s="67"/>
      <c r="AT10" s="69">
        <v>4</v>
      </c>
      <c r="AU10" s="47"/>
      <c r="AV10" s="67"/>
      <c r="AW10" s="62" t="s">
        <v>110</v>
      </c>
      <c r="AX10" s="62"/>
      <c r="AY10" s="62"/>
      <c r="AZ10" s="63"/>
    </row>
    <row r="11" spans="1:52" x14ac:dyDescent="0.25">
      <c r="A11" s="4" t="str">
        <f>A10</f>
        <v>Byte</v>
      </c>
      <c r="B11" s="3">
        <f>+B10+4</f>
        <v>4</v>
      </c>
      <c r="D11" s="51" t="s">
        <v>13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 t="s">
        <v>12</v>
      </c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3"/>
      <c r="AJ11" s="7"/>
      <c r="AK11" t="s">
        <v>4</v>
      </c>
      <c r="AL11">
        <f>+AL10+1</f>
        <v>1</v>
      </c>
      <c r="AQ11" s="66" t="s">
        <v>116</v>
      </c>
      <c r="AR11" s="47"/>
      <c r="AS11" s="67"/>
      <c r="AT11" s="69">
        <v>0</v>
      </c>
      <c r="AU11" s="47"/>
      <c r="AV11" s="67"/>
      <c r="AW11" s="62" t="s">
        <v>110</v>
      </c>
      <c r="AX11" s="62"/>
      <c r="AY11" s="62"/>
      <c r="AZ11" s="63"/>
    </row>
    <row r="12" spans="1:52" ht="15.75" thickBot="1" x14ac:dyDescent="0.3">
      <c r="A12" s="4" t="str">
        <f t="shared" ref="A12:A17" si="1">A11</f>
        <v>Byte</v>
      </c>
      <c r="B12" s="3">
        <f t="shared" ref="B12:B17" si="2">+B11+4</f>
        <v>8</v>
      </c>
      <c r="D12" s="51" t="s">
        <v>14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78" t="s">
        <v>53</v>
      </c>
      <c r="U12" s="78"/>
      <c r="V12" s="78"/>
      <c r="W12" s="78"/>
      <c r="X12" s="78"/>
      <c r="Y12" s="78"/>
      <c r="Z12" s="78"/>
      <c r="AA12" s="78"/>
      <c r="AB12" s="78" t="s">
        <v>30</v>
      </c>
      <c r="AC12" s="78"/>
      <c r="AD12" s="78"/>
      <c r="AE12" s="78"/>
      <c r="AF12" s="55" t="s">
        <v>31</v>
      </c>
      <c r="AG12" s="55"/>
      <c r="AH12" s="55"/>
      <c r="AI12" s="56"/>
      <c r="AK12" t="s">
        <v>4</v>
      </c>
      <c r="AL12">
        <f t="shared" ref="AL12:AL32" si="3">+AL11+1</f>
        <v>2</v>
      </c>
      <c r="AQ12" s="68" t="s">
        <v>131</v>
      </c>
      <c r="AR12" s="64"/>
      <c r="AS12" s="64"/>
      <c r="AT12" s="70">
        <f>SUM(AT7:AV11)</f>
        <v>96</v>
      </c>
      <c r="AU12" s="70"/>
      <c r="AV12" s="71"/>
      <c r="AW12" s="64" t="s">
        <v>110</v>
      </c>
      <c r="AX12" s="64"/>
      <c r="AY12" s="64"/>
      <c r="AZ12" s="65"/>
    </row>
    <row r="13" spans="1:52" x14ac:dyDescent="0.25">
      <c r="A13" s="4" t="str">
        <f t="shared" si="1"/>
        <v>Byte</v>
      </c>
      <c r="B13" s="3">
        <f t="shared" si="2"/>
        <v>12</v>
      </c>
      <c r="D13" s="54" t="s">
        <v>28</v>
      </c>
      <c r="E13" s="55"/>
      <c r="F13" s="55"/>
      <c r="G13" s="55"/>
      <c r="H13" s="55"/>
      <c r="I13" s="55"/>
      <c r="J13" s="55"/>
      <c r="K13" s="55"/>
      <c r="L13" s="78" t="s">
        <v>29</v>
      </c>
      <c r="M13" s="78"/>
      <c r="N13" s="78"/>
      <c r="O13" s="78"/>
      <c r="P13" s="78"/>
      <c r="Q13" s="78"/>
      <c r="R13" s="78"/>
      <c r="S13" s="78"/>
      <c r="T13" s="78" t="s">
        <v>37</v>
      </c>
      <c r="U13" s="78"/>
      <c r="V13" s="78"/>
      <c r="W13" s="78"/>
      <c r="X13" s="78"/>
      <c r="Y13" s="55" t="s">
        <v>27</v>
      </c>
      <c r="Z13" s="55"/>
      <c r="AA13" s="55"/>
      <c r="AB13" s="55" t="s">
        <v>27</v>
      </c>
      <c r="AC13" s="55"/>
      <c r="AD13" s="55"/>
      <c r="AE13" s="55"/>
      <c r="AF13" s="55"/>
      <c r="AG13" s="55"/>
      <c r="AH13" s="55"/>
      <c r="AI13" s="56"/>
      <c r="AK13" t="s">
        <v>4</v>
      </c>
      <c r="AL13">
        <f t="shared" si="3"/>
        <v>3</v>
      </c>
    </row>
    <row r="14" spans="1:52" x14ac:dyDescent="0.25">
      <c r="A14" s="4" t="str">
        <f t="shared" si="1"/>
        <v>Byte</v>
      </c>
      <c r="B14" s="3">
        <f t="shared" si="2"/>
        <v>16</v>
      </c>
      <c r="D14" s="54" t="s">
        <v>32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 t="s">
        <v>33</v>
      </c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  <c r="AK14" t="s">
        <v>4</v>
      </c>
      <c r="AL14">
        <f t="shared" si="3"/>
        <v>4</v>
      </c>
    </row>
    <row r="15" spans="1:52" x14ac:dyDescent="0.25">
      <c r="A15" s="4" t="str">
        <f t="shared" si="1"/>
        <v>Byte</v>
      </c>
      <c r="B15" s="3">
        <f t="shared" si="2"/>
        <v>20</v>
      </c>
      <c r="D15" s="54" t="s">
        <v>34</v>
      </c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 t="s">
        <v>38</v>
      </c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8" t="s">
        <v>36</v>
      </c>
      <c r="AH15" s="8" t="s">
        <v>35</v>
      </c>
      <c r="AI15" s="14"/>
      <c r="AK15" t="s">
        <v>4</v>
      </c>
      <c r="AL15">
        <f t="shared" si="3"/>
        <v>5</v>
      </c>
    </row>
    <row r="16" spans="1:52" x14ac:dyDescent="0.25">
      <c r="A16" s="4" t="str">
        <f t="shared" si="1"/>
        <v>Byte</v>
      </c>
      <c r="B16" s="3">
        <f t="shared" si="2"/>
        <v>24</v>
      </c>
      <c r="D16" s="73" t="s">
        <v>39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5"/>
      <c r="AK16" t="s">
        <v>4</v>
      </c>
      <c r="AL16">
        <f t="shared" si="3"/>
        <v>6</v>
      </c>
    </row>
    <row r="17" spans="1:38" x14ac:dyDescent="0.25">
      <c r="A17" s="4" t="str">
        <f t="shared" si="1"/>
        <v>Byte</v>
      </c>
      <c r="B17" s="3">
        <f t="shared" si="2"/>
        <v>28</v>
      </c>
      <c r="D17" s="73" t="s">
        <v>40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5"/>
      <c r="AK17" t="s">
        <v>4</v>
      </c>
      <c r="AL17">
        <f t="shared" si="3"/>
        <v>7</v>
      </c>
    </row>
    <row r="18" spans="1:38" x14ac:dyDescent="0.25">
      <c r="A18" s="4" t="str">
        <f t="shared" ref="A18:A31" si="4">A17</f>
        <v>Byte</v>
      </c>
      <c r="B18" s="3">
        <f t="shared" ref="B18:B31" si="5">+B17+4</f>
        <v>32</v>
      </c>
      <c r="D18" s="73" t="s">
        <v>42</v>
      </c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5"/>
      <c r="AK18" t="s">
        <v>4</v>
      </c>
      <c r="AL18">
        <f t="shared" ref="AL18:AL31" si="6">+AL17+1</f>
        <v>8</v>
      </c>
    </row>
    <row r="19" spans="1:38" x14ac:dyDescent="0.25">
      <c r="A19" s="4" t="str">
        <f t="shared" si="4"/>
        <v>Byte</v>
      </c>
      <c r="B19" s="3">
        <f t="shared" si="5"/>
        <v>36</v>
      </c>
      <c r="D19" s="73" t="s">
        <v>43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5"/>
      <c r="AK19" t="s">
        <v>4</v>
      </c>
      <c r="AL19">
        <f t="shared" si="6"/>
        <v>9</v>
      </c>
    </row>
    <row r="20" spans="1:38" x14ac:dyDescent="0.25">
      <c r="A20" s="4" t="str">
        <f t="shared" si="4"/>
        <v>Byte</v>
      </c>
      <c r="B20" s="3">
        <f t="shared" si="5"/>
        <v>40</v>
      </c>
      <c r="D20" s="73" t="s">
        <v>44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5"/>
      <c r="AK20" t="s">
        <v>4</v>
      </c>
      <c r="AL20">
        <f t="shared" si="6"/>
        <v>10</v>
      </c>
    </row>
    <row r="21" spans="1:38" x14ac:dyDescent="0.25">
      <c r="A21" s="4" t="str">
        <f t="shared" si="4"/>
        <v>Byte</v>
      </c>
      <c r="B21" s="3">
        <f t="shared" si="5"/>
        <v>44</v>
      </c>
      <c r="D21" s="73" t="s">
        <v>45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5"/>
      <c r="AK21" t="s">
        <v>4</v>
      </c>
      <c r="AL21">
        <f t="shared" si="6"/>
        <v>11</v>
      </c>
    </row>
    <row r="22" spans="1:38" x14ac:dyDescent="0.25">
      <c r="A22" s="4" t="str">
        <f t="shared" si="4"/>
        <v>Byte</v>
      </c>
      <c r="B22" s="3">
        <f t="shared" si="5"/>
        <v>48</v>
      </c>
      <c r="D22" s="73" t="s">
        <v>46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5"/>
      <c r="AK22" t="s">
        <v>4</v>
      </c>
      <c r="AL22">
        <f t="shared" si="6"/>
        <v>12</v>
      </c>
    </row>
    <row r="23" spans="1:38" x14ac:dyDescent="0.25">
      <c r="A23" s="4" t="str">
        <f t="shared" si="4"/>
        <v>Byte</v>
      </c>
      <c r="B23" s="3">
        <f t="shared" si="5"/>
        <v>52</v>
      </c>
      <c r="D23" s="73" t="s">
        <v>46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5"/>
      <c r="AK23" t="s">
        <v>4</v>
      </c>
      <c r="AL23">
        <f t="shared" si="6"/>
        <v>13</v>
      </c>
    </row>
    <row r="24" spans="1:38" x14ac:dyDescent="0.25">
      <c r="A24" s="4" t="str">
        <f t="shared" si="4"/>
        <v>Byte</v>
      </c>
      <c r="B24" s="3">
        <f t="shared" si="5"/>
        <v>56</v>
      </c>
      <c r="D24" s="73" t="s">
        <v>47</v>
      </c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5"/>
      <c r="AK24" t="s">
        <v>4</v>
      </c>
      <c r="AL24">
        <f t="shared" si="6"/>
        <v>14</v>
      </c>
    </row>
    <row r="25" spans="1:38" x14ac:dyDescent="0.25">
      <c r="A25" s="4" t="str">
        <f t="shared" si="4"/>
        <v>Byte</v>
      </c>
      <c r="B25" s="3">
        <f t="shared" si="5"/>
        <v>60</v>
      </c>
      <c r="D25" s="73" t="s">
        <v>48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5"/>
      <c r="AK25" t="s">
        <v>4</v>
      </c>
      <c r="AL25">
        <f t="shared" si="6"/>
        <v>15</v>
      </c>
    </row>
    <row r="26" spans="1:38" x14ac:dyDescent="0.25">
      <c r="A26" s="4" t="str">
        <f t="shared" si="4"/>
        <v>Byte</v>
      </c>
      <c r="B26" s="3">
        <f t="shared" si="5"/>
        <v>64</v>
      </c>
      <c r="D26" s="73" t="s">
        <v>49</v>
      </c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5"/>
      <c r="AK26" t="s">
        <v>4</v>
      </c>
      <c r="AL26">
        <f t="shared" si="6"/>
        <v>16</v>
      </c>
    </row>
    <row r="27" spans="1:38" x14ac:dyDescent="0.25">
      <c r="A27" s="4" t="str">
        <f t="shared" si="4"/>
        <v>Byte</v>
      </c>
      <c r="B27" s="3">
        <f t="shared" si="5"/>
        <v>68</v>
      </c>
      <c r="D27" s="73" t="s">
        <v>50</v>
      </c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5"/>
      <c r="AK27" t="s">
        <v>4</v>
      </c>
      <c r="AL27">
        <f t="shared" si="6"/>
        <v>17</v>
      </c>
    </row>
    <row r="28" spans="1:38" x14ac:dyDescent="0.25">
      <c r="A28" s="4" t="str">
        <f t="shared" si="4"/>
        <v>Byte</v>
      </c>
      <c r="B28" s="3">
        <f t="shared" si="5"/>
        <v>72</v>
      </c>
      <c r="D28" s="73" t="s">
        <v>51</v>
      </c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5"/>
      <c r="AK28" t="s">
        <v>4</v>
      </c>
      <c r="AL28">
        <f t="shared" si="6"/>
        <v>18</v>
      </c>
    </row>
    <row r="29" spans="1:38" x14ac:dyDescent="0.25">
      <c r="A29" s="4" t="str">
        <f t="shared" si="4"/>
        <v>Byte</v>
      </c>
      <c r="B29" s="3">
        <f t="shared" si="5"/>
        <v>76</v>
      </c>
      <c r="D29" s="73" t="s">
        <v>52</v>
      </c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5"/>
      <c r="AK29" t="s">
        <v>4</v>
      </c>
      <c r="AL29">
        <f t="shared" si="6"/>
        <v>19</v>
      </c>
    </row>
    <row r="30" spans="1:38" x14ac:dyDescent="0.25">
      <c r="A30" s="4" t="str">
        <f t="shared" si="4"/>
        <v>Byte</v>
      </c>
      <c r="B30" s="3">
        <f t="shared" si="5"/>
        <v>80</v>
      </c>
      <c r="D30" s="85" t="s">
        <v>25</v>
      </c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4" t="s">
        <v>111</v>
      </c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5"/>
      <c r="AK30" t="s">
        <v>4</v>
      </c>
      <c r="AL30">
        <f t="shared" si="6"/>
        <v>20</v>
      </c>
    </row>
    <row r="31" spans="1:38" x14ac:dyDescent="0.25">
      <c r="A31" s="4" t="str">
        <f t="shared" si="4"/>
        <v>Byte</v>
      </c>
      <c r="B31" s="3">
        <f t="shared" si="5"/>
        <v>84</v>
      </c>
      <c r="D31" s="73" t="s">
        <v>111</v>
      </c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 t="s">
        <v>113</v>
      </c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5"/>
      <c r="AK31" t="s">
        <v>4</v>
      </c>
      <c r="AL31">
        <f t="shared" si="6"/>
        <v>21</v>
      </c>
    </row>
    <row r="32" spans="1:38" x14ac:dyDescent="0.25">
      <c r="A32" s="4" t="str">
        <f t="shared" ref="A32" si="7">A31</f>
        <v>Byte</v>
      </c>
      <c r="B32" s="3">
        <f t="shared" ref="B32" si="8">+B31+4</f>
        <v>88</v>
      </c>
      <c r="D32" s="73" t="s">
        <v>113</v>
      </c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6" t="s">
        <v>25</v>
      </c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  <c r="AK32" t="s">
        <v>4</v>
      </c>
      <c r="AL32">
        <f t="shared" si="3"/>
        <v>22</v>
      </c>
    </row>
    <row r="33" spans="1:38" ht="15.75" thickBot="1" x14ac:dyDescent="0.3">
      <c r="A33" s="4" t="str">
        <f t="shared" ref="A33" si="9">A32</f>
        <v>Byte</v>
      </c>
      <c r="B33" s="3">
        <f t="shared" ref="B33" si="10">+B32+4</f>
        <v>92</v>
      </c>
      <c r="D33" s="86" t="s">
        <v>26</v>
      </c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8"/>
      <c r="AK33" t="s">
        <v>4</v>
      </c>
      <c r="AL33">
        <f>+AL32+1</f>
        <v>23</v>
      </c>
    </row>
    <row r="36" spans="1:38" x14ac:dyDescent="0.25">
      <c r="B36"/>
    </row>
    <row r="37" spans="1:38" x14ac:dyDescent="0.25">
      <c r="B37"/>
    </row>
    <row r="38" spans="1:38" x14ac:dyDescent="0.25">
      <c r="B38"/>
    </row>
    <row r="39" spans="1:38" x14ac:dyDescent="0.25">
      <c r="B39"/>
    </row>
    <row r="40" spans="1:38" x14ac:dyDescent="0.25">
      <c r="B40"/>
    </row>
    <row r="41" spans="1:38" x14ac:dyDescent="0.25">
      <c r="B41"/>
    </row>
  </sheetData>
  <mergeCells count="72">
    <mergeCell ref="D7:K7"/>
    <mergeCell ref="L7:S7"/>
    <mergeCell ref="T7:AA7"/>
    <mergeCell ref="AB7:AI7"/>
    <mergeCell ref="D13:K13"/>
    <mergeCell ref="D12:S12"/>
    <mergeCell ref="T12:AA12"/>
    <mergeCell ref="D10:I10"/>
    <mergeCell ref="L10:M10"/>
    <mergeCell ref="N10:O10"/>
    <mergeCell ref="P10:S10"/>
    <mergeCell ref="T10:AI10"/>
    <mergeCell ref="D11:S11"/>
    <mergeCell ref="T11:AI11"/>
    <mergeCell ref="AF12:AI12"/>
    <mergeCell ref="L13:S13"/>
    <mergeCell ref="D14:S14"/>
    <mergeCell ref="T14:AI14"/>
    <mergeCell ref="D15:S15"/>
    <mergeCell ref="D33:AI33"/>
    <mergeCell ref="D24:AI24"/>
    <mergeCell ref="D25:AI25"/>
    <mergeCell ref="D26:AI26"/>
    <mergeCell ref="D27:AI27"/>
    <mergeCell ref="AQ7:AS7"/>
    <mergeCell ref="AT7:AV7"/>
    <mergeCell ref="T30:AI30"/>
    <mergeCell ref="D8:G8"/>
    <mergeCell ref="H8:K8"/>
    <mergeCell ref="L8:O8"/>
    <mergeCell ref="P8:S8"/>
    <mergeCell ref="T8:W8"/>
    <mergeCell ref="X8:AA8"/>
    <mergeCell ref="AB8:AE8"/>
    <mergeCell ref="AF8:AI8"/>
    <mergeCell ref="D28:AI28"/>
    <mergeCell ref="D29:AI29"/>
    <mergeCell ref="D30:S30"/>
    <mergeCell ref="D18:AI18"/>
    <mergeCell ref="D19:AI19"/>
    <mergeCell ref="D5:AI5"/>
    <mergeCell ref="D31:S31"/>
    <mergeCell ref="T31:AI31"/>
    <mergeCell ref="D32:S32"/>
    <mergeCell ref="T32:AI32"/>
    <mergeCell ref="D20:AI20"/>
    <mergeCell ref="D21:AI21"/>
    <mergeCell ref="D22:AI22"/>
    <mergeCell ref="D23:AI23"/>
    <mergeCell ref="D16:AI16"/>
    <mergeCell ref="D17:AI17"/>
    <mergeCell ref="T15:AF15"/>
    <mergeCell ref="T13:X13"/>
    <mergeCell ref="Y13:AA13"/>
    <mergeCell ref="AB13:AI13"/>
    <mergeCell ref="AB12:AE12"/>
    <mergeCell ref="AW12:AZ12"/>
    <mergeCell ref="AQ8:AS8"/>
    <mergeCell ref="AQ10:AS10"/>
    <mergeCell ref="AQ9:AS9"/>
    <mergeCell ref="AQ11:AS11"/>
    <mergeCell ref="AQ12:AS12"/>
    <mergeCell ref="AT8:AV8"/>
    <mergeCell ref="AT9:AV9"/>
    <mergeCell ref="AT10:AV10"/>
    <mergeCell ref="AT11:AV11"/>
    <mergeCell ref="AT12:AV12"/>
    <mergeCell ref="AW7:AZ7"/>
    <mergeCell ref="AW8:AZ8"/>
    <mergeCell ref="AW9:AZ9"/>
    <mergeCell ref="AW10:AZ10"/>
    <mergeCell ref="AW11:AZ11"/>
  </mergeCells>
  <pageMargins left="0.7" right="0.7" top="0.75" bottom="0.75" header="0.3" footer="0.3"/>
  <pageSetup orientation="landscape" r:id="rId1"/>
  <ignoredErrors>
    <ignoredError sqref="D7 L7 T7 AB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Z47"/>
  <sheetViews>
    <sheetView showGridLines="0" topLeftCell="A4" workbookViewId="0">
      <selection activeCell="AL39" sqref="A5:AL39"/>
    </sheetView>
  </sheetViews>
  <sheetFormatPr defaultRowHeight="15" x14ac:dyDescent="0.25"/>
  <cols>
    <col min="1" max="1" width="6.7109375" customWidth="1"/>
    <col min="2" max="2" width="4" style="23" bestFit="1" customWidth="1"/>
    <col min="3" max="3" width="1.28515625" customWidth="1"/>
    <col min="4" max="5" width="2" bestFit="1" customWidth="1"/>
    <col min="6" max="6" width="8.42578125" bestFit="1" customWidth="1"/>
    <col min="7" max="7" width="2" bestFit="1" customWidth="1"/>
    <col min="8" max="8" width="3" bestFit="1" customWidth="1"/>
    <col min="9" max="9" width="2" bestFit="1" customWidth="1"/>
    <col min="10" max="10" width="2.85546875" customWidth="1"/>
    <col min="11" max="11" width="2.7109375" customWidth="1"/>
    <col min="12" max="13" width="2" bestFit="1" customWidth="1"/>
    <col min="14" max="16" width="3" bestFit="1" customWidth="1"/>
    <col min="17" max="17" width="5" bestFit="1" customWidth="1"/>
    <col min="18" max="32" width="3" bestFit="1" customWidth="1"/>
    <col min="33" max="33" width="5" bestFit="1" customWidth="1"/>
    <col min="34" max="35" width="3" bestFit="1" customWidth="1"/>
    <col min="36" max="36" width="1.5703125" customWidth="1"/>
    <col min="37" max="37" width="2.85546875" bestFit="1" customWidth="1"/>
    <col min="38" max="38" width="3" bestFit="1" customWidth="1"/>
    <col min="39" max="39" width="4" bestFit="1" customWidth="1"/>
    <col min="40" max="40" width="3" bestFit="1" customWidth="1"/>
    <col min="45" max="45" width="1.42578125" customWidth="1"/>
    <col min="47" max="47" width="7.140625" customWidth="1"/>
    <col min="48" max="48" width="5" hidden="1" customWidth="1"/>
    <col min="49" max="49" width="6.5703125" customWidth="1"/>
    <col min="50" max="50" width="2" customWidth="1"/>
    <col min="51" max="51" width="9.140625" hidden="1" customWidth="1"/>
    <col min="52" max="52" width="3.85546875" customWidth="1"/>
  </cols>
  <sheetData>
    <row r="5" spans="1:52" x14ac:dyDescent="0.25">
      <c r="D5" s="72" t="s">
        <v>140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</row>
    <row r="6" spans="1:52" ht="15.75" thickBot="1" x14ac:dyDescent="0.3"/>
    <row r="7" spans="1:52" s="1" customFormat="1" x14ac:dyDescent="0.25">
      <c r="B7" s="5"/>
      <c r="D7" s="89" t="s">
        <v>1</v>
      </c>
      <c r="E7" s="90"/>
      <c r="F7" s="90"/>
      <c r="G7" s="90"/>
      <c r="H7" s="90"/>
      <c r="I7" s="90"/>
      <c r="J7" s="90"/>
      <c r="K7" s="91"/>
      <c r="L7" s="92" t="s">
        <v>0</v>
      </c>
      <c r="M7" s="93"/>
      <c r="N7" s="93"/>
      <c r="O7" s="93"/>
      <c r="P7" s="93"/>
      <c r="Q7" s="93"/>
      <c r="R7" s="93"/>
      <c r="S7" s="94"/>
      <c r="T7" s="95" t="s">
        <v>2</v>
      </c>
      <c r="U7" s="90"/>
      <c r="V7" s="90"/>
      <c r="W7" s="90"/>
      <c r="X7" s="90"/>
      <c r="Y7" s="90"/>
      <c r="Z7" s="90"/>
      <c r="AA7" s="91"/>
      <c r="AB7" s="95" t="s">
        <v>3</v>
      </c>
      <c r="AC7" s="90"/>
      <c r="AD7" s="90"/>
      <c r="AE7" s="90"/>
      <c r="AF7" s="90"/>
      <c r="AG7" s="90"/>
      <c r="AH7" s="90"/>
      <c r="AI7" s="96"/>
      <c r="AJ7" s="6"/>
      <c r="AQ7" s="79" t="s">
        <v>108</v>
      </c>
      <c r="AR7" s="60"/>
      <c r="AS7" s="60"/>
      <c r="AT7" s="60">
        <f>6*4</f>
        <v>24</v>
      </c>
      <c r="AU7" s="60"/>
      <c r="AV7" s="60"/>
      <c r="AW7" s="60" t="s">
        <v>110</v>
      </c>
      <c r="AX7" s="60"/>
      <c r="AY7" s="60"/>
      <c r="AZ7" s="61"/>
    </row>
    <row r="8" spans="1:52" ht="15.75" thickBot="1" x14ac:dyDescent="0.3">
      <c r="D8" s="80"/>
      <c r="E8" s="81"/>
      <c r="F8" s="81"/>
      <c r="G8" s="82"/>
      <c r="H8" s="83"/>
      <c r="I8" s="81"/>
      <c r="J8" s="81"/>
      <c r="K8" s="82"/>
      <c r="L8" s="83"/>
      <c r="M8" s="81"/>
      <c r="N8" s="81"/>
      <c r="O8" s="82"/>
      <c r="P8" s="83"/>
      <c r="Q8" s="81"/>
      <c r="R8" s="81"/>
      <c r="S8" s="82"/>
      <c r="T8" s="83"/>
      <c r="U8" s="81"/>
      <c r="V8" s="81"/>
      <c r="W8" s="82"/>
      <c r="X8" s="83"/>
      <c r="Y8" s="81"/>
      <c r="Z8" s="81"/>
      <c r="AA8" s="82"/>
      <c r="AB8" s="83"/>
      <c r="AC8" s="81"/>
      <c r="AD8" s="81"/>
      <c r="AE8" s="82"/>
      <c r="AF8" s="83"/>
      <c r="AG8" s="81"/>
      <c r="AH8" s="81"/>
      <c r="AI8" s="84"/>
      <c r="AJ8" s="2"/>
      <c r="AQ8" s="66" t="s">
        <v>109</v>
      </c>
      <c r="AR8" s="47"/>
      <c r="AS8" s="67"/>
      <c r="AT8" s="69">
        <f>64*4</f>
        <v>256</v>
      </c>
      <c r="AU8" s="47"/>
      <c r="AV8" s="67"/>
      <c r="AW8" s="62" t="s">
        <v>110</v>
      </c>
      <c r="AX8" s="62"/>
      <c r="AY8" s="62"/>
      <c r="AZ8" s="63"/>
    </row>
    <row r="9" spans="1:52" x14ac:dyDescent="0.25">
      <c r="D9" s="15">
        <v>0</v>
      </c>
      <c r="E9" s="16">
        <f>D9+1</f>
        <v>1</v>
      </c>
      <c r="F9" s="16">
        <f t="shared" ref="F9:AI9" si="0">E9+1</f>
        <v>2</v>
      </c>
      <c r="G9" s="16">
        <f t="shared" si="0"/>
        <v>3</v>
      </c>
      <c r="H9" s="16">
        <f t="shared" si="0"/>
        <v>4</v>
      </c>
      <c r="I9" s="16">
        <f t="shared" si="0"/>
        <v>5</v>
      </c>
      <c r="J9" s="16">
        <f t="shared" si="0"/>
        <v>6</v>
      </c>
      <c r="K9" s="16">
        <f t="shared" si="0"/>
        <v>7</v>
      </c>
      <c r="L9" s="16">
        <f t="shared" si="0"/>
        <v>8</v>
      </c>
      <c r="M9" s="16">
        <f t="shared" si="0"/>
        <v>9</v>
      </c>
      <c r="N9" s="16">
        <f t="shared" si="0"/>
        <v>10</v>
      </c>
      <c r="O9" s="16">
        <f t="shared" si="0"/>
        <v>11</v>
      </c>
      <c r="P9" s="16">
        <f t="shared" si="0"/>
        <v>12</v>
      </c>
      <c r="Q9" s="16">
        <f t="shared" si="0"/>
        <v>13</v>
      </c>
      <c r="R9" s="16">
        <f t="shared" si="0"/>
        <v>14</v>
      </c>
      <c r="S9" s="16">
        <f t="shared" si="0"/>
        <v>15</v>
      </c>
      <c r="T9" s="16">
        <f t="shared" si="0"/>
        <v>16</v>
      </c>
      <c r="U9" s="16">
        <f t="shared" si="0"/>
        <v>17</v>
      </c>
      <c r="V9" s="16">
        <f t="shared" si="0"/>
        <v>18</v>
      </c>
      <c r="W9" s="16">
        <f t="shared" si="0"/>
        <v>19</v>
      </c>
      <c r="X9" s="16">
        <f t="shared" si="0"/>
        <v>20</v>
      </c>
      <c r="Y9" s="16">
        <f t="shared" si="0"/>
        <v>21</v>
      </c>
      <c r="Z9" s="16">
        <f t="shared" si="0"/>
        <v>22</v>
      </c>
      <c r="AA9" s="16">
        <f>Z9+1</f>
        <v>23</v>
      </c>
      <c r="AB9" s="16">
        <f t="shared" si="0"/>
        <v>24</v>
      </c>
      <c r="AC9" s="16">
        <f t="shared" si="0"/>
        <v>25</v>
      </c>
      <c r="AD9" s="16">
        <f t="shared" si="0"/>
        <v>26</v>
      </c>
      <c r="AE9" s="16">
        <f t="shared" si="0"/>
        <v>27</v>
      </c>
      <c r="AF9" s="16">
        <f t="shared" si="0"/>
        <v>28</v>
      </c>
      <c r="AG9" s="16">
        <f t="shared" si="0"/>
        <v>29</v>
      </c>
      <c r="AH9" s="16">
        <f t="shared" si="0"/>
        <v>30</v>
      </c>
      <c r="AI9" s="17">
        <f t="shared" si="0"/>
        <v>31</v>
      </c>
      <c r="AJ9" s="2"/>
      <c r="AQ9" s="66" t="s">
        <v>115</v>
      </c>
      <c r="AR9" s="47"/>
      <c r="AS9" s="67"/>
      <c r="AT9" s="69">
        <f>4</f>
        <v>4</v>
      </c>
      <c r="AU9" s="47"/>
      <c r="AV9" s="67"/>
      <c r="AW9" s="62" t="s">
        <v>110</v>
      </c>
      <c r="AX9" s="62"/>
      <c r="AY9" s="62"/>
      <c r="AZ9" s="63"/>
    </row>
    <row r="10" spans="1:52" ht="18" x14ac:dyDescent="0.25">
      <c r="A10" s="4" t="s">
        <v>5</v>
      </c>
      <c r="B10" s="23">
        <v>0</v>
      </c>
      <c r="D10" s="85" t="s">
        <v>6</v>
      </c>
      <c r="E10" s="76"/>
      <c r="F10" s="76"/>
      <c r="G10" s="76"/>
      <c r="H10" s="76"/>
      <c r="I10" s="76"/>
      <c r="J10" s="9" t="s">
        <v>7</v>
      </c>
      <c r="K10" s="10" t="s">
        <v>8</v>
      </c>
      <c r="L10" s="76" t="s">
        <v>9</v>
      </c>
      <c r="M10" s="76"/>
      <c r="N10" s="76" t="s">
        <v>57</v>
      </c>
      <c r="O10" s="76"/>
      <c r="P10" s="55" t="s">
        <v>10</v>
      </c>
      <c r="Q10" s="55"/>
      <c r="R10" s="55"/>
      <c r="S10" s="55"/>
      <c r="T10" s="52" t="s">
        <v>11</v>
      </c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3"/>
      <c r="AJ10" s="7"/>
      <c r="AK10" t="s">
        <v>4</v>
      </c>
      <c r="AL10">
        <v>0</v>
      </c>
      <c r="AQ10" s="66" t="s">
        <v>114</v>
      </c>
      <c r="AR10" s="47"/>
      <c r="AS10" s="67"/>
      <c r="AT10" s="69">
        <v>4</v>
      </c>
      <c r="AU10" s="47"/>
      <c r="AV10" s="67"/>
      <c r="AW10" s="62" t="s">
        <v>110</v>
      </c>
      <c r="AX10" s="62"/>
      <c r="AY10" s="62"/>
      <c r="AZ10" s="63"/>
    </row>
    <row r="11" spans="1:52" x14ac:dyDescent="0.25">
      <c r="A11" s="4" t="str">
        <f>A10</f>
        <v>Byte</v>
      </c>
      <c r="B11" s="23">
        <f>AL11*4</f>
        <v>4</v>
      </c>
      <c r="D11" s="51" t="s">
        <v>13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 t="s">
        <v>12</v>
      </c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3"/>
      <c r="AJ11" s="7"/>
      <c r="AK11" t="s">
        <v>4</v>
      </c>
      <c r="AL11">
        <f>+AL10+1</f>
        <v>1</v>
      </c>
      <c r="AQ11" s="66" t="s">
        <v>116</v>
      </c>
      <c r="AR11" s="47"/>
      <c r="AS11" s="67"/>
      <c r="AT11" s="69">
        <v>0</v>
      </c>
      <c r="AU11" s="47"/>
      <c r="AV11" s="67"/>
      <c r="AW11" s="62" t="s">
        <v>110</v>
      </c>
      <c r="AX11" s="62"/>
      <c r="AY11" s="62"/>
      <c r="AZ11" s="63"/>
    </row>
    <row r="12" spans="1:52" ht="15.75" thickBot="1" x14ac:dyDescent="0.3">
      <c r="A12" s="4" t="str">
        <f t="shared" ref="A12:A32" si="1">A11</f>
        <v>Byte</v>
      </c>
      <c r="B12" s="23">
        <f t="shared" ref="B12:B32" si="2">AL12*4</f>
        <v>8</v>
      </c>
      <c r="D12" s="51" t="s">
        <v>14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78" t="s">
        <v>53</v>
      </c>
      <c r="U12" s="78"/>
      <c r="V12" s="78"/>
      <c r="W12" s="78"/>
      <c r="X12" s="78"/>
      <c r="Y12" s="78"/>
      <c r="Z12" s="78"/>
      <c r="AA12" s="78"/>
      <c r="AB12" s="78" t="s">
        <v>30</v>
      </c>
      <c r="AC12" s="78"/>
      <c r="AD12" s="78"/>
      <c r="AE12" s="78"/>
      <c r="AF12" s="55" t="s">
        <v>31</v>
      </c>
      <c r="AG12" s="55"/>
      <c r="AH12" s="55"/>
      <c r="AI12" s="56"/>
      <c r="AK12" t="s">
        <v>4</v>
      </c>
      <c r="AL12">
        <f t="shared" ref="AL12:AL32" si="3">+AL11+1</f>
        <v>2</v>
      </c>
      <c r="AQ12" s="68" t="s">
        <v>131</v>
      </c>
      <c r="AR12" s="64"/>
      <c r="AS12" s="64"/>
      <c r="AT12" s="70">
        <f>SUM(AT7:AV11)</f>
        <v>288</v>
      </c>
      <c r="AU12" s="70"/>
      <c r="AV12" s="71"/>
      <c r="AW12" s="64" t="s">
        <v>110</v>
      </c>
      <c r="AX12" s="64"/>
      <c r="AY12" s="64"/>
      <c r="AZ12" s="65"/>
    </row>
    <row r="13" spans="1:52" x14ac:dyDescent="0.25">
      <c r="A13" s="4" t="str">
        <f t="shared" si="1"/>
        <v>Byte</v>
      </c>
      <c r="B13" s="23">
        <f t="shared" si="2"/>
        <v>12</v>
      </c>
      <c r="D13" s="54" t="s">
        <v>28</v>
      </c>
      <c r="E13" s="55"/>
      <c r="F13" s="55"/>
      <c r="G13" s="55"/>
      <c r="H13" s="55"/>
      <c r="I13" s="55"/>
      <c r="J13" s="55"/>
      <c r="K13" s="55"/>
      <c r="L13" s="78" t="s">
        <v>29</v>
      </c>
      <c r="M13" s="78"/>
      <c r="N13" s="78"/>
      <c r="O13" s="78"/>
      <c r="P13" s="78"/>
      <c r="Q13" s="78"/>
      <c r="R13" s="78"/>
      <c r="S13" s="78"/>
      <c r="T13" s="78" t="s">
        <v>37</v>
      </c>
      <c r="U13" s="78"/>
      <c r="V13" s="78"/>
      <c r="W13" s="78"/>
      <c r="X13" s="78"/>
      <c r="Y13" s="55" t="s">
        <v>27</v>
      </c>
      <c r="Z13" s="55"/>
      <c r="AA13" s="55"/>
      <c r="AB13" s="55" t="s">
        <v>27</v>
      </c>
      <c r="AC13" s="55"/>
      <c r="AD13" s="55"/>
      <c r="AE13" s="55"/>
      <c r="AF13" s="55"/>
      <c r="AG13" s="55"/>
      <c r="AH13" s="55"/>
      <c r="AI13" s="56"/>
      <c r="AK13" t="s">
        <v>4</v>
      </c>
      <c r="AL13">
        <f t="shared" si="3"/>
        <v>3</v>
      </c>
    </row>
    <row r="14" spans="1:52" x14ac:dyDescent="0.25">
      <c r="A14" s="4" t="str">
        <f t="shared" si="1"/>
        <v>Byte</v>
      </c>
      <c r="B14" s="23">
        <f t="shared" si="2"/>
        <v>16</v>
      </c>
      <c r="D14" s="54" t="s">
        <v>32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 t="s">
        <v>33</v>
      </c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  <c r="AK14" t="s">
        <v>4</v>
      </c>
      <c r="AL14">
        <f t="shared" si="3"/>
        <v>4</v>
      </c>
    </row>
    <row r="15" spans="1:52" x14ac:dyDescent="0.25">
      <c r="A15" s="4" t="str">
        <f t="shared" si="1"/>
        <v>Byte</v>
      </c>
      <c r="B15" s="23">
        <f t="shared" si="2"/>
        <v>20</v>
      </c>
      <c r="D15" s="54" t="s">
        <v>34</v>
      </c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 t="s">
        <v>38</v>
      </c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8" t="s">
        <v>36</v>
      </c>
      <c r="AH15" s="8" t="s">
        <v>35</v>
      </c>
      <c r="AI15" s="14"/>
      <c r="AK15" t="s">
        <v>4</v>
      </c>
      <c r="AL15">
        <f t="shared" si="3"/>
        <v>5</v>
      </c>
    </row>
    <row r="16" spans="1:52" x14ac:dyDescent="0.25">
      <c r="A16" s="4" t="str">
        <f t="shared" si="1"/>
        <v>Byte</v>
      </c>
      <c r="B16" s="23">
        <f t="shared" si="2"/>
        <v>24</v>
      </c>
      <c r="D16" s="73" t="s">
        <v>39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5"/>
      <c r="AK16" t="s">
        <v>4</v>
      </c>
      <c r="AL16">
        <f t="shared" si="3"/>
        <v>6</v>
      </c>
    </row>
    <row r="17" spans="1:38" x14ac:dyDescent="0.25">
      <c r="A17" s="4" t="str">
        <f t="shared" si="1"/>
        <v>Byte</v>
      </c>
      <c r="B17" s="23">
        <f t="shared" si="2"/>
        <v>28</v>
      </c>
      <c r="D17" s="73" t="s">
        <v>40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5"/>
      <c r="AK17" t="s">
        <v>4</v>
      </c>
      <c r="AL17">
        <f t="shared" si="3"/>
        <v>7</v>
      </c>
    </row>
    <row r="18" spans="1:38" x14ac:dyDescent="0.25">
      <c r="A18" s="4" t="str">
        <f t="shared" si="1"/>
        <v>Byte</v>
      </c>
      <c r="B18" s="23">
        <f t="shared" si="2"/>
        <v>32</v>
      </c>
      <c r="D18" s="73" t="s">
        <v>42</v>
      </c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5"/>
      <c r="AK18" t="s">
        <v>4</v>
      </c>
      <c r="AL18">
        <f t="shared" si="3"/>
        <v>8</v>
      </c>
    </row>
    <row r="19" spans="1:38" x14ac:dyDescent="0.25">
      <c r="A19" s="4" t="str">
        <f t="shared" si="1"/>
        <v>Byte</v>
      </c>
      <c r="B19" s="23">
        <f t="shared" si="2"/>
        <v>36</v>
      </c>
      <c r="D19" s="73" t="s">
        <v>43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5"/>
      <c r="AK19" t="s">
        <v>4</v>
      </c>
      <c r="AL19">
        <f t="shared" si="3"/>
        <v>9</v>
      </c>
    </row>
    <row r="20" spans="1:38" x14ac:dyDescent="0.25">
      <c r="A20" s="4" t="str">
        <f t="shared" si="1"/>
        <v>Byte</v>
      </c>
      <c r="B20" s="23">
        <f t="shared" si="2"/>
        <v>40</v>
      </c>
      <c r="D20" s="73" t="s">
        <v>44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5"/>
      <c r="AK20" t="s">
        <v>4</v>
      </c>
      <c r="AL20">
        <f t="shared" si="3"/>
        <v>10</v>
      </c>
    </row>
    <row r="21" spans="1:38" x14ac:dyDescent="0.25">
      <c r="A21" s="4" t="str">
        <f t="shared" si="1"/>
        <v>Byte</v>
      </c>
      <c r="B21" s="23">
        <f t="shared" si="2"/>
        <v>44</v>
      </c>
      <c r="D21" s="73" t="s">
        <v>45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5"/>
      <c r="AK21" t="s">
        <v>4</v>
      </c>
      <c r="AL21">
        <f t="shared" si="3"/>
        <v>11</v>
      </c>
    </row>
    <row r="22" spans="1:38" x14ac:dyDescent="0.25">
      <c r="A22" s="4" t="str">
        <f t="shared" si="1"/>
        <v>Byte</v>
      </c>
      <c r="B22" s="23">
        <f t="shared" si="2"/>
        <v>48</v>
      </c>
      <c r="D22" s="73" t="s">
        <v>46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5"/>
      <c r="AK22" t="s">
        <v>4</v>
      </c>
      <c r="AL22">
        <f t="shared" si="3"/>
        <v>12</v>
      </c>
    </row>
    <row r="23" spans="1:38" x14ac:dyDescent="0.25">
      <c r="A23" s="4" t="str">
        <f t="shared" si="1"/>
        <v>Byte</v>
      </c>
      <c r="B23" s="23">
        <f t="shared" si="2"/>
        <v>52</v>
      </c>
      <c r="D23" s="73" t="s">
        <v>46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5"/>
      <c r="AK23" t="s">
        <v>4</v>
      </c>
      <c r="AL23">
        <f t="shared" si="3"/>
        <v>13</v>
      </c>
    </row>
    <row r="24" spans="1:38" x14ac:dyDescent="0.25">
      <c r="A24" s="4" t="str">
        <f t="shared" si="1"/>
        <v>Byte</v>
      </c>
      <c r="B24" s="23">
        <f t="shared" si="2"/>
        <v>56</v>
      </c>
      <c r="D24" s="73" t="s">
        <v>47</v>
      </c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5"/>
      <c r="AK24" t="s">
        <v>4</v>
      </c>
      <c r="AL24">
        <f t="shared" si="3"/>
        <v>14</v>
      </c>
    </row>
    <row r="25" spans="1:38" x14ac:dyDescent="0.25">
      <c r="A25" s="4" t="str">
        <f t="shared" si="1"/>
        <v>Byte</v>
      </c>
      <c r="B25" s="23">
        <f t="shared" si="2"/>
        <v>60</v>
      </c>
      <c r="D25" s="73" t="s">
        <v>48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5"/>
      <c r="AK25" t="s">
        <v>4</v>
      </c>
      <c r="AL25">
        <f t="shared" si="3"/>
        <v>15</v>
      </c>
    </row>
    <row r="26" spans="1:38" x14ac:dyDescent="0.25">
      <c r="A26" s="4" t="str">
        <f t="shared" si="1"/>
        <v>Byte</v>
      </c>
      <c r="B26" s="23">
        <f t="shared" si="2"/>
        <v>64</v>
      </c>
      <c r="D26" s="73" t="s">
        <v>49</v>
      </c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5"/>
      <c r="AK26" t="s">
        <v>4</v>
      </c>
      <c r="AL26">
        <f t="shared" si="3"/>
        <v>16</v>
      </c>
    </row>
    <row r="27" spans="1:38" x14ac:dyDescent="0.25">
      <c r="A27" s="4" t="str">
        <f t="shared" si="1"/>
        <v>Byte</v>
      </c>
      <c r="B27" s="23">
        <f t="shared" si="2"/>
        <v>68</v>
      </c>
      <c r="D27" s="73" t="s">
        <v>50</v>
      </c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5"/>
      <c r="AK27" t="s">
        <v>4</v>
      </c>
      <c r="AL27">
        <f t="shared" si="3"/>
        <v>17</v>
      </c>
    </row>
    <row r="28" spans="1:38" x14ac:dyDescent="0.25">
      <c r="A28" s="4" t="str">
        <f t="shared" si="1"/>
        <v>Byte</v>
      </c>
      <c r="B28" s="23">
        <f t="shared" si="2"/>
        <v>72</v>
      </c>
      <c r="D28" s="73" t="s">
        <v>51</v>
      </c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5"/>
      <c r="AK28" t="s">
        <v>4</v>
      </c>
      <c r="AL28">
        <f t="shared" si="3"/>
        <v>18</v>
      </c>
    </row>
    <row r="29" spans="1:38" x14ac:dyDescent="0.25">
      <c r="A29" s="4" t="str">
        <f t="shared" si="1"/>
        <v>Byte</v>
      </c>
      <c r="B29" s="23">
        <f t="shared" si="2"/>
        <v>76</v>
      </c>
      <c r="D29" s="73" t="s">
        <v>52</v>
      </c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5"/>
      <c r="AK29" t="s">
        <v>4</v>
      </c>
      <c r="AL29">
        <f t="shared" si="3"/>
        <v>19</v>
      </c>
    </row>
    <row r="30" spans="1:38" x14ac:dyDescent="0.25">
      <c r="A30" s="4" t="str">
        <f t="shared" si="1"/>
        <v>Byte</v>
      </c>
      <c r="B30" s="23">
        <f t="shared" si="2"/>
        <v>80</v>
      </c>
      <c r="D30" s="85" t="s">
        <v>25</v>
      </c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4" t="s">
        <v>111</v>
      </c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5"/>
      <c r="AK30" t="s">
        <v>4</v>
      </c>
      <c r="AL30">
        <f t="shared" si="3"/>
        <v>20</v>
      </c>
    </row>
    <row r="31" spans="1:38" x14ac:dyDescent="0.25">
      <c r="A31" s="4" t="str">
        <f t="shared" si="1"/>
        <v>Byte</v>
      </c>
      <c r="B31" s="23">
        <f t="shared" si="2"/>
        <v>84</v>
      </c>
      <c r="D31" s="73" t="s">
        <v>111</v>
      </c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 t="s">
        <v>113</v>
      </c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5"/>
      <c r="AK31" t="s">
        <v>4</v>
      </c>
      <c r="AL31">
        <f t="shared" si="3"/>
        <v>21</v>
      </c>
    </row>
    <row r="32" spans="1:38" x14ac:dyDescent="0.25">
      <c r="A32" s="4" t="str">
        <f t="shared" si="1"/>
        <v>Byte</v>
      </c>
      <c r="B32" s="23">
        <f t="shared" si="2"/>
        <v>88</v>
      </c>
      <c r="D32" s="73" t="s">
        <v>113</v>
      </c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 t="s">
        <v>132</v>
      </c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5"/>
      <c r="AK32" t="s">
        <v>4</v>
      </c>
      <c r="AL32">
        <f t="shared" si="3"/>
        <v>22</v>
      </c>
    </row>
    <row r="33" spans="1:38" x14ac:dyDescent="0.25">
      <c r="A33" s="4"/>
      <c r="D33" s="97" t="s">
        <v>119</v>
      </c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9"/>
    </row>
    <row r="34" spans="1:38" x14ac:dyDescent="0.25">
      <c r="A34" s="24"/>
      <c r="B34" s="22"/>
      <c r="C34" s="2"/>
      <c r="D34" s="100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101"/>
      <c r="AJ34" s="2"/>
    </row>
    <row r="35" spans="1:38" x14ac:dyDescent="0.25">
      <c r="A35" s="4"/>
      <c r="C35" s="2"/>
      <c r="D35" s="100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101"/>
      <c r="AJ35" s="2"/>
    </row>
    <row r="36" spans="1:38" x14ac:dyDescent="0.25">
      <c r="A36" s="4"/>
      <c r="D36" s="97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9"/>
    </row>
    <row r="37" spans="1:38" x14ac:dyDescent="0.25">
      <c r="A37" s="4" t="s">
        <v>5</v>
      </c>
      <c r="B37" s="23">
        <f t="shared" ref="B37" si="4">AL37*4</f>
        <v>276</v>
      </c>
      <c r="D37" s="73" t="s">
        <v>134</v>
      </c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 t="s">
        <v>133</v>
      </c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5"/>
      <c r="AK37" t="s">
        <v>4</v>
      </c>
      <c r="AL37">
        <v>69</v>
      </c>
    </row>
    <row r="38" spans="1:38" x14ac:dyDescent="0.25">
      <c r="A38" s="4" t="s">
        <v>5</v>
      </c>
      <c r="B38" s="23">
        <f t="shared" ref="B38" si="5">AL38*4</f>
        <v>280</v>
      </c>
      <c r="D38" s="73" t="s">
        <v>133</v>
      </c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6" t="s">
        <v>25</v>
      </c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7"/>
      <c r="AK38" t="s">
        <v>4</v>
      </c>
      <c r="AL38">
        <f>AL37+1</f>
        <v>70</v>
      </c>
    </row>
    <row r="39" spans="1:38" ht="15.75" thickBot="1" x14ac:dyDescent="0.3">
      <c r="A39" s="4" t="s">
        <v>5</v>
      </c>
      <c r="B39" s="23">
        <f t="shared" ref="B39" si="6">AL39*4</f>
        <v>284</v>
      </c>
      <c r="D39" s="86" t="s">
        <v>26</v>
      </c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8"/>
      <c r="AK39" t="s">
        <v>4</v>
      </c>
      <c r="AL39">
        <v>71</v>
      </c>
    </row>
    <row r="42" spans="1:38" x14ac:dyDescent="0.25">
      <c r="B42"/>
    </row>
    <row r="43" spans="1:38" x14ac:dyDescent="0.25">
      <c r="B43"/>
    </row>
    <row r="44" spans="1:38" x14ac:dyDescent="0.25">
      <c r="B44"/>
    </row>
    <row r="45" spans="1:38" x14ac:dyDescent="0.25">
      <c r="B45"/>
    </row>
    <row r="46" spans="1:38" x14ac:dyDescent="0.25">
      <c r="B46"/>
    </row>
    <row r="47" spans="1:38" x14ac:dyDescent="0.25">
      <c r="B47"/>
    </row>
  </sheetData>
  <mergeCells count="77">
    <mergeCell ref="D5:AI5"/>
    <mergeCell ref="D7:K7"/>
    <mergeCell ref="L7:S7"/>
    <mergeCell ref="T7:AA7"/>
    <mergeCell ref="AB7:AI7"/>
    <mergeCell ref="X8:AA8"/>
    <mergeCell ref="AB8:AE8"/>
    <mergeCell ref="AF8:AI8"/>
    <mergeCell ref="D10:I10"/>
    <mergeCell ref="L10:M10"/>
    <mergeCell ref="N10:O10"/>
    <mergeCell ref="P10:S10"/>
    <mergeCell ref="T10:AI10"/>
    <mergeCell ref="D8:G8"/>
    <mergeCell ref="H8:K8"/>
    <mergeCell ref="L8:O8"/>
    <mergeCell ref="P8:S8"/>
    <mergeCell ref="T8:W8"/>
    <mergeCell ref="D11:S11"/>
    <mergeCell ref="T11:AI11"/>
    <mergeCell ref="D12:S12"/>
    <mergeCell ref="T12:AA12"/>
    <mergeCell ref="AB12:AE12"/>
    <mergeCell ref="AF12:AI12"/>
    <mergeCell ref="D18:AI18"/>
    <mergeCell ref="D19:AI19"/>
    <mergeCell ref="D13:K13"/>
    <mergeCell ref="L13:S13"/>
    <mergeCell ref="T13:X13"/>
    <mergeCell ref="Y13:AA13"/>
    <mergeCell ref="AB13:AI13"/>
    <mergeCell ref="D14:S14"/>
    <mergeCell ref="T14:AI14"/>
    <mergeCell ref="AQ7:AS7"/>
    <mergeCell ref="AT7:AV7"/>
    <mergeCell ref="AW7:AZ7"/>
    <mergeCell ref="D39:AI39"/>
    <mergeCell ref="D26:AI26"/>
    <mergeCell ref="D27:AI27"/>
    <mergeCell ref="D28:AI28"/>
    <mergeCell ref="D29:AI29"/>
    <mergeCell ref="D30:S30"/>
    <mergeCell ref="T30:AI30"/>
    <mergeCell ref="D20:AI20"/>
    <mergeCell ref="D21:AI21"/>
    <mergeCell ref="D22:AI22"/>
    <mergeCell ref="D23:AI23"/>
    <mergeCell ref="D24:AI24"/>
    <mergeCell ref="D25:AI25"/>
    <mergeCell ref="AQ8:AS8"/>
    <mergeCell ref="AT8:AV8"/>
    <mergeCell ref="AW8:AZ8"/>
    <mergeCell ref="AQ9:AS9"/>
    <mergeCell ref="AT9:AV9"/>
    <mergeCell ref="AW9:AZ9"/>
    <mergeCell ref="AQ10:AS10"/>
    <mergeCell ref="AT10:AV10"/>
    <mergeCell ref="AW10:AZ10"/>
    <mergeCell ref="AQ11:AS11"/>
    <mergeCell ref="AT11:AV11"/>
    <mergeCell ref="AW11:AZ11"/>
    <mergeCell ref="AQ12:AS12"/>
    <mergeCell ref="AT12:AV12"/>
    <mergeCell ref="AW12:AZ12"/>
    <mergeCell ref="D38:S38"/>
    <mergeCell ref="T38:AI38"/>
    <mergeCell ref="D33:AI36"/>
    <mergeCell ref="T37:AI37"/>
    <mergeCell ref="D37:S37"/>
    <mergeCell ref="D31:S31"/>
    <mergeCell ref="T31:AI31"/>
    <mergeCell ref="D32:S32"/>
    <mergeCell ref="T32:AI32"/>
    <mergeCell ref="D15:S15"/>
    <mergeCell ref="T15:AF15"/>
    <mergeCell ref="D16:AI16"/>
    <mergeCell ref="D17:AI17"/>
  </mergeCells>
  <pageMargins left="0.7" right="0.7" top="0.75" bottom="0.75" header="0.3" footer="0.3"/>
  <pageSetup orientation="landscape" r:id="rId1"/>
  <ignoredErrors>
    <ignoredError sqref="D7 L7 T7 AB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Z33"/>
  <sheetViews>
    <sheetView showGridLines="0" workbookViewId="0">
      <selection activeCell="AM31" sqref="AM31"/>
    </sheetView>
  </sheetViews>
  <sheetFormatPr defaultRowHeight="15" x14ac:dyDescent="0.25"/>
  <cols>
    <col min="1" max="1" width="6.7109375" customWidth="1"/>
    <col min="2" max="2" width="4" style="3" bestFit="1" customWidth="1"/>
    <col min="3" max="3" width="2.5703125" customWidth="1"/>
    <col min="4" max="5" width="2" bestFit="1" customWidth="1"/>
    <col min="6" max="6" width="8.42578125" bestFit="1" customWidth="1"/>
    <col min="7" max="7" width="2" bestFit="1" customWidth="1"/>
    <col min="8" max="8" width="3" bestFit="1" customWidth="1"/>
    <col min="9" max="9" width="2" bestFit="1" customWidth="1"/>
    <col min="10" max="10" width="2.85546875" customWidth="1"/>
    <col min="11" max="11" width="2.7109375" customWidth="1"/>
    <col min="12" max="13" width="2" bestFit="1" customWidth="1"/>
    <col min="14" max="16" width="3" bestFit="1" customWidth="1"/>
    <col min="17" max="17" width="5" bestFit="1" customWidth="1"/>
    <col min="18" max="32" width="3" bestFit="1" customWidth="1"/>
    <col min="33" max="33" width="5" bestFit="1" customWidth="1"/>
    <col min="34" max="35" width="3" bestFit="1" customWidth="1"/>
    <col min="36" max="36" width="1.5703125" customWidth="1"/>
    <col min="37" max="37" width="2.85546875" bestFit="1" customWidth="1"/>
    <col min="38" max="38" width="3" bestFit="1" customWidth="1"/>
  </cols>
  <sheetData>
    <row r="5" spans="1:52" x14ac:dyDescent="0.25">
      <c r="D5" s="72" t="s">
        <v>56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</row>
    <row r="6" spans="1:52" ht="15.75" thickBot="1" x14ac:dyDescent="0.3"/>
    <row r="7" spans="1:52" s="1" customFormat="1" x14ac:dyDescent="0.25">
      <c r="B7" s="5"/>
      <c r="D7" s="89" t="s">
        <v>1</v>
      </c>
      <c r="E7" s="90"/>
      <c r="F7" s="90"/>
      <c r="G7" s="90"/>
      <c r="H7" s="90"/>
      <c r="I7" s="90"/>
      <c r="J7" s="90"/>
      <c r="K7" s="91"/>
      <c r="L7" s="92" t="s">
        <v>0</v>
      </c>
      <c r="M7" s="93"/>
      <c r="N7" s="93"/>
      <c r="O7" s="93"/>
      <c r="P7" s="93"/>
      <c r="Q7" s="93"/>
      <c r="R7" s="93"/>
      <c r="S7" s="94"/>
      <c r="T7" s="95" t="s">
        <v>2</v>
      </c>
      <c r="U7" s="90"/>
      <c r="V7" s="90"/>
      <c r="W7" s="90"/>
      <c r="X7" s="90"/>
      <c r="Y7" s="90"/>
      <c r="Z7" s="90"/>
      <c r="AA7" s="91"/>
      <c r="AB7" s="95" t="s">
        <v>3</v>
      </c>
      <c r="AC7" s="90"/>
      <c r="AD7" s="90"/>
      <c r="AE7" s="90"/>
      <c r="AF7" s="90"/>
      <c r="AG7" s="90"/>
      <c r="AH7" s="90"/>
      <c r="AI7" s="96"/>
      <c r="AJ7" s="6"/>
      <c r="AQ7" s="79" t="s">
        <v>108</v>
      </c>
      <c r="AR7" s="60"/>
      <c r="AS7" s="60"/>
      <c r="AT7" s="60">
        <v>18</v>
      </c>
      <c r="AU7" s="60"/>
      <c r="AV7" s="60"/>
      <c r="AW7" s="60" t="s">
        <v>110</v>
      </c>
      <c r="AX7" s="60"/>
      <c r="AY7" s="60"/>
      <c r="AZ7" s="61"/>
    </row>
    <row r="8" spans="1:52" ht="15.75" thickBot="1" x14ac:dyDescent="0.3">
      <c r="D8" s="80"/>
      <c r="E8" s="81"/>
      <c r="F8" s="81"/>
      <c r="G8" s="82"/>
      <c r="H8" s="83"/>
      <c r="I8" s="81"/>
      <c r="J8" s="81"/>
      <c r="K8" s="82"/>
      <c r="L8" s="83"/>
      <c r="M8" s="81"/>
      <c r="N8" s="81"/>
      <c r="O8" s="82"/>
      <c r="P8" s="83"/>
      <c r="Q8" s="81"/>
      <c r="R8" s="81"/>
      <c r="S8" s="82"/>
      <c r="T8" s="83"/>
      <c r="U8" s="81"/>
      <c r="V8" s="81"/>
      <c r="W8" s="82"/>
      <c r="X8" s="83"/>
      <c r="Y8" s="81"/>
      <c r="Z8" s="81"/>
      <c r="AA8" s="82"/>
      <c r="AB8" s="83"/>
      <c r="AC8" s="81"/>
      <c r="AD8" s="81"/>
      <c r="AE8" s="82"/>
      <c r="AF8" s="83"/>
      <c r="AG8" s="81"/>
      <c r="AH8" s="81"/>
      <c r="AI8" s="84"/>
      <c r="AJ8" s="2"/>
      <c r="AQ8" s="66" t="s">
        <v>109</v>
      </c>
      <c r="AR8" s="47"/>
      <c r="AS8" s="67"/>
      <c r="AT8" s="69">
        <f>64</f>
        <v>64</v>
      </c>
      <c r="AU8" s="47"/>
      <c r="AV8" s="67"/>
      <c r="AW8" s="62" t="s">
        <v>110</v>
      </c>
      <c r="AX8" s="62"/>
      <c r="AY8" s="62"/>
      <c r="AZ8" s="63"/>
    </row>
    <row r="9" spans="1:52" x14ac:dyDescent="0.25">
      <c r="D9" s="15">
        <v>0</v>
      </c>
      <c r="E9" s="16">
        <f>D9+1</f>
        <v>1</v>
      </c>
      <c r="F9" s="16">
        <f t="shared" ref="F9:AI9" si="0">E9+1</f>
        <v>2</v>
      </c>
      <c r="G9" s="16">
        <f t="shared" si="0"/>
        <v>3</v>
      </c>
      <c r="H9" s="16">
        <f t="shared" si="0"/>
        <v>4</v>
      </c>
      <c r="I9" s="16">
        <f t="shared" si="0"/>
        <v>5</v>
      </c>
      <c r="J9" s="16">
        <f t="shared" si="0"/>
        <v>6</v>
      </c>
      <c r="K9" s="16">
        <f t="shared" si="0"/>
        <v>7</v>
      </c>
      <c r="L9" s="16">
        <f t="shared" si="0"/>
        <v>8</v>
      </c>
      <c r="M9" s="16">
        <f t="shared" si="0"/>
        <v>9</v>
      </c>
      <c r="N9" s="16">
        <f t="shared" si="0"/>
        <v>10</v>
      </c>
      <c r="O9" s="16">
        <f t="shared" si="0"/>
        <v>11</v>
      </c>
      <c r="P9" s="16">
        <f t="shared" si="0"/>
        <v>12</v>
      </c>
      <c r="Q9" s="16">
        <f t="shared" si="0"/>
        <v>13</v>
      </c>
      <c r="R9" s="16">
        <f t="shared" si="0"/>
        <v>14</v>
      </c>
      <c r="S9" s="16">
        <f t="shared" si="0"/>
        <v>15</v>
      </c>
      <c r="T9" s="16">
        <f t="shared" si="0"/>
        <v>16</v>
      </c>
      <c r="U9" s="16">
        <f t="shared" si="0"/>
        <v>17</v>
      </c>
      <c r="V9" s="16">
        <f t="shared" si="0"/>
        <v>18</v>
      </c>
      <c r="W9" s="16">
        <f t="shared" si="0"/>
        <v>19</v>
      </c>
      <c r="X9" s="16">
        <f t="shared" si="0"/>
        <v>20</v>
      </c>
      <c r="Y9" s="16">
        <f t="shared" si="0"/>
        <v>21</v>
      </c>
      <c r="Z9" s="16">
        <f t="shared" si="0"/>
        <v>22</v>
      </c>
      <c r="AA9" s="16">
        <f>Z9+1</f>
        <v>23</v>
      </c>
      <c r="AB9" s="16">
        <f t="shared" si="0"/>
        <v>24</v>
      </c>
      <c r="AC9" s="16">
        <f t="shared" si="0"/>
        <v>25</v>
      </c>
      <c r="AD9" s="16">
        <f t="shared" si="0"/>
        <v>26</v>
      </c>
      <c r="AE9" s="16">
        <f t="shared" si="0"/>
        <v>27</v>
      </c>
      <c r="AF9" s="16">
        <f t="shared" si="0"/>
        <v>28</v>
      </c>
      <c r="AG9" s="16">
        <f t="shared" si="0"/>
        <v>29</v>
      </c>
      <c r="AH9" s="16">
        <f t="shared" si="0"/>
        <v>30</v>
      </c>
      <c r="AI9" s="17">
        <f t="shared" si="0"/>
        <v>31</v>
      </c>
      <c r="AJ9" s="2"/>
      <c r="AQ9" s="66" t="s">
        <v>115</v>
      </c>
      <c r="AR9" s="47"/>
      <c r="AS9" s="67"/>
      <c r="AT9" s="69">
        <f>4</f>
        <v>4</v>
      </c>
      <c r="AU9" s="47"/>
      <c r="AV9" s="67"/>
      <c r="AW9" s="62" t="s">
        <v>110</v>
      </c>
      <c r="AX9" s="62"/>
      <c r="AY9" s="62"/>
      <c r="AZ9" s="63"/>
    </row>
    <row r="10" spans="1:52" ht="18" x14ac:dyDescent="0.25">
      <c r="A10" s="4" t="s">
        <v>5</v>
      </c>
      <c r="B10" s="3">
        <v>0</v>
      </c>
      <c r="D10" s="85" t="s">
        <v>6</v>
      </c>
      <c r="E10" s="76"/>
      <c r="F10" s="76"/>
      <c r="G10" s="76"/>
      <c r="H10" s="76"/>
      <c r="I10" s="76"/>
      <c r="J10" s="9" t="s">
        <v>7</v>
      </c>
      <c r="K10" s="10" t="s">
        <v>8</v>
      </c>
      <c r="L10" s="76" t="s">
        <v>9</v>
      </c>
      <c r="M10" s="76"/>
      <c r="N10" s="76" t="s">
        <v>55</v>
      </c>
      <c r="O10" s="76"/>
      <c r="P10" s="55" t="s">
        <v>10</v>
      </c>
      <c r="Q10" s="55"/>
      <c r="R10" s="55"/>
      <c r="S10" s="55"/>
      <c r="T10" s="52" t="s">
        <v>11</v>
      </c>
      <c r="U10" s="52"/>
      <c r="V10" s="52"/>
      <c r="W10" s="52"/>
      <c r="X10" s="52"/>
      <c r="Y10" s="52"/>
      <c r="Z10" s="52"/>
      <c r="AA10" s="52"/>
      <c r="AB10" s="52" t="s">
        <v>12</v>
      </c>
      <c r="AC10" s="52"/>
      <c r="AD10" s="52"/>
      <c r="AE10" s="52"/>
      <c r="AF10" s="52"/>
      <c r="AG10" s="52"/>
      <c r="AH10" s="52"/>
      <c r="AI10" s="53"/>
      <c r="AJ10" s="7"/>
      <c r="AK10" t="s">
        <v>4</v>
      </c>
      <c r="AL10">
        <v>0</v>
      </c>
      <c r="AQ10" s="66" t="s">
        <v>114</v>
      </c>
      <c r="AR10" s="47"/>
      <c r="AS10" s="67"/>
      <c r="AT10" s="69">
        <v>4</v>
      </c>
      <c r="AU10" s="47"/>
      <c r="AV10" s="67"/>
      <c r="AW10" s="62" t="s">
        <v>110</v>
      </c>
      <c r="AX10" s="62"/>
      <c r="AY10" s="62"/>
      <c r="AZ10" s="63"/>
    </row>
    <row r="11" spans="1:52" x14ac:dyDescent="0.25">
      <c r="A11" s="4" t="s">
        <v>5</v>
      </c>
      <c r="B11" s="3">
        <f>AL11*4</f>
        <v>4</v>
      </c>
      <c r="D11" s="108" t="s">
        <v>53</v>
      </c>
      <c r="E11" s="78"/>
      <c r="F11" s="78"/>
      <c r="G11" s="78"/>
      <c r="H11" s="78"/>
      <c r="I11" s="78"/>
      <c r="J11" s="78"/>
      <c r="K11" s="78"/>
      <c r="L11" s="78" t="s">
        <v>30</v>
      </c>
      <c r="M11" s="78"/>
      <c r="N11" s="78"/>
      <c r="O11" s="78"/>
      <c r="P11" s="55" t="s">
        <v>31</v>
      </c>
      <c r="Q11" s="55"/>
      <c r="R11" s="55"/>
      <c r="S11" s="55"/>
      <c r="T11" s="55" t="s">
        <v>28</v>
      </c>
      <c r="U11" s="55"/>
      <c r="V11" s="55"/>
      <c r="W11" s="55"/>
      <c r="X11" s="55"/>
      <c r="Y11" s="55"/>
      <c r="Z11" s="55"/>
      <c r="AA11" s="55"/>
      <c r="AB11" s="78" t="s">
        <v>29</v>
      </c>
      <c r="AC11" s="78"/>
      <c r="AD11" s="78"/>
      <c r="AE11" s="78"/>
      <c r="AF11" s="78"/>
      <c r="AG11" s="78"/>
      <c r="AH11" s="78"/>
      <c r="AI11" s="109"/>
      <c r="AK11" t="s">
        <v>4</v>
      </c>
      <c r="AL11">
        <f>AL10+1</f>
        <v>1</v>
      </c>
      <c r="AQ11" s="66" t="s">
        <v>116</v>
      </c>
      <c r="AR11" s="47"/>
      <c r="AS11" s="67"/>
      <c r="AT11" s="69">
        <v>6</v>
      </c>
      <c r="AU11" s="47"/>
      <c r="AV11" s="67"/>
      <c r="AW11" s="62" t="s">
        <v>110</v>
      </c>
      <c r="AX11" s="62"/>
      <c r="AY11" s="62"/>
      <c r="AZ11" s="63"/>
    </row>
    <row r="12" spans="1:52" ht="15.75" thickBot="1" x14ac:dyDescent="0.3">
      <c r="A12" s="4" t="s">
        <v>5</v>
      </c>
      <c r="B12" s="23">
        <f t="shared" ref="B12:B15" si="1">AL12*4</f>
        <v>8</v>
      </c>
      <c r="D12" s="108" t="s">
        <v>37</v>
      </c>
      <c r="E12" s="78"/>
      <c r="F12" s="78"/>
      <c r="G12" s="78"/>
      <c r="H12" s="78"/>
      <c r="I12" s="55" t="s">
        <v>27</v>
      </c>
      <c r="J12" s="55"/>
      <c r="K12" s="55"/>
      <c r="L12" s="55" t="s">
        <v>27</v>
      </c>
      <c r="M12" s="55"/>
      <c r="N12" s="55"/>
      <c r="O12" s="55"/>
      <c r="P12" s="55"/>
      <c r="Q12" s="55"/>
      <c r="R12" s="55"/>
      <c r="S12" s="55"/>
      <c r="T12" s="55" t="s">
        <v>32</v>
      </c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  <c r="AK12" t="s">
        <v>4</v>
      </c>
      <c r="AL12">
        <f t="shared" ref="AL12:AL23" si="2">+AL11+1</f>
        <v>2</v>
      </c>
      <c r="AQ12" s="68" t="s">
        <v>131</v>
      </c>
      <c r="AR12" s="64"/>
      <c r="AS12" s="64"/>
      <c r="AT12" s="70">
        <f>SUM(AT7:AV11)</f>
        <v>96</v>
      </c>
      <c r="AU12" s="70"/>
      <c r="AV12" s="71"/>
      <c r="AW12" s="64" t="s">
        <v>110</v>
      </c>
      <c r="AX12" s="64"/>
      <c r="AY12" s="64"/>
      <c r="AZ12" s="65"/>
    </row>
    <row r="13" spans="1:52" x14ac:dyDescent="0.25">
      <c r="A13" s="4" t="s">
        <v>5</v>
      </c>
      <c r="B13" s="23">
        <f t="shared" si="1"/>
        <v>12</v>
      </c>
      <c r="D13" s="54" t="s">
        <v>33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 t="s">
        <v>34</v>
      </c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  <c r="AK13" t="s">
        <v>4</v>
      </c>
      <c r="AL13">
        <f t="shared" si="2"/>
        <v>3</v>
      </c>
    </row>
    <row r="14" spans="1:52" x14ac:dyDescent="0.25">
      <c r="A14" s="4" t="s">
        <v>5</v>
      </c>
      <c r="B14" s="23">
        <f t="shared" si="1"/>
        <v>16</v>
      </c>
      <c r="D14" s="54" t="s">
        <v>38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8" t="s">
        <v>36</v>
      </c>
      <c r="R14" s="8" t="s">
        <v>35</v>
      </c>
      <c r="S14" s="8"/>
      <c r="T14" s="111" t="s">
        <v>117</v>
      </c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2"/>
      <c r="AK14" t="s">
        <v>4</v>
      </c>
      <c r="AL14">
        <f t="shared" si="2"/>
        <v>4</v>
      </c>
    </row>
    <row r="15" spans="1:52" x14ac:dyDescent="0.25">
      <c r="A15" s="4" t="s">
        <v>5</v>
      </c>
      <c r="B15" s="23">
        <f t="shared" si="1"/>
        <v>20</v>
      </c>
      <c r="D15" s="73" t="s">
        <v>117</v>
      </c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 t="s">
        <v>120</v>
      </c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5"/>
      <c r="AK15" t="s">
        <v>4</v>
      </c>
      <c r="AL15">
        <f t="shared" si="2"/>
        <v>5</v>
      </c>
    </row>
    <row r="16" spans="1:52" x14ac:dyDescent="0.25">
      <c r="A16" s="4"/>
      <c r="D16" s="97" t="s">
        <v>119</v>
      </c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9"/>
    </row>
    <row r="17" spans="1:38" x14ac:dyDescent="0.25">
      <c r="A17" s="4"/>
      <c r="C17" s="2"/>
      <c r="D17" s="100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101"/>
      <c r="AJ17" s="2"/>
    </row>
    <row r="18" spans="1:38" x14ac:dyDescent="0.25">
      <c r="A18" s="4"/>
      <c r="C18" s="2"/>
      <c r="D18" s="100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101"/>
      <c r="AJ18" s="2"/>
    </row>
    <row r="19" spans="1:38" x14ac:dyDescent="0.25">
      <c r="A19" s="4"/>
      <c r="D19" s="97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9"/>
    </row>
    <row r="20" spans="1:38" x14ac:dyDescent="0.25">
      <c r="A20" s="4" t="s">
        <v>5</v>
      </c>
      <c r="B20" s="23">
        <f t="shared" ref="B20" si="3">AL20*4</f>
        <v>72</v>
      </c>
      <c r="D20" s="73" t="s">
        <v>118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 t="s">
        <v>111</v>
      </c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5"/>
      <c r="AK20" t="s">
        <v>4</v>
      </c>
      <c r="AL20">
        <v>18</v>
      </c>
    </row>
    <row r="21" spans="1:38" x14ac:dyDescent="0.25">
      <c r="A21" s="4" t="s">
        <v>5</v>
      </c>
      <c r="B21" s="3">
        <f t="shared" ref="B21:B24" si="4">+B20+4</f>
        <v>76</v>
      </c>
      <c r="D21" s="73" t="s">
        <v>111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110" t="s">
        <v>113</v>
      </c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5"/>
      <c r="AK21" t="s">
        <v>4</v>
      </c>
      <c r="AL21">
        <f t="shared" si="2"/>
        <v>19</v>
      </c>
    </row>
    <row r="22" spans="1:38" x14ac:dyDescent="0.25">
      <c r="A22" s="4" t="s">
        <v>5</v>
      </c>
      <c r="B22" s="3">
        <f t="shared" si="4"/>
        <v>80</v>
      </c>
      <c r="D22" s="85" t="s">
        <v>25</v>
      </c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4" t="s">
        <v>113</v>
      </c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5"/>
      <c r="AK22" t="s">
        <v>4</v>
      </c>
      <c r="AL22">
        <f t="shared" si="2"/>
        <v>20</v>
      </c>
    </row>
    <row r="23" spans="1:38" x14ac:dyDescent="0.25">
      <c r="A23" s="4" t="s">
        <v>5</v>
      </c>
      <c r="B23" s="3">
        <f t="shared" si="4"/>
        <v>84</v>
      </c>
      <c r="D23" s="85" t="s">
        <v>25</v>
      </c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102" t="s">
        <v>122</v>
      </c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4"/>
      <c r="AK23" t="s">
        <v>4</v>
      </c>
      <c r="AL23">
        <f t="shared" si="2"/>
        <v>21</v>
      </c>
    </row>
    <row r="24" spans="1:38" x14ac:dyDescent="0.25">
      <c r="A24" s="4" t="s">
        <v>5</v>
      </c>
      <c r="B24" s="3">
        <f t="shared" si="4"/>
        <v>88</v>
      </c>
      <c r="D24" s="105" t="s">
        <v>26</v>
      </c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7"/>
      <c r="AK24" t="s">
        <v>4</v>
      </c>
      <c r="AL24">
        <f>+AL23+1</f>
        <v>22</v>
      </c>
    </row>
    <row r="25" spans="1:38" ht="15.75" thickBot="1" x14ac:dyDescent="0.3">
      <c r="A25" s="4" t="s">
        <v>5</v>
      </c>
      <c r="B25" s="3">
        <f t="shared" ref="B25" si="5">+B24+4</f>
        <v>92</v>
      </c>
      <c r="D25" s="86" t="s">
        <v>121</v>
      </c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8"/>
      <c r="AK25" t="s">
        <v>4</v>
      </c>
      <c r="AL25">
        <f>+AL24+1</f>
        <v>23</v>
      </c>
    </row>
    <row r="28" spans="1:38" x14ac:dyDescent="0.25">
      <c r="B28"/>
    </row>
    <row r="29" spans="1:38" x14ac:dyDescent="0.25">
      <c r="B29"/>
    </row>
    <row r="30" spans="1:38" x14ac:dyDescent="0.25">
      <c r="B30"/>
    </row>
    <row r="31" spans="1:38" x14ac:dyDescent="0.25">
      <c r="B31"/>
    </row>
    <row r="32" spans="1:38" x14ac:dyDescent="0.25">
      <c r="B32"/>
    </row>
    <row r="33" spans="2:2" x14ac:dyDescent="0.25">
      <c r="B33"/>
    </row>
  </sheetData>
  <mergeCells count="63">
    <mergeCell ref="D5:AI5"/>
    <mergeCell ref="D7:K7"/>
    <mergeCell ref="L7:S7"/>
    <mergeCell ref="T7:AA7"/>
    <mergeCell ref="AB7:AI7"/>
    <mergeCell ref="AT7:AV7"/>
    <mergeCell ref="AW7:AZ7"/>
    <mergeCell ref="D21:S21"/>
    <mergeCell ref="T21:AI21"/>
    <mergeCell ref="D20:S20"/>
    <mergeCell ref="T20:AI20"/>
    <mergeCell ref="D16:AI19"/>
    <mergeCell ref="D14:P14"/>
    <mergeCell ref="T14:AI14"/>
    <mergeCell ref="D15:S15"/>
    <mergeCell ref="T15:AI15"/>
    <mergeCell ref="L12:S12"/>
    <mergeCell ref="D13:S13"/>
    <mergeCell ref="T13:AI13"/>
    <mergeCell ref="D12:H12"/>
    <mergeCell ref="I12:K12"/>
    <mergeCell ref="D23:S23"/>
    <mergeCell ref="T23:AI23"/>
    <mergeCell ref="D24:AI24"/>
    <mergeCell ref="D25:AI25"/>
    <mergeCell ref="AQ7:AS7"/>
    <mergeCell ref="T12:AI12"/>
    <mergeCell ref="T11:AA11"/>
    <mergeCell ref="D11:K11"/>
    <mergeCell ref="L11:O11"/>
    <mergeCell ref="P11:S11"/>
    <mergeCell ref="AB11:AI11"/>
    <mergeCell ref="X8:AA8"/>
    <mergeCell ref="AB8:AE8"/>
    <mergeCell ref="AF8:AI8"/>
    <mergeCell ref="D10:I10"/>
    <mergeCell ref="L10:M10"/>
    <mergeCell ref="AQ8:AS8"/>
    <mergeCell ref="AT8:AV8"/>
    <mergeCell ref="AW8:AZ8"/>
    <mergeCell ref="D22:S22"/>
    <mergeCell ref="T22:AI22"/>
    <mergeCell ref="N10:O10"/>
    <mergeCell ref="P10:S10"/>
    <mergeCell ref="T10:AA10"/>
    <mergeCell ref="AB10:AI10"/>
    <mergeCell ref="D8:G8"/>
    <mergeCell ref="H8:K8"/>
    <mergeCell ref="L8:O8"/>
    <mergeCell ref="P8:S8"/>
    <mergeCell ref="T8:W8"/>
    <mergeCell ref="AQ11:AS11"/>
    <mergeCell ref="AT11:AV11"/>
    <mergeCell ref="AW11:AZ11"/>
    <mergeCell ref="AQ12:AS12"/>
    <mergeCell ref="AT12:AV12"/>
    <mergeCell ref="AW12:AZ12"/>
    <mergeCell ref="AQ9:AS9"/>
    <mergeCell ref="AT9:AV9"/>
    <mergeCell ref="AW9:AZ9"/>
    <mergeCell ref="AQ10:AS10"/>
    <mergeCell ref="AT10:AV10"/>
    <mergeCell ref="AW10:AZ10"/>
  </mergeCells>
  <pageMargins left="0.7" right="0.7" top="0.75" bottom="0.75" header="0.3" footer="0.3"/>
  <pageSetup orientation="landscape" r:id="rId1"/>
  <ignoredErrors>
    <ignoredError sqref="D7 L7 T7 AB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Z38"/>
  <sheetViews>
    <sheetView showGridLines="0" workbookViewId="0">
      <selection activeCell="AL30" sqref="A5:AL30"/>
    </sheetView>
  </sheetViews>
  <sheetFormatPr defaultRowHeight="15" x14ac:dyDescent="0.25"/>
  <cols>
    <col min="1" max="1" width="6.7109375" customWidth="1"/>
    <col min="2" max="2" width="4" style="23" bestFit="1" customWidth="1"/>
    <col min="3" max="3" width="2.5703125" customWidth="1"/>
    <col min="4" max="5" width="2" bestFit="1" customWidth="1"/>
    <col min="6" max="6" width="8.42578125" bestFit="1" customWidth="1"/>
    <col min="7" max="7" width="2" bestFit="1" customWidth="1"/>
    <col min="8" max="8" width="3" bestFit="1" customWidth="1"/>
    <col min="9" max="9" width="2" bestFit="1" customWidth="1"/>
    <col min="10" max="10" width="2.85546875" customWidth="1"/>
    <col min="11" max="11" width="2.7109375" customWidth="1"/>
    <col min="12" max="13" width="2" bestFit="1" customWidth="1"/>
    <col min="14" max="16" width="3" bestFit="1" customWidth="1"/>
    <col min="17" max="17" width="5" bestFit="1" customWidth="1"/>
    <col min="18" max="32" width="3" bestFit="1" customWidth="1"/>
    <col min="33" max="33" width="5" bestFit="1" customWidth="1"/>
    <col min="34" max="35" width="3" bestFit="1" customWidth="1"/>
    <col min="36" max="36" width="1.5703125" customWidth="1"/>
    <col min="37" max="37" width="2.85546875" bestFit="1" customWidth="1"/>
    <col min="38" max="38" width="3" bestFit="1" customWidth="1"/>
  </cols>
  <sheetData>
    <row r="5" spans="1:52" x14ac:dyDescent="0.25">
      <c r="D5" s="120" t="s">
        <v>139</v>
      </c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</row>
    <row r="6" spans="1:52" ht="15.75" thickBot="1" x14ac:dyDescent="0.3"/>
    <row r="7" spans="1:52" s="1" customFormat="1" x14ac:dyDescent="0.25">
      <c r="B7" s="5"/>
      <c r="D7" s="89" t="s">
        <v>1</v>
      </c>
      <c r="E7" s="90"/>
      <c r="F7" s="90"/>
      <c r="G7" s="90"/>
      <c r="H7" s="90"/>
      <c r="I7" s="90"/>
      <c r="J7" s="90"/>
      <c r="K7" s="91"/>
      <c r="L7" s="92" t="s">
        <v>0</v>
      </c>
      <c r="M7" s="93"/>
      <c r="N7" s="93"/>
      <c r="O7" s="93"/>
      <c r="P7" s="93"/>
      <c r="Q7" s="93"/>
      <c r="R7" s="93"/>
      <c r="S7" s="94"/>
      <c r="T7" s="95" t="s">
        <v>2</v>
      </c>
      <c r="U7" s="90"/>
      <c r="V7" s="90"/>
      <c r="W7" s="90"/>
      <c r="X7" s="90"/>
      <c r="Y7" s="90"/>
      <c r="Z7" s="90"/>
      <c r="AA7" s="91"/>
      <c r="AB7" s="95" t="s">
        <v>3</v>
      </c>
      <c r="AC7" s="90"/>
      <c r="AD7" s="90"/>
      <c r="AE7" s="90"/>
      <c r="AF7" s="90"/>
      <c r="AG7" s="90"/>
      <c r="AH7" s="90"/>
      <c r="AI7" s="96"/>
      <c r="AJ7" s="6"/>
      <c r="AQ7" s="79" t="s">
        <v>108</v>
      </c>
      <c r="AR7" s="60"/>
      <c r="AS7" s="60"/>
      <c r="AT7" s="60">
        <v>18</v>
      </c>
      <c r="AU7" s="60"/>
      <c r="AV7" s="60"/>
      <c r="AW7" s="60" t="s">
        <v>110</v>
      </c>
      <c r="AX7" s="60"/>
      <c r="AY7" s="60"/>
      <c r="AZ7" s="61"/>
    </row>
    <row r="8" spans="1:52" ht="15.75" thickBot="1" x14ac:dyDescent="0.3">
      <c r="D8" s="80"/>
      <c r="E8" s="81"/>
      <c r="F8" s="81"/>
      <c r="G8" s="82"/>
      <c r="H8" s="83"/>
      <c r="I8" s="81"/>
      <c r="J8" s="81"/>
      <c r="K8" s="82"/>
      <c r="L8" s="83"/>
      <c r="M8" s="81"/>
      <c r="N8" s="81"/>
      <c r="O8" s="82"/>
      <c r="P8" s="83"/>
      <c r="Q8" s="81"/>
      <c r="R8" s="81"/>
      <c r="S8" s="82"/>
      <c r="T8" s="83"/>
      <c r="U8" s="81"/>
      <c r="V8" s="81"/>
      <c r="W8" s="82"/>
      <c r="X8" s="83"/>
      <c r="Y8" s="81"/>
      <c r="Z8" s="81"/>
      <c r="AA8" s="82"/>
      <c r="AB8" s="83"/>
      <c r="AC8" s="81"/>
      <c r="AD8" s="81"/>
      <c r="AE8" s="82"/>
      <c r="AF8" s="83"/>
      <c r="AG8" s="81"/>
      <c r="AH8" s="81"/>
      <c r="AI8" s="84"/>
      <c r="AJ8" s="2"/>
      <c r="AQ8" s="66" t="s">
        <v>109</v>
      </c>
      <c r="AR8" s="47"/>
      <c r="AS8" s="67"/>
      <c r="AT8" s="69">
        <v>256</v>
      </c>
      <c r="AU8" s="47"/>
      <c r="AV8" s="67"/>
      <c r="AW8" s="62" t="s">
        <v>110</v>
      </c>
      <c r="AX8" s="62"/>
      <c r="AY8" s="62"/>
      <c r="AZ8" s="63"/>
    </row>
    <row r="9" spans="1:52" x14ac:dyDescent="0.25">
      <c r="D9" s="15">
        <v>0</v>
      </c>
      <c r="E9" s="16">
        <f>D9+1</f>
        <v>1</v>
      </c>
      <c r="F9" s="16">
        <f t="shared" ref="F9:AI9" si="0">E9+1</f>
        <v>2</v>
      </c>
      <c r="G9" s="16">
        <f t="shared" si="0"/>
        <v>3</v>
      </c>
      <c r="H9" s="16">
        <f t="shared" si="0"/>
        <v>4</v>
      </c>
      <c r="I9" s="16">
        <f t="shared" si="0"/>
        <v>5</v>
      </c>
      <c r="J9" s="16">
        <f t="shared" si="0"/>
        <v>6</v>
      </c>
      <c r="K9" s="16">
        <f t="shared" si="0"/>
        <v>7</v>
      </c>
      <c r="L9" s="16">
        <f t="shared" si="0"/>
        <v>8</v>
      </c>
      <c r="M9" s="16">
        <f t="shared" si="0"/>
        <v>9</v>
      </c>
      <c r="N9" s="16">
        <f t="shared" si="0"/>
        <v>10</v>
      </c>
      <c r="O9" s="16">
        <f t="shared" si="0"/>
        <v>11</v>
      </c>
      <c r="P9" s="16">
        <f t="shared" si="0"/>
        <v>12</v>
      </c>
      <c r="Q9" s="16">
        <f t="shared" si="0"/>
        <v>13</v>
      </c>
      <c r="R9" s="16">
        <f t="shared" si="0"/>
        <v>14</v>
      </c>
      <c r="S9" s="16">
        <f t="shared" si="0"/>
        <v>15</v>
      </c>
      <c r="T9" s="16">
        <f t="shared" si="0"/>
        <v>16</v>
      </c>
      <c r="U9" s="16">
        <f t="shared" si="0"/>
        <v>17</v>
      </c>
      <c r="V9" s="16">
        <f t="shared" si="0"/>
        <v>18</v>
      </c>
      <c r="W9" s="16">
        <f t="shared" si="0"/>
        <v>19</v>
      </c>
      <c r="X9" s="16">
        <f t="shared" si="0"/>
        <v>20</v>
      </c>
      <c r="Y9" s="16">
        <f t="shared" si="0"/>
        <v>21</v>
      </c>
      <c r="Z9" s="16">
        <f t="shared" si="0"/>
        <v>22</v>
      </c>
      <c r="AA9" s="16">
        <f>Z9+1</f>
        <v>23</v>
      </c>
      <c r="AB9" s="16">
        <f t="shared" si="0"/>
        <v>24</v>
      </c>
      <c r="AC9" s="16">
        <f t="shared" si="0"/>
        <v>25</v>
      </c>
      <c r="AD9" s="16">
        <f t="shared" si="0"/>
        <v>26</v>
      </c>
      <c r="AE9" s="16">
        <f t="shared" si="0"/>
        <v>27</v>
      </c>
      <c r="AF9" s="16">
        <f t="shared" si="0"/>
        <v>28</v>
      </c>
      <c r="AG9" s="16">
        <f t="shared" si="0"/>
        <v>29</v>
      </c>
      <c r="AH9" s="16">
        <f t="shared" si="0"/>
        <v>30</v>
      </c>
      <c r="AI9" s="17">
        <f t="shared" si="0"/>
        <v>31</v>
      </c>
      <c r="AJ9" s="2"/>
      <c r="AQ9" s="66" t="s">
        <v>115</v>
      </c>
      <c r="AR9" s="47"/>
      <c r="AS9" s="67"/>
      <c r="AT9" s="69">
        <f>4</f>
        <v>4</v>
      </c>
      <c r="AU9" s="47"/>
      <c r="AV9" s="67"/>
      <c r="AW9" s="62" t="s">
        <v>110</v>
      </c>
      <c r="AX9" s="62"/>
      <c r="AY9" s="62"/>
      <c r="AZ9" s="63"/>
    </row>
    <row r="10" spans="1:52" ht="18" x14ac:dyDescent="0.25">
      <c r="A10" s="4" t="s">
        <v>5</v>
      </c>
      <c r="B10" s="23">
        <v>0</v>
      </c>
      <c r="D10" s="85" t="s">
        <v>6</v>
      </c>
      <c r="E10" s="76"/>
      <c r="F10" s="76"/>
      <c r="G10" s="76"/>
      <c r="H10" s="76"/>
      <c r="I10" s="76"/>
      <c r="J10" s="9" t="s">
        <v>7</v>
      </c>
      <c r="K10" s="10" t="s">
        <v>8</v>
      </c>
      <c r="L10" s="76" t="s">
        <v>9</v>
      </c>
      <c r="M10" s="76"/>
      <c r="N10" s="76" t="s">
        <v>55</v>
      </c>
      <c r="O10" s="76"/>
      <c r="P10" s="55" t="s">
        <v>10</v>
      </c>
      <c r="Q10" s="55"/>
      <c r="R10" s="55"/>
      <c r="S10" s="55"/>
      <c r="T10" s="52" t="s">
        <v>11</v>
      </c>
      <c r="U10" s="52"/>
      <c r="V10" s="52"/>
      <c r="W10" s="52"/>
      <c r="X10" s="52"/>
      <c r="Y10" s="52"/>
      <c r="Z10" s="52"/>
      <c r="AA10" s="52"/>
      <c r="AB10" s="52" t="s">
        <v>12</v>
      </c>
      <c r="AC10" s="52"/>
      <c r="AD10" s="52"/>
      <c r="AE10" s="52"/>
      <c r="AF10" s="52"/>
      <c r="AG10" s="52"/>
      <c r="AH10" s="52"/>
      <c r="AI10" s="53"/>
      <c r="AJ10" s="7"/>
      <c r="AK10" t="s">
        <v>4</v>
      </c>
      <c r="AL10">
        <v>0</v>
      </c>
      <c r="AQ10" s="66" t="s">
        <v>114</v>
      </c>
      <c r="AR10" s="47"/>
      <c r="AS10" s="67"/>
      <c r="AT10" s="69">
        <v>4</v>
      </c>
      <c r="AU10" s="47"/>
      <c r="AV10" s="67"/>
      <c r="AW10" s="62" t="s">
        <v>110</v>
      </c>
      <c r="AX10" s="62"/>
      <c r="AY10" s="62"/>
      <c r="AZ10" s="63"/>
    </row>
    <row r="11" spans="1:52" x14ac:dyDescent="0.25">
      <c r="A11" s="4" t="s">
        <v>5</v>
      </c>
      <c r="B11" s="23">
        <f>AL11*4</f>
        <v>4</v>
      </c>
      <c r="D11" s="108" t="s">
        <v>53</v>
      </c>
      <c r="E11" s="78"/>
      <c r="F11" s="78"/>
      <c r="G11" s="78"/>
      <c r="H11" s="78"/>
      <c r="I11" s="78"/>
      <c r="J11" s="78"/>
      <c r="K11" s="78"/>
      <c r="L11" s="78" t="s">
        <v>30</v>
      </c>
      <c r="M11" s="78"/>
      <c r="N11" s="78"/>
      <c r="O11" s="78"/>
      <c r="P11" s="55" t="s">
        <v>31</v>
      </c>
      <c r="Q11" s="55"/>
      <c r="R11" s="55"/>
      <c r="S11" s="55"/>
      <c r="T11" s="55" t="s">
        <v>28</v>
      </c>
      <c r="U11" s="55"/>
      <c r="V11" s="55"/>
      <c r="W11" s="55"/>
      <c r="X11" s="55"/>
      <c r="Y11" s="55"/>
      <c r="Z11" s="55"/>
      <c r="AA11" s="55"/>
      <c r="AB11" s="78" t="s">
        <v>29</v>
      </c>
      <c r="AC11" s="78"/>
      <c r="AD11" s="78"/>
      <c r="AE11" s="78"/>
      <c r="AF11" s="78"/>
      <c r="AG11" s="78"/>
      <c r="AH11" s="78"/>
      <c r="AI11" s="109"/>
      <c r="AK11" t="s">
        <v>4</v>
      </c>
      <c r="AL11">
        <f>AL10+1</f>
        <v>1</v>
      </c>
      <c r="AQ11" s="66" t="s">
        <v>116</v>
      </c>
      <c r="AR11" s="47"/>
      <c r="AS11" s="67"/>
      <c r="AT11" s="69">
        <v>2</v>
      </c>
      <c r="AU11" s="47"/>
      <c r="AV11" s="67"/>
      <c r="AW11" s="62" t="s">
        <v>110</v>
      </c>
      <c r="AX11" s="62"/>
      <c r="AY11" s="62"/>
      <c r="AZ11" s="63"/>
    </row>
    <row r="12" spans="1:52" ht="15.75" thickBot="1" x14ac:dyDescent="0.3">
      <c r="A12" s="4" t="s">
        <v>5</v>
      </c>
      <c r="B12" s="23">
        <f t="shared" ref="B12:B15" si="1">AL12*4</f>
        <v>8</v>
      </c>
      <c r="D12" s="108" t="s">
        <v>37</v>
      </c>
      <c r="E12" s="78"/>
      <c r="F12" s="78"/>
      <c r="G12" s="78"/>
      <c r="H12" s="78"/>
      <c r="I12" s="55" t="s">
        <v>27</v>
      </c>
      <c r="J12" s="55"/>
      <c r="K12" s="55"/>
      <c r="L12" s="55" t="s">
        <v>27</v>
      </c>
      <c r="M12" s="55"/>
      <c r="N12" s="55"/>
      <c r="O12" s="55"/>
      <c r="P12" s="55"/>
      <c r="Q12" s="55"/>
      <c r="R12" s="55"/>
      <c r="S12" s="55"/>
      <c r="T12" s="55" t="s">
        <v>32</v>
      </c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  <c r="AK12" t="s">
        <v>4</v>
      </c>
      <c r="AL12">
        <f t="shared" ref="AL12:AL24" si="2">+AL11+1</f>
        <v>2</v>
      </c>
      <c r="AQ12" s="68" t="s">
        <v>131</v>
      </c>
      <c r="AR12" s="64"/>
      <c r="AS12" s="64"/>
      <c r="AT12" s="70">
        <f>SUM(AT7:AV11)</f>
        <v>284</v>
      </c>
      <c r="AU12" s="70"/>
      <c r="AV12" s="71"/>
      <c r="AW12" s="64" t="s">
        <v>110</v>
      </c>
      <c r="AX12" s="64"/>
      <c r="AY12" s="64"/>
      <c r="AZ12" s="65"/>
    </row>
    <row r="13" spans="1:52" x14ac:dyDescent="0.25">
      <c r="A13" s="4" t="s">
        <v>5</v>
      </c>
      <c r="B13" s="23">
        <f t="shared" si="1"/>
        <v>12</v>
      </c>
      <c r="D13" s="54" t="s">
        <v>33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 t="s">
        <v>34</v>
      </c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  <c r="AK13" t="s">
        <v>4</v>
      </c>
      <c r="AL13">
        <f t="shared" si="2"/>
        <v>3</v>
      </c>
    </row>
    <row r="14" spans="1:52" x14ac:dyDescent="0.25">
      <c r="A14" s="4" t="s">
        <v>5</v>
      </c>
      <c r="B14" s="23">
        <f t="shared" si="1"/>
        <v>16</v>
      </c>
      <c r="D14" s="54" t="s">
        <v>38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8" t="s">
        <v>36</v>
      </c>
      <c r="R14" s="8" t="s">
        <v>35</v>
      </c>
      <c r="S14" s="8"/>
      <c r="T14" s="111" t="s">
        <v>117</v>
      </c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2"/>
      <c r="AK14" t="s">
        <v>4</v>
      </c>
      <c r="AL14">
        <f t="shared" si="2"/>
        <v>4</v>
      </c>
    </row>
    <row r="15" spans="1:52" x14ac:dyDescent="0.25">
      <c r="A15" s="4" t="s">
        <v>5</v>
      </c>
      <c r="B15" s="23">
        <f t="shared" si="1"/>
        <v>20</v>
      </c>
      <c r="D15" s="73" t="s">
        <v>117</v>
      </c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 t="s">
        <v>120</v>
      </c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5"/>
      <c r="AK15" t="s">
        <v>4</v>
      </c>
      <c r="AL15">
        <f t="shared" si="2"/>
        <v>5</v>
      </c>
    </row>
    <row r="16" spans="1:52" x14ac:dyDescent="0.25">
      <c r="A16" s="4"/>
      <c r="D16" s="97" t="s">
        <v>119</v>
      </c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9"/>
    </row>
    <row r="17" spans="1:38" x14ac:dyDescent="0.25">
      <c r="A17" s="4"/>
      <c r="C17" s="2"/>
      <c r="D17" s="100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101"/>
      <c r="AJ17" s="2"/>
    </row>
    <row r="18" spans="1:38" x14ac:dyDescent="0.25">
      <c r="A18" s="4"/>
      <c r="C18" s="2"/>
      <c r="D18" s="100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101"/>
      <c r="AJ18" s="2"/>
    </row>
    <row r="19" spans="1:38" x14ac:dyDescent="0.25">
      <c r="A19" s="4"/>
      <c r="D19" s="97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9"/>
    </row>
    <row r="20" spans="1:38" x14ac:dyDescent="0.25">
      <c r="A20" s="4" t="s">
        <v>5</v>
      </c>
      <c r="B20" s="23">
        <f t="shared" ref="B20:B24" si="3">AL20*4</f>
        <v>72</v>
      </c>
      <c r="D20" s="73" t="s">
        <v>118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 t="s">
        <v>111</v>
      </c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5"/>
      <c r="AK20" t="s">
        <v>4</v>
      </c>
      <c r="AL20">
        <v>18</v>
      </c>
    </row>
    <row r="21" spans="1:38" x14ac:dyDescent="0.25">
      <c r="A21" s="4" t="s">
        <v>5</v>
      </c>
      <c r="B21" s="23">
        <f t="shared" si="3"/>
        <v>76</v>
      </c>
      <c r="D21" s="73" t="s">
        <v>111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110" t="s">
        <v>113</v>
      </c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5"/>
      <c r="AK21" t="s">
        <v>4</v>
      </c>
      <c r="AL21">
        <f t="shared" si="2"/>
        <v>19</v>
      </c>
    </row>
    <row r="22" spans="1:38" x14ac:dyDescent="0.25">
      <c r="A22" s="4" t="s">
        <v>5</v>
      </c>
      <c r="B22" s="23">
        <f t="shared" si="3"/>
        <v>80</v>
      </c>
      <c r="D22" s="85" t="s">
        <v>25</v>
      </c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4" t="s">
        <v>113</v>
      </c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5"/>
      <c r="AK22" t="s">
        <v>4</v>
      </c>
      <c r="AL22">
        <f t="shared" si="2"/>
        <v>20</v>
      </c>
    </row>
    <row r="23" spans="1:38" x14ac:dyDescent="0.25">
      <c r="A23" s="4" t="s">
        <v>5</v>
      </c>
      <c r="B23" s="23">
        <f t="shared" si="3"/>
        <v>84</v>
      </c>
      <c r="D23" s="73" t="s">
        <v>135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5"/>
      <c r="AK23" t="s">
        <v>4</v>
      </c>
      <c r="AL23">
        <f t="shared" si="2"/>
        <v>21</v>
      </c>
    </row>
    <row r="24" spans="1:38" x14ac:dyDescent="0.25">
      <c r="A24" s="4" t="s">
        <v>5</v>
      </c>
      <c r="B24" s="23">
        <f t="shared" si="3"/>
        <v>88</v>
      </c>
      <c r="D24" s="73" t="s">
        <v>136</v>
      </c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5"/>
      <c r="AK24" t="s">
        <v>4</v>
      </c>
      <c r="AL24">
        <f t="shared" si="2"/>
        <v>22</v>
      </c>
    </row>
    <row r="25" spans="1:38" x14ac:dyDescent="0.25">
      <c r="A25" s="4"/>
      <c r="D25" s="113" t="s">
        <v>119</v>
      </c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5"/>
    </row>
    <row r="26" spans="1:38" x14ac:dyDescent="0.25">
      <c r="A26" s="4"/>
      <c r="C26" s="2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2"/>
    </row>
    <row r="27" spans="1:38" x14ac:dyDescent="0.25">
      <c r="A27" s="4"/>
      <c r="D27" s="117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9"/>
    </row>
    <row r="28" spans="1:38" x14ac:dyDescent="0.25">
      <c r="A28" s="4" t="s">
        <v>5</v>
      </c>
      <c r="B28" s="23">
        <f t="shared" ref="B28:B30" si="4">AL28*4</f>
        <v>272</v>
      </c>
      <c r="D28" s="73" t="s">
        <v>137</v>
      </c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5"/>
      <c r="AK28" t="s">
        <v>4</v>
      </c>
      <c r="AL28">
        <f>68</f>
        <v>68</v>
      </c>
    </row>
    <row r="29" spans="1:38" x14ac:dyDescent="0.25">
      <c r="A29" s="4" t="s">
        <v>5</v>
      </c>
      <c r="B29" s="23">
        <f t="shared" si="4"/>
        <v>276</v>
      </c>
      <c r="D29" s="85" t="s">
        <v>25</v>
      </c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102" t="s">
        <v>122</v>
      </c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4"/>
      <c r="AK29" t="s">
        <v>4</v>
      </c>
      <c r="AL29">
        <f>AL28+1</f>
        <v>69</v>
      </c>
    </row>
    <row r="30" spans="1:38" ht="15.75" thickBot="1" x14ac:dyDescent="0.3">
      <c r="A30" s="4" t="s">
        <v>5</v>
      </c>
      <c r="B30" s="23">
        <f t="shared" si="4"/>
        <v>280</v>
      </c>
      <c r="D30" s="86" t="s">
        <v>26</v>
      </c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8"/>
      <c r="AK30" t="s">
        <v>4</v>
      </c>
      <c r="AL30">
        <f t="shared" ref="AL30" si="5">AL29+1</f>
        <v>70</v>
      </c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</sheetData>
  <mergeCells count="66">
    <mergeCell ref="D5:AI5"/>
    <mergeCell ref="D7:K7"/>
    <mergeCell ref="L7:S7"/>
    <mergeCell ref="T7:AA7"/>
    <mergeCell ref="AB7:AI7"/>
    <mergeCell ref="AT7:AV7"/>
    <mergeCell ref="AW7:AZ7"/>
    <mergeCell ref="D8:G8"/>
    <mergeCell ref="H8:K8"/>
    <mergeCell ref="L8:O8"/>
    <mergeCell ref="P8:S8"/>
    <mergeCell ref="T8:W8"/>
    <mergeCell ref="X8:AA8"/>
    <mergeCell ref="AB8:AE8"/>
    <mergeCell ref="AF8:AI8"/>
    <mergeCell ref="AQ7:AS7"/>
    <mergeCell ref="AQ8:AS8"/>
    <mergeCell ref="AT8:AV8"/>
    <mergeCell ref="AW8:AZ8"/>
    <mergeCell ref="AQ9:AS9"/>
    <mergeCell ref="AT9:AV9"/>
    <mergeCell ref="AW9:AZ9"/>
    <mergeCell ref="AQ10:AS10"/>
    <mergeCell ref="AT10:AV10"/>
    <mergeCell ref="AW10:AZ10"/>
    <mergeCell ref="AB10:AI10"/>
    <mergeCell ref="D11:K11"/>
    <mergeCell ref="L11:O11"/>
    <mergeCell ref="P11:S11"/>
    <mergeCell ref="T11:AA11"/>
    <mergeCell ref="AB11:AI11"/>
    <mergeCell ref="D10:I10"/>
    <mergeCell ref="L10:M10"/>
    <mergeCell ref="N10:O10"/>
    <mergeCell ref="P10:S10"/>
    <mergeCell ref="T10:AA10"/>
    <mergeCell ref="AW11:AZ11"/>
    <mergeCell ref="D12:H12"/>
    <mergeCell ref="I12:K12"/>
    <mergeCell ref="L12:S12"/>
    <mergeCell ref="T12:AI12"/>
    <mergeCell ref="AQ12:AS12"/>
    <mergeCell ref="AT12:AV12"/>
    <mergeCell ref="AW12:AZ12"/>
    <mergeCell ref="AQ11:AS11"/>
    <mergeCell ref="AT11:AV11"/>
    <mergeCell ref="D22:S22"/>
    <mergeCell ref="T22:AI22"/>
    <mergeCell ref="D13:S13"/>
    <mergeCell ref="T13:AI13"/>
    <mergeCell ref="D14:P14"/>
    <mergeCell ref="T14:AI14"/>
    <mergeCell ref="D15:S15"/>
    <mergeCell ref="T15:AI15"/>
    <mergeCell ref="D16:AI19"/>
    <mergeCell ref="D20:S20"/>
    <mergeCell ref="T20:AI20"/>
    <mergeCell ref="D21:S21"/>
    <mergeCell ref="T21:AI21"/>
    <mergeCell ref="D29:S29"/>
    <mergeCell ref="T29:AI29"/>
    <mergeCell ref="D30:AI30"/>
    <mergeCell ref="D23:AI23"/>
    <mergeCell ref="D24:AI24"/>
    <mergeCell ref="D28:AI28"/>
    <mergeCell ref="D25:AI27"/>
  </mergeCells>
  <pageMargins left="0.7" right="0.7" top="0.75" bottom="0.75" header="0.3" footer="0.3"/>
  <pageSetup orientation="landscape" r:id="rId1"/>
  <ignoredErrors>
    <ignoredError sqref="D7 L7 T7 AB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5"/>
  <sheetViews>
    <sheetView showGridLines="0" tabSelected="1" topLeftCell="A6" zoomScale="85" zoomScaleNormal="85" workbookViewId="0">
      <selection activeCell="I28" sqref="I28"/>
    </sheetView>
  </sheetViews>
  <sheetFormatPr defaultRowHeight="15" x14ac:dyDescent="0.25"/>
  <cols>
    <col min="2" max="2" width="16.85546875" customWidth="1"/>
    <col min="4" max="5" width="25.140625" bestFit="1" customWidth="1"/>
    <col min="6" max="6" width="22" bestFit="1" customWidth="1"/>
  </cols>
  <sheetData>
    <row r="1" spans="2:6" x14ac:dyDescent="0.25">
      <c r="B1" t="s">
        <v>58</v>
      </c>
    </row>
    <row r="2" spans="2:6" ht="15.75" thickBot="1" x14ac:dyDescent="0.3"/>
    <row r="3" spans="2:6" x14ac:dyDescent="0.25">
      <c r="B3" s="132" t="s">
        <v>107</v>
      </c>
      <c r="C3" s="135" t="s">
        <v>106</v>
      </c>
      <c r="D3" s="135"/>
      <c r="E3" s="136" t="s">
        <v>146</v>
      </c>
      <c r="F3" s="139" t="s">
        <v>87</v>
      </c>
    </row>
    <row r="4" spans="2:6" x14ac:dyDescent="0.25">
      <c r="B4" s="133"/>
      <c r="C4" s="26" t="s">
        <v>147</v>
      </c>
      <c r="D4" s="26" t="s">
        <v>148</v>
      </c>
      <c r="E4" s="137"/>
      <c r="F4" s="140"/>
    </row>
    <row r="5" spans="2:6" ht="15.75" thickBot="1" x14ac:dyDescent="0.3">
      <c r="B5" s="134"/>
      <c r="C5" s="27" t="s">
        <v>60</v>
      </c>
      <c r="D5" s="27" t="s">
        <v>61</v>
      </c>
      <c r="E5" s="138"/>
      <c r="F5" s="141"/>
    </row>
    <row r="6" spans="2:6" x14ac:dyDescent="0.25">
      <c r="B6" s="127" t="s">
        <v>62</v>
      </c>
      <c r="C6" s="121" t="s">
        <v>73</v>
      </c>
      <c r="D6" s="28" t="s">
        <v>73</v>
      </c>
      <c r="E6" s="28" t="s">
        <v>63</v>
      </c>
      <c r="F6" s="29" t="s">
        <v>88</v>
      </c>
    </row>
    <row r="7" spans="2:6" x14ac:dyDescent="0.25">
      <c r="B7" s="128"/>
      <c r="C7" s="122"/>
      <c r="D7" s="30" t="s">
        <v>59</v>
      </c>
      <c r="E7" s="30" t="s">
        <v>64</v>
      </c>
      <c r="F7" s="124" t="s">
        <v>89</v>
      </c>
    </row>
    <row r="8" spans="2:6" x14ac:dyDescent="0.25">
      <c r="B8" s="128"/>
      <c r="C8" s="122"/>
      <c r="D8" s="30" t="s">
        <v>74</v>
      </c>
      <c r="E8" s="30" t="s">
        <v>65</v>
      </c>
      <c r="F8" s="124"/>
    </row>
    <row r="9" spans="2:6" x14ac:dyDescent="0.25">
      <c r="B9" s="128"/>
      <c r="C9" s="122"/>
      <c r="D9" s="30" t="s">
        <v>75</v>
      </c>
      <c r="E9" s="30" t="s">
        <v>66</v>
      </c>
      <c r="F9" s="124"/>
    </row>
    <row r="10" spans="2:6" x14ac:dyDescent="0.25">
      <c r="B10" s="128"/>
      <c r="C10" s="122"/>
      <c r="D10" s="30" t="s">
        <v>76</v>
      </c>
      <c r="E10" s="30" t="s">
        <v>90</v>
      </c>
      <c r="F10" s="124"/>
    </row>
    <row r="11" spans="2:6" x14ac:dyDescent="0.25">
      <c r="B11" s="128"/>
      <c r="C11" s="122"/>
      <c r="D11" s="30" t="s">
        <v>77</v>
      </c>
      <c r="E11" s="30" t="s">
        <v>67</v>
      </c>
      <c r="F11" s="124"/>
    </row>
    <row r="12" spans="2:6" ht="15.75" thickBot="1" x14ac:dyDescent="0.3">
      <c r="B12" s="129"/>
      <c r="C12" s="123"/>
      <c r="D12" s="31" t="s">
        <v>145</v>
      </c>
      <c r="E12" s="31" t="s">
        <v>80</v>
      </c>
      <c r="F12" s="125"/>
    </row>
    <row r="13" spans="2:6" x14ac:dyDescent="0.25">
      <c r="B13" s="127" t="s">
        <v>81</v>
      </c>
      <c r="C13" s="121" t="s">
        <v>59</v>
      </c>
      <c r="D13" s="28" t="s">
        <v>73</v>
      </c>
      <c r="E13" s="28" t="s">
        <v>82</v>
      </c>
      <c r="F13" s="32" t="s">
        <v>88</v>
      </c>
    </row>
    <row r="14" spans="2:6" x14ac:dyDescent="0.25">
      <c r="B14" s="128"/>
      <c r="C14" s="122"/>
      <c r="D14" s="30" t="s">
        <v>59</v>
      </c>
      <c r="E14" s="30" t="s">
        <v>83</v>
      </c>
      <c r="F14" s="124" t="s">
        <v>89</v>
      </c>
    </row>
    <row r="15" spans="2:6" x14ac:dyDescent="0.25">
      <c r="B15" s="128"/>
      <c r="C15" s="122"/>
      <c r="D15" s="30" t="s">
        <v>74</v>
      </c>
      <c r="E15" s="30" t="s">
        <v>84</v>
      </c>
      <c r="F15" s="124"/>
    </row>
    <row r="16" spans="2:6" x14ac:dyDescent="0.25">
      <c r="B16" s="128"/>
      <c r="C16" s="122"/>
      <c r="D16" s="30" t="s">
        <v>75</v>
      </c>
      <c r="E16" s="30" t="s">
        <v>85</v>
      </c>
      <c r="F16" s="124" t="s">
        <v>103</v>
      </c>
    </row>
    <row r="17" spans="2:6" x14ac:dyDescent="0.25">
      <c r="B17" s="128"/>
      <c r="C17" s="122"/>
      <c r="D17" s="30" t="s">
        <v>76</v>
      </c>
      <c r="E17" s="30" t="s">
        <v>86</v>
      </c>
      <c r="F17" s="124"/>
    </row>
    <row r="18" spans="2:6" ht="15.75" thickBot="1" x14ac:dyDescent="0.3">
      <c r="B18" s="129"/>
      <c r="C18" s="123"/>
      <c r="D18" s="31" t="s">
        <v>156</v>
      </c>
      <c r="E18" s="31" t="s">
        <v>80</v>
      </c>
      <c r="F18" s="125"/>
    </row>
    <row r="19" spans="2:6" x14ac:dyDescent="0.25">
      <c r="B19" s="127" t="s">
        <v>91</v>
      </c>
      <c r="C19" s="121" t="s">
        <v>74</v>
      </c>
      <c r="D19" s="28" t="s">
        <v>73</v>
      </c>
      <c r="E19" s="28" t="s">
        <v>68</v>
      </c>
      <c r="F19" s="126" t="s">
        <v>91</v>
      </c>
    </row>
    <row r="20" spans="2:6" x14ac:dyDescent="0.25">
      <c r="B20" s="128"/>
      <c r="C20" s="122"/>
      <c r="D20" s="30" t="s">
        <v>59</v>
      </c>
      <c r="E20" s="30" t="s">
        <v>69</v>
      </c>
      <c r="F20" s="124"/>
    </row>
    <row r="21" spans="2:6" x14ac:dyDescent="0.25">
      <c r="B21" s="128"/>
      <c r="C21" s="122"/>
      <c r="D21" s="30" t="s">
        <v>74</v>
      </c>
      <c r="E21" s="30" t="s">
        <v>70</v>
      </c>
      <c r="F21" s="124"/>
    </row>
    <row r="22" spans="2:6" x14ac:dyDescent="0.25">
      <c r="B22" s="128"/>
      <c r="C22" s="122"/>
      <c r="D22" s="30" t="s">
        <v>75</v>
      </c>
      <c r="E22" s="30" t="s">
        <v>71</v>
      </c>
      <c r="F22" s="124"/>
    </row>
    <row r="23" spans="2:6" x14ac:dyDescent="0.25">
      <c r="B23" s="128"/>
      <c r="C23" s="122"/>
      <c r="D23" s="30" t="s">
        <v>76</v>
      </c>
      <c r="E23" s="30" t="s">
        <v>72</v>
      </c>
      <c r="F23" s="124"/>
    </row>
    <row r="24" spans="2:6" x14ac:dyDescent="0.25">
      <c r="B24" s="128"/>
      <c r="C24" s="122"/>
      <c r="D24" s="30" t="s">
        <v>77</v>
      </c>
      <c r="E24" s="30" t="s">
        <v>99</v>
      </c>
      <c r="F24" s="124"/>
    </row>
    <row r="25" spans="2:6" x14ac:dyDescent="0.25">
      <c r="B25" s="128"/>
      <c r="C25" s="122"/>
      <c r="D25" s="30" t="s">
        <v>78</v>
      </c>
      <c r="E25" s="30" t="s">
        <v>97</v>
      </c>
      <c r="F25" s="124"/>
    </row>
    <row r="26" spans="2:6" x14ac:dyDescent="0.25">
      <c r="B26" s="128"/>
      <c r="C26" s="122"/>
      <c r="D26" s="30" t="s">
        <v>79</v>
      </c>
      <c r="E26" s="30" t="s">
        <v>98</v>
      </c>
      <c r="F26" s="124"/>
    </row>
    <row r="27" spans="2:6" ht="15.75" thickBot="1" x14ac:dyDescent="0.3">
      <c r="B27" s="129"/>
      <c r="C27" s="123"/>
      <c r="D27" s="31" t="s">
        <v>157</v>
      </c>
      <c r="E27" s="31" t="s">
        <v>80</v>
      </c>
      <c r="F27" s="125"/>
    </row>
    <row r="28" spans="2:6" x14ac:dyDescent="0.25">
      <c r="B28" s="127" t="s">
        <v>123</v>
      </c>
      <c r="C28" s="121" t="s">
        <v>75</v>
      </c>
      <c r="D28" s="28" t="s">
        <v>73</v>
      </c>
      <c r="E28" s="28" t="s">
        <v>92</v>
      </c>
      <c r="F28" s="126" t="s">
        <v>89</v>
      </c>
    </row>
    <row r="29" spans="2:6" x14ac:dyDescent="0.25">
      <c r="B29" s="128"/>
      <c r="C29" s="122"/>
      <c r="D29" s="30" t="s">
        <v>59</v>
      </c>
      <c r="E29" s="30" t="s">
        <v>93</v>
      </c>
      <c r="F29" s="124"/>
    </row>
    <row r="30" spans="2:6" x14ac:dyDescent="0.25">
      <c r="B30" s="128"/>
      <c r="C30" s="122"/>
      <c r="D30" s="30" t="s">
        <v>74</v>
      </c>
      <c r="E30" s="30" t="s">
        <v>94</v>
      </c>
      <c r="F30" s="148" t="s">
        <v>158</v>
      </c>
    </row>
    <row r="31" spans="2:6" x14ac:dyDescent="0.25">
      <c r="B31" s="128"/>
      <c r="C31" s="122"/>
      <c r="D31" s="30" t="s">
        <v>75</v>
      </c>
      <c r="E31" s="30" t="s">
        <v>95</v>
      </c>
      <c r="F31" s="149"/>
    </row>
    <row r="32" spans="2:6" x14ac:dyDescent="0.25">
      <c r="B32" s="128"/>
      <c r="C32" s="122"/>
      <c r="D32" s="30" t="s">
        <v>76</v>
      </c>
      <c r="E32" s="30" t="s">
        <v>96</v>
      </c>
      <c r="F32" s="149"/>
    </row>
    <row r="33" spans="2:6" x14ac:dyDescent="0.25">
      <c r="B33" s="130"/>
      <c r="C33" s="131"/>
      <c r="D33" s="33" t="s">
        <v>77</v>
      </c>
      <c r="E33" s="33" t="s">
        <v>144</v>
      </c>
      <c r="F33" s="149"/>
    </row>
    <row r="34" spans="2:6" ht="15.75" thickBot="1" x14ac:dyDescent="0.3">
      <c r="B34" s="129"/>
      <c r="C34" s="123"/>
      <c r="D34" s="31" t="s">
        <v>145</v>
      </c>
      <c r="E34" s="31" t="s">
        <v>80</v>
      </c>
      <c r="F34" s="150"/>
    </row>
    <row r="35" spans="2:6" x14ac:dyDescent="0.25">
      <c r="B35" s="127" t="s">
        <v>100</v>
      </c>
      <c r="C35" s="121" t="s">
        <v>76</v>
      </c>
      <c r="D35" s="28" t="s">
        <v>73</v>
      </c>
      <c r="E35" s="28" t="s">
        <v>101</v>
      </c>
      <c r="F35" s="126" t="s">
        <v>100</v>
      </c>
    </row>
    <row r="36" spans="2:6" x14ac:dyDescent="0.25">
      <c r="B36" s="128"/>
      <c r="C36" s="122"/>
      <c r="D36" s="30" t="s">
        <v>59</v>
      </c>
      <c r="E36" s="30" t="s">
        <v>102</v>
      </c>
      <c r="F36" s="124"/>
    </row>
    <row r="37" spans="2:6" ht="15.75" thickBot="1" x14ac:dyDescent="0.3">
      <c r="B37" s="129"/>
      <c r="C37" s="123"/>
      <c r="D37" s="31" t="s">
        <v>142</v>
      </c>
      <c r="E37" s="31" t="s">
        <v>80</v>
      </c>
      <c r="F37" s="125"/>
    </row>
    <row r="38" spans="2:6" ht="15.75" thickBot="1" x14ac:dyDescent="0.3">
      <c r="B38" s="34" t="s">
        <v>104</v>
      </c>
      <c r="C38" s="35" t="s">
        <v>77</v>
      </c>
      <c r="D38" s="35" t="s">
        <v>143</v>
      </c>
      <c r="E38" s="35" t="s">
        <v>105</v>
      </c>
      <c r="F38" s="36" t="s">
        <v>104</v>
      </c>
    </row>
    <row r="39" spans="2:6" x14ac:dyDescent="0.25">
      <c r="B39" s="127" t="s">
        <v>152</v>
      </c>
      <c r="C39" s="121" t="s">
        <v>78</v>
      </c>
      <c r="D39" s="37" t="s">
        <v>73</v>
      </c>
      <c r="E39" s="37" t="s">
        <v>149</v>
      </c>
      <c r="F39" s="142"/>
    </row>
    <row r="40" spans="2:6" x14ac:dyDescent="0.25">
      <c r="B40" s="128"/>
      <c r="C40" s="122"/>
      <c r="D40" s="38" t="s">
        <v>59</v>
      </c>
      <c r="E40" s="38" t="s">
        <v>151</v>
      </c>
      <c r="F40" s="143"/>
    </row>
    <row r="41" spans="2:6" ht="15.75" thickBot="1" x14ac:dyDescent="0.3">
      <c r="B41" s="129"/>
      <c r="C41" s="123"/>
      <c r="D41" s="31" t="s">
        <v>142</v>
      </c>
      <c r="E41" s="39" t="s">
        <v>80</v>
      </c>
      <c r="F41" s="144"/>
    </row>
    <row r="42" spans="2:6" x14ac:dyDescent="0.25">
      <c r="B42" s="127" t="s">
        <v>153</v>
      </c>
      <c r="C42" s="121" t="s">
        <v>79</v>
      </c>
      <c r="D42" s="28" t="s">
        <v>73</v>
      </c>
      <c r="E42" s="28" t="s">
        <v>150</v>
      </c>
      <c r="F42" s="145"/>
    </row>
    <row r="43" spans="2:6" x14ac:dyDescent="0.25">
      <c r="B43" s="128"/>
      <c r="C43" s="122"/>
      <c r="D43" s="30" t="s">
        <v>59</v>
      </c>
      <c r="E43" s="30" t="s">
        <v>151</v>
      </c>
      <c r="F43" s="146"/>
    </row>
    <row r="44" spans="2:6" x14ac:dyDescent="0.25">
      <c r="B44" s="128"/>
      <c r="C44" s="122"/>
      <c r="D44" s="30" t="s">
        <v>74</v>
      </c>
      <c r="E44" s="30" t="s">
        <v>154</v>
      </c>
      <c r="F44" s="146"/>
    </row>
    <row r="45" spans="2:6" ht="15.75" thickBot="1" x14ac:dyDescent="0.3">
      <c r="B45" s="129"/>
      <c r="C45" s="123"/>
      <c r="D45" s="31" t="s">
        <v>155</v>
      </c>
      <c r="E45" s="31" t="s">
        <v>80</v>
      </c>
      <c r="F45" s="147"/>
    </row>
  </sheetData>
  <mergeCells count="27">
    <mergeCell ref="F30:F34"/>
    <mergeCell ref="B39:B41"/>
    <mergeCell ref="C39:C41"/>
    <mergeCell ref="C42:C45"/>
    <mergeCell ref="B42:B45"/>
    <mergeCell ref="F39:F41"/>
    <mergeCell ref="F42:F45"/>
    <mergeCell ref="B3:B5"/>
    <mergeCell ref="C3:D3"/>
    <mergeCell ref="E3:E5"/>
    <mergeCell ref="F3:F5"/>
    <mergeCell ref="B6:B12"/>
    <mergeCell ref="C35:C37"/>
    <mergeCell ref="F7:F12"/>
    <mergeCell ref="F19:F27"/>
    <mergeCell ref="F35:F37"/>
    <mergeCell ref="B35:B37"/>
    <mergeCell ref="B19:B27"/>
    <mergeCell ref="B13:B18"/>
    <mergeCell ref="F14:F15"/>
    <mergeCell ref="F16:F18"/>
    <mergeCell ref="B28:B34"/>
    <mergeCell ref="F28:F29"/>
    <mergeCell ref="C6:C12"/>
    <mergeCell ref="C13:C18"/>
    <mergeCell ref="C19:C27"/>
    <mergeCell ref="C28:C34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Legend</vt:lpstr>
      <vt:lpstr>FTYPE_DEV32_CG64Byte</vt:lpstr>
      <vt:lpstr>FTYPE_DEV32_CG256Byte</vt:lpstr>
      <vt:lpstr>FTYPE_DEV8_CG64Byte</vt:lpstr>
      <vt:lpstr>FTYPE_DEV8_CG256Byte</vt:lpstr>
      <vt:lpstr>FieldEncoding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ARM-RAPIDIO Packet Format and Encoding</dc:title>
  <dc:creator/>
  <cp:lastModifiedBy/>
  <dcterms:created xsi:type="dcterms:W3CDTF">2006-09-16T00:00:00Z</dcterms:created>
  <dcterms:modified xsi:type="dcterms:W3CDTF">2016-03-11T18:53:47Z</dcterms:modified>
</cp:coreProperties>
</file>