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VAT on (fare+comm)" sheetId="2" r:id="rId1"/>
    <sheet name="Vendor comm on (fare+VAT)" sheetId="3" r:id="rId2"/>
    <sheet name="Sheet2" sheetId="5" r:id="rId3"/>
    <sheet name="Sheet1" sheetId="4" r:id="rId4"/>
    <sheet name="TestHare" sheetId="9" r:id="rId5"/>
    <sheet name="Sheet4" sheetId="7" r:id="rId6"/>
    <sheet name="Sheet5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5" i="4" l="1"/>
  <c r="K95" i="4"/>
  <c r="K94" i="4"/>
  <c r="J94" i="4"/>
  <c r="K93" i="4"/>
  <c r="J93" i="4"/>
  <c r="K92" i="4"/>
  <c r="J92" i="4"/>
  <c r="J91" i="4" l="1"/>
  <c r="K91" i="4"/>
  <c r="K90" i="4"/>
  <c r="J90" i="4"/>
  <c r="H30" i="4" l="1"/>
  <c r="O30" i="4"/>
  <c r="N30" i="4"/>
  <c r="J42" i="8" l="1"/>
  <c r="J32" i="8"/>
  <c r="I32" i="8"/>
  <c r="I20" i="8"/>
  <c r="I17" i="8"/>
  <c r="J17" i="8"/>
  <c r="J173" i="7"/>
  <c r="I151" i="7"/>
  <c r="J151" i="7" s="1"/>
  <c r="I154" i="7"/>
  <c r="J154" i="7"/>
  <c r="I132" i="7"/>
  <c r="I129" i="7"/>
  <c r="J129" i="7"/>
  <c r="J132" i="7"/>
  <c r="I110" i="7"/>
  <c r="J110" i="7"/>
  <c r="J107" i="7"/>
  <c r="I107" i="7"/>
  <c r="D107" i="7"/>
  <c r="C110" i="7"/>
  <c r="C107" i="7"/>
  <c r="D176" i="7"/>
  <c r="D173" i="7"/>
  <c r="C173" i="7"/>
  <c r="C100" i="7"/>
  <c r="I39" i="8"/>
  <c r="J172" i="8"/>
  <c r="J153" i="8"/>
  <c r="J131" i="8"/>
  <c r="J128" i="8"/>
  <c r="J109" i="8"/>
  <c r="I109" i="8"/>
  <c r="J106" i="8"/>
  <c r="I99" i="8"/>
  <c r="C172" i="8"/>
  <c r="D172" i="8"/>
  <c r="D150" i="8"/>
  <c r="C121" i="8"/>
  <c r="D96" i="8"/>
  <c r="D92" i="8"/>
  <c r="C109" i="8"/>
  <c r="D109" i="8"/>
  <c r="C106" i="8"/>
  <c r="D106" i="8"/>
  <c r="D18" i="7"/>
  <c r="C18" i="7"/>
  <c r="J44" i="7"/>
  <c r="I33" i="7"/>
  <c r="I124" i="8"/>
  <c r="J176" i="8" l="1"/>
  <c r="D176" i="8"/>
  <c r="I175" i="8"/>
  <c r="J175" i="8" s="1"/>
  <c r="C175" i="8"/>
  <c r="D175" i="8" s="1"/>
  <c r="I172" i="8"/>
  <c r="J161" i="8"/>
  <c r="D161" i="8"/>
  <c r="J160" i="8"/>
  <c r="D160" i="8"/>
  <c r="J159" i="8"/>
  <c r="D159" i="8"/>
  <c r="J158" i="8"/>
  <c r="D158" i="8"/>
  <c r="J154" i="8"/>
  <c r="D154" i="8"/>
  <c r="I153" i="8"/>
  <c r="C153" i="8"/>
  <c r="D153" i="8" s="1"/>
  <c r="I150" i="8"/>
  <c r="J150" i="8" s="1"/>
  <c r="C150" i="8"/>
  <c r="J139" i="8"/>
  <c r="D139" i="8"/>
  <c r="J138" i="8"/>
  <c r="D138" i="8"/>
  <c r="J137" i="8"/>
  <c r="D137" i="8"/>
  <c r="J136" i="8"/>
  <c r="J140" i="8" s="1"/>
  <c r="D136" i="8"/>
  <c r="D140" i="8" s="1"/>
  <c r="J132" i="8"/>
  <c r="D132" i="8"/>
  <c r="I131" i="8"/>
  <c r="C131" i="8"/>
  <c r="D131" i="8" s="1"/>
  <c r="I128" i="8"/>
  <c r="C128" i="8"/>
  <c r="D128" i="8" s="1"/>
  <c r="J117" i="8"/>
  <c r="D117" i="8"/>
  <c r="J116" i="8"/>
  <c r="D116" i="8"/>
  <c r="J115" i="8"/>
  <c r="D115" i="8"/>
  <c r="J114" i="8"/>
  <c r="D114" i="8"/>
  <c r="D118" i="8" s="1"/>
  <c r="J110" i="8"/>
  <c r="D110" i="8"/>
  <c r="I106" i="8"/>
  <c r="J95" i="8"/>
  <c r="D95" i="8"/>
  <c r="J94" i="8"/>
  <c r="D94" i="8"/>
  <c r="J93" i="8"/>
  <c r="D93" i="8"/>
  <c r="J92" i="8"/>
  <c r="J96" i="8" s="1"/>
  <c r="J87" i="8"/>
  <c r="D87" i="8"/>
  <c r="I86" i="8"/>
  <c r="J86" i="8" s="1"/>
  <c r="C86" i="8"/>
  <c r="D86" i="8" s="1"/>
  <c r="I83" i="8"/>
  <c r="J83" i="8" s="1"/>
  <c r="C83" i="8"/>
  <c r="D83" i="8" s="1"/>
  <c r="J72" i="8"/>
  <c r="D72" i="8"/>
  <c r="J71" i="8"/>
  <c r="D71" i="8"/>
  <c r="J70" i="8"/>
  <c r="D70" i="8"/>
  <c r="J69" i="8"/>
  <c r="D69" i="8"/>
  <c r="J65" i="8"/>
  <c r="D65" i="8"/>
  <c r="I64" i="8"/>
  <c r="J64" i="8" s="1"/>
  <c r="C64" i="8"/>
  <c r="D64" i="8" s="1"/>
  <c r="I61" i="8"/>
  <c r="J61" i="8" s="1"/>
  <c r="C61" i="8"/>
  <c r="D61" i="8" s="1"/>
  <c r="J50" i="8"/>
  <c r="D50" i="8"/>
  <c r="J49" i="8"/>
  <c r="D49" i="8"/>
  <c r="J48" i="8"/>
  <c r="D48" i="8"/>
  <c r="J47" i="8"/>
  <c r="J51" i="8" s="1"/>
  <c r="D47" i="8"/>
  <c r="J43" i="8"/>
  <c r="D43" i="8"/>
  <c r="I42" i="8"/>
  <c r="C42" i="8"/>
  <c r="D42" i="8" s="1"/>
  <c r="J39" i="8"/>
  <c r="C39" i="8"/>
  <c r="D39" i="8" s="1"/>
  <c r="J28" i="8"/>
  <c r="D28" i="8"/>
  <c r="J27" i="8"/>
  <c r="D27" i="8"/>
  <c r="J26" i="8"/>
  <c r="D26" i="8"/>
  <c r="J25" i="8"/>
  <c r="J29" i="8" s="1"/>
  <c r="D25" i="8"/>
  <c r="D29" i="8" s="1"/>
  <c r="J21" i="8"/>
  <c r="D21" i="8"/>
  <c r="J20" i="8"/>
  <c r="C20" i="8"/>
  <c r="D20" i="8" s="1"/>
  <c r="C17" i="8"/>
  <c r="D17" i="8" s="1"/>
  <c r="J6" i="8"/>
  <c r="D6" i="8"/>
  <c r="J5" i="8"/>
  <c r="D5" i="8"/>
  <c r="J4" i="8"/>
  <c r="D4" i="8"/>
  <c r="J3" i="8"/>
  <c r="D3" i="8"/>
  <c r="J177" i="7"/>
  <c r="I176" i="7"/>
  <c r="J176" i="7" s="1"/>
  <c r="I173" i="7"/>
  <c r="J162" i="7"/>
  <c r="J161" i="7"/>
  <c r="J160" i="7"/>
  <c r="J159" i="7"/>
  <c r="J163" i="7" s="1"/>
  <c r="J155" i="7"/>
  <c r="J140" i="7"/>
  <c r="J139" i="7"/>
  <c r="J138" i="7"/>
  <c r="J137" i="7"/>
  <c r="J141" i="7" s="1"/>
  <c r="J133" i="7"/>
  <c r="J118" i="7"/>
  <c r="J117" i="7"/>
  <c r="J116" i="7"/>
  <c r="J115" i="7"/>
  <c r="J119" i="7" s="1"/>
  <c r="J111" i="7"/>
  <c r="J96" i="7"/>
  <c r="J95" i="7"/>
  <c r="J94" i="7"/>
  <c r="J93" i="7"/>
  <c r="D177" i="7"/>
  <c r="C176" i="7"/>
  <c r="D162" i="7"/>
  <c r="D161" i="7"/>
  <c r="D160" i="7"/>
  <c r="D159" i="7"/>
  <c r="D155" i="7"/>
  <c r="C154" i="7"/>
  <c r="D154" i="7" s="1"/>
  <c r="C151" i="7"/>
  <c r="D151" i="7" s="1"/>
  <c r="D140" i="7"/>
  <c r="D139" i="7"/>
  <c r="D138" i="7"/>
  <c r="D137" i="7"/>
  <c r="D133" i="7"/>
  <c r="C132" i="7"/>
  <c r="D132" i="7" s="1"/>
  <c r="C129" i="7"/>
  <c r="D129" i="7" s="1"/>
  <c r="D118" i="7"/>
  <c r="D117" i="7"/>
  <c r="D116" i="7"/>
  <c r="D115" i="7"/>
  <c r="D111" i="7"/>
  <c r="D110" i="7"/>
  <c r="D96" i="7"/>
  <c r="D95" i="7"/>
  <c r="D94" i="7"/>
  <c r="D93" i="7"/>
  <c r="D97" i="7" s="1"/>
  <c r="J88" i="7"/>
  <c r="I87" i="7"/>
  <c r="J87" i="7" s="1"/>
  <c r="J84" i="7"/>
  <c r="I84" i="7"/>
  <c r="J73" i="7"/>
  <c r="J72" i="7"/>
  <c r="J71" i="7"/>
  <c r="J70" i="7"/>
  <c r="D88" i="7"/>
  <c r="C87" i="7"/>
  <c r="D87" i="7" s="1"/>
  <c r="D84" i="7"/>
  <c r="C84" i="7"/>
  <c r="D73" i="7"/>
  <c r="D72" i="7"/>
  <c r="D71" i="7"/>
  <c r="D70" i="7"/>
  <c r="J66" i="7"/>
  <c r="I65" i="7"/>
  <c r="J65" i="7" s="1"/>
  <c r="J62" i="7"/>
  <c r="I62" i="7"/>
  <c r="J51" i="7"/>
  <c r="J50" i="7"/>
  <c r="J49" i="7"/>
  <c r="J48" i="7"/>
  <c r="D66" i="7"/>
  <c r="C65" i="7"/>
  <c r="D65" i="7" s="1"/>
  <c r="D62" i="7"/>
  <c r="C62" i="7"/>
  <c r="D51" i="7"/>
  <c r="D50" i="7"/>
  <c r="D49" i="7"/>
  <c r="D48" i="7"/>
  <c r="I40" i="7"/>
  <c r="I43" i="7"/>
  <c r="J43" i="7" s="1"/>
  <c r="J40" i="7"/>
  <c r="J29" i="7"/>
  <c r="J28" i="7"/>
  <c r="J27" i="7"/>
  <c r="J26" i="7"/>
  <c r="D44" i="7"/>
  <c r="C43" i="7"/>
  <c r="D43" i="7" s="1"/>
  <c r="D40" i="7"/>
  <c r="C40" i="7"/>
  <c r="D29" i="7"/>
  <c r="D28" i="7"/>
  <c r="D27" i="7"/>
  <c r="D26" i="7"/>
  <c r="J22" i="7"/>
  <c r="J21" i="7"/>
  <c r="I21" i="7"/>
  <c r="I18" i="7"/>
  <c r="J18" i="7" s="1"/>
  <c r="J7" i="7"/>
  <c r="J6" i="7"/>
  <c r="J5" i="7"/>
  <c r="J4" i="7"/>
  <c r="D22" i="7"/>
  <c r="C21" i="7"/>
  <c r="D21" i="7"/>
  <c r="D7" i="7"/>
  <c r="D6" i="7"/>
  <c r="D5" i="7"/>
  <c r="D4" i="7"/>
  <c r="D8" i="7" l="1"/>
  <c r="C11" i="7" s="1"/>
  <c r="D11" i="7" s="1"/>
  <c r="J97" i="7"/>
  <c r="I103" i="7" s="1"/>
  <c r="J103" i="7" s="1"/>
  <c r="D163" i="7"/>
  <c r="C166" i="7" s="1"/>
  <c r="D166" i="7" s="1"/>
  <c r="D141" i="7"/>
  <c r="C144" i="7" s="1"/>
  <c r="D144" i="7" s="1"/>
  <c r="D119" i="7"/>
  <c r="J118" i="8"/>
  <c r="J124" i="8" s="1"/>
  <c r="J162" i="8"/>
  <c r="D162" i="8"/>
  <c r="J73" i="8"/>
  <c r="I79" i="8" s="1"/>
  <c r="J79" i="8" s="1"/>
  <c r="J7" i="8"/>
  <c r="I13" i="8" s="1"/>
  <c r="J13" i="8" s="1"/>
  <c r="D73" i="8"/>
  <c r="C76" i="8" s="1"/>
  <c r="D76" i="8" s="1"/>
  <c r="D51" i="8"/>
  <c r="C57" i="8" s="1"/>
  <c r="D57" i="8" s="1"/>
  <c r="D7" i="8"/>
  <c r="C10" i="8" s="1"/>
  <c r="D10" i="8" s="1"/>
  <c r="I35" i="8"/>
  <c r="J35" i="8" s="1"/>
  <c r="C102" i="8"/>
  <c r="D102" i="8" s="1"/>
  <c r="C99" i="8"/>
  <c r="D99" i="8" s="1"/>
  <c r="I57" i="8"/>
  <c r="J57" i="8" s="1"/>
  <c r="I54" i="8"/>
  <c r="J54" i="8" s="1"/>
  <c r="I102" i="8"/>
  <c r="J102" i="8" s="1"/>
  <c r="J99" i="8"/>
  <c r="C146" i="8"/>
  <c r="D146" i="8" s="1"/>
  <c r="C143" i="8"/>
  <c r="D143" i="8" s="1"/>
  <c r="C168" i="8"/>
  <c r="D168" i="8" s="1"/>
  <c r="C165" i="8"/>
  <c r="J168" i="8"/>
  <c r="I168" i="8"/>
  <c r="I165" i="8"/>
  <c r="J165" i="8" s="1"/>
  <c r="C35" i="8"/>
  <c r="D35" i="8" s="1"/>
  <c r="C32" i="8"/>
  <c r="D32" i="8" s="1"/>
  <c r="C79" i="8"/>
  <c r="D79" i="8" s="1"/>
  <c r="C124" i="8"/>
  <c r="D124" i="8" s="1"/>
  <c r="D121" i="8"/>
  <c r="I146" i="8"/>
  <c r="J146" i="8" s="1"/>
  <c r="I143" i="8"/>
  <c r="J143" i="8" s="1"/>
  <c r="I122" i="7"/>
  <c r="J122" i="7" s="1"/>
  <c r="I125" i="7"/>
  <c r="J125" i="7" s="1"/>
  <c r="I166" i="7"/>
  <c r="J166" i="7" s="1"/>
  <c r="I169" i="7"/>
  <c r="J169" i="7" s="1"/>
  <c r="I147" i="7"/>
  <c r="J147" i="7" s="1"/>
  <c r="I144" i="7"/>
  <c r="J144" i="7" s="1"/>
  <c r="C125" i="7"/>
  <c r="D125" i="7" s="1"/>
  <c r="C122" i="7"/>
  <c r="D122" i="7" s="1"/>
  <c r="D100" i="7"/>
  <c r="C103" i="7"/>
  <c r="D103" i="7" s="1"/>
  <c r="C169" i="7"/>
  <c r="D169" i="7" s="1"/>
  <c r="C147" i="7"/>
  <c r="D147" i="7" s="1"/>
  <c r="J74" i="7"/>
  <c r="I77" i="7" s="1"/>
  <c r="J77" i="7" s="1"/>
  <c r="J52" i="7"/>
  <c r="I55" i="7" s="1"/>
  <c r="J55" i="7" s="1"/>
  <c r="D74" i="7"/>
  <c r="D52" i="7"/>
  <c r="C58" i="7" s="1"/>
  <c r="D58" i="7" s="1"/>
  <c r="J30" i="7"/>
  <c r="J33" i="7" s="1"/>
  <c r="D30" i="7"/>
  <c r="J8" i="7"/>
  <c r="I11" i="7" s="1"/>
  <c r="J11" i="7" s="1"/>
  <c r="C77" i="7"/>
  <c r="D77" i="7" s="1"/>
  <c r="C80" i="7"/>
  <c r="D80" i="7" s="1"/>
  <c r="C36" i="7"/>
  <c r="D36" i="7" s="1"/>
  <c r="C29" i="4"/>
  <c r="C14" i="7" l="1"/>
  <c r="D14" i="7" s="1"/>
  <c r="I100" i="7"/>
  <c r="J100" i="7" s="1"/>
  <c r="I121" i="8"/>
  <c r="J121" i="8" s="1"/>
  <c r="D165" i="8"/>
  <c r="I76" i="8"/>
  <c r="J76" i="8" s="1"/>
  <c r="I10" i="8"/>
  <c r="J10" i="8" s="1"/>
  <c r="C54" i="8"/>
  <c r="D54" i="8" s="1"/>
  <c r="C13" i="8"/>
  <c r="D13" i="8" s="1"/>
  <c r="I80" i="7"/>
  <c r="J80" i="7" s="1"/>
  <c r="I58" i="7"/>
  <c r="J58" i="7" s="1"/>
  <c r="C55" i="7"/>
  <c r="D55" i="7" s="1"/>
  <c r="I36" i="7"/>
  <c r="J36" i="7" s="1"/>
  <c r="D33" i="7"/>
  <c r="C33" i="7"/>
  <c r="I14" i="7"/>
  <c r="J14" i="7" s="1"/>
  <c r="D29" i="4"/>
  <c r="B21" i="2"/>
  <c r="C26" i="4"/>
  <c r="D26" i="4" s="1"/>
  <c r="B6" i="2" l="1"/>
  <c r="B7" i="2" s="1"/>
  <c r="B8" i="2" l="1"/>
  <c r="B9" i="2" s="1"/>
  <c r="D6" i="4"/>
  <c r="D5" i="4"/>
  <c r="F5" i="4" s="1"/>
  <c r="D4" i="4"/>
  <c r="F4" i="4" s="1"/>
  <c r="G4" i="4" s="1"/>
  <c r="D3" i="4"/>
  <c r="F3" i="4" s="1"/>
  <c r="D2" i="4"/>
  <c r="D15" i="4"/>
  <c r="G5" i="4" l="1"/>
  <c r="F6" i="4"/>
  <c r="G6" i="4" s="1"/>
  <c r="G3" i="4"/>
  <c r="F2" i="4"/>
  <c r="G2" i="4" s="1"/>
  <c r="D77" i="4"/>
  <c r="D76" i="4"/>
  <c r="D75" i="4"/>
  <c r="D74" i="4"/>
  <c r="D62" i="4"/>
  <c r="D61" i="4"/>
  <c r="D60" i="4"/>
  <c r="D59" i="4"/>
  <c r="D49" i="4"/>
  <c r="D48" i="4"/>
  <c r="D47" i="4"/>
  <c r="D46" i="4"/>
  <c r="D36" i="4"/>
  <c r="D35" i="4"/>
  <c r="D34" i="4"/>
  <c r="D33" i="4"/>
  <c r="D14" i="4"/>
  <c r="F7" i="4" l="1"/>
  <c r="G7" i="4"/>
  <c r="I7" i="4" s="1"/>
  <c r="D78" i="4"/>
  <c r="C84" i="4" s="1"/>
  <c r="D84" i="4" s="1"/>
  <c r="D63" i="4"/>
  <c r="C66" i="4" s="1"/>
  <c r="D66" i="4" s="1"/>
  <c r="D50" i="4"/>
  <c r="C53" i="4" s="1"/>
  <c r="D53" i="4" s="1"/>
  <c r="C69" i="4"/>
  <c r="D69" i="4" s="1"/>
  <c r="D37" i="4"/>
  <c r="D12" i="4"/>
  <c r="G17" i="4"/>
  <c r="D13" i="4"/>
  <c r="C43" i="4" l="1"/>
  <c r="D43" i="4" s="1"/>
  <c r="D16" i="4"/>
  <c r="C19" i="4" s="1"/>
  <c r="C81" i="4"/>
  <c r="D81" i="4" s="1"/>
  <c r="C56" i="4"/>
  <c r="D56" i="4" s="1"/>
  <c r="C40" i="4"/>
  <c r="D40" i="4" s="1"/>
  <c r="F42" i="2"/>
  <c r="G42" i="2"/>
  <c r="E16" i="4" l="1"/>
  <c r="C22" i="4"/>
  <c r="D22" i="4" s="1"/>
  <c r="D19" i="4"/>
  <c r="G39" i="2"/>
  <c r="E42" i="2"/>
  <c r="E39" i="2"/>
  <c r="E40" i="2" s="1"/>
  <c r="F39" i="2"/>
  <c r="F37" i="2"/>
  <c r="E37" i="2"/>
  <c r="G35" i="2"/>
  <c r="E35" i="2" s="1"/>
  <c r="H37" i="2" l="1"/>
  <c r="F35" i="2"/>
  <c r="H35" i="2" s="1"/>
  <c r="B29" i="2" l="1"/>
  <c r="B15" i="2"/>
  <c r="B14" i="2" s="1"/>
  <c r="B29" i="3"/>
  <c r="B30" i="3" l="1"/>
  <c r="B23" i="3"/>
  <c r="B24" i="3" s="1"/>
  <c r="B22" i="3"/>
  <c r="B15" i="3"/>
  <c r="B16" i="3" s="1"/>
  <c r="B6" i="3"/>
  <c r="B7" i="3" s="1"/>
  <c r="B8" i="3" s="1"/>
  <c r="B30" i="2"/>
  <c r="B28" i="2"/>
  <c r="B22" i="2"/>
  <c r="B16" i="2"/>
  <c r="B31" i="3" l="1"/>
  <c r="B32" i="3" s="1"/>
  <c r="B23" i="2"/>
  <c r="B24" i="2" s="1"/>
  <c r="B9" i="3"/>
</calcChain>
</file>

<file path=xl/sharedStrings.xml><?xml version="1.0" encoding="utf-8"?>
<sst xmlns="http://schemas.openxmlformats.org/spreadsheetml/2006/main" count="594" uniqueCount="111">
  <si>
    <t>Custom Fare</t>
  </si>
  <si>
    <t>VAT</t>
  </si>
  <si>
    <t>estimated fare+
vendor comm</t>
  </si>
  <si>
    <t>vendor comm</t>
  </si>
  <si>
    <t>estimated fare</t>
  </si>
  <si>
    <t>Vat -Inc ,vendor comm - inclusive, VAT on (Est fare+vend comm)</t>
  </si>
  <si>
    <t>Vat -Exclusive ,vendor comm - Exclusive, VAT on (Est fare+vend comm)</t>
  </si>
  <si>
    <t>Vat -Exclusive , vendor comm - Inclusive, VAT on (Est fare+vend comm)</t>
  </si>
  <si>
    <t>Vat -Inclusive , vendor comm - Exclusive, VAT on (Est fare+vend comm)</t>
  </si>
  <si>
    <t>Vat -Inc ,vendor comm - inclusive, Vendor comm on (Est fare+VAT)</t>
  </si>
  <si>
    <t>Vendor comm</t>
  </si>
  <si>
    <t>estimated fare+vat</t>
  </si>
  <si>
    <t>Vat -Exclusive ,vendor comm - Exclusive, Vendor comm on (Est fare+VAT)</t>
  </si>
  <si>
    <t>Custom Fare=Estimated 
Fare</t>
  </si>
  <si>
    <t>Vat -Inclusive ,vendor comm - Exclusive, Vendor comm on (Est fare+VAT)</t>
  </si>
  <si>
    <t>Estimated Fare</t>
  </si>
  <si>
    <t>Vat -Exclusive ,vendor comm - Inclusive, Vendor comm on (Est fare+VAT)</t>
  </si>
  <si>
    <t>Initial VAT</t>
  </si>
  <si>
    <t>Final VAT</t>
  </si>
  <si>
    <t>final vendor comm</t>
  </si>
  <si>
    <t>initial vendor comm</t>
  </si>
  <si>
    <t>Final vendor comm</t>
  </si>
  <si>
    <t>VAT-%</t>
  </si>
  <si>
    <t>B2B Comm-%</t>
  </si>
  <si>
    <t>Vendor comm-%</t>
  </si>
  <si>
    <t>vat</t>
  </si>
  <si>
    <t>90+18</t>
  </si>
  <si>
    <t>total</t>
  </si>
  <si>
    <t>B2b -vendor 
comm</t>
  </si>
  <si>
    <t>inclusive</t>
  </si>
  <si>
    <t>exclusive</t>
  </si>
  <si>
    <t xml:space="preserve">exclusive </t>
  </si>
  <si>
    <t>Custom fare</t>
  </si>
  <si>
    <t>Vendor 
commission</t>
  </si>
  <si>
    <t>x</t>
  </si>
  <si>
    <t>vendor commission</t>
  </si>
  <si>
    <t>vat and comm -exclusive</t>
  </si>
  <si>
    <t>vat and comm -inclusive</t>
  </si>
  <si>
    <t>vat -incl and comm-excl</t>
  </si>
  <si>
    <t>vat-excl and comm-incl</t>
  </si>
  <si>
    <t>Total</t>
  </si>
  <si>
    <t>vat : Inclusive</t>
  </si>
  <si>
    <t>Vendor Commission:
Inclusive</t>
  </si>
  <si>
    <t>vat : Exclusive</t>
  </si>
  <si>
    <t>Vendor Commission:
Exclusive</t>
  </si>
  <si>
    <t>received est fare</t>
  </si>
  <si>
    <t>est fare-gross</t>
  </si>
  <si>
    <t>est fare-net</t>
  </si>
  <si>
    <t>Consider as 100%</t>
  </si>
  <si>
    <t>VAT :10% and 
comm: 5%</t>
  </si>
  <si>
    <t>considered as 100% :0ff</t>
  </si>
  <si>
    <t>vendor comm:on</t>
  </si>
  <si>
    <t>Vendor Commission:
exclusive</t>
  </si>
  <si>
    <t>vat on (est fare+comm):off
Vendor comm on (est fare+vat): off</t>
  </si>
  <si>
    <t>vat on: on</t>
  </si>
  <si>
    <t>VAT on (Est fare + vendor comm)</t>
  </si>
  <si>
    <t>Vendor comm on ( Est fare + VAT)</t>
  </si>
  <si>
    <t>Hike -%</t>
  </si>
  <si>
    <t>discount-%</t>
  </si>
  <si>
    <t>final</t>
  </si>
  <si>
    <t>time</t>
  </si>
  <si>
    <t xml:space="preserve">   </t>
  </si>
  <si>
    <t>4-seater</t>
  </si>
  <si>
    <t>6-seater</t>
  </si>
  <si>
    <t>8-seater</t>
  </si>
  <si>
    <t>luxury</t>
  </si>
  <si>
    <t>distance start</t>
  </si>
  <si>
    <t>DISTANCE END</t>
  </si>
  <si>
    <t>RATE/MILE</t>
  </si>
  <si>
    <t>FARE</t>
  </si>
  <si>
    <t>%</t>
  </si>
  <si>
    <t>airport</t>
  </si>
  <si>
    <t>discount</t>
  </si>
  <si>
    <t>after discount</t>
  </si>
  <si>
    <t>parking charge</t>
  </si>
  <si>
    <t>final fare</t>
  </si>
  <si>
    <t>final fare
below</t>
  </si>
  <si>
    <t>4-seater Airport</t>
  </si>
  <si>
    <t>6-seater Airport</t>
  </si>
  <si>
    <t>8-seater Airport</t>
  </si>
  <si>
    <t>Luxury</t>
  </si>
  <si>
    <t>Luxury Airport</t>
  </si>
  <si>
    <t>vc</t>
  </si>
  <si>
    <t>fare</t>
  </si>
  <si>
    <t>cc</t>
  </si>
  <si>
    <t>wc</t>
  </si>
  <si>
    <t>pickup airport</t>
  </si>
  <si>
    <t>drop airport</t>
  </si>
  <si>
    <t>stop airport</t>
  </si>
  <si>
    <t>normal trip</t>
  </si>
  <si>
    <t>pick and stop
airport</t>
  </si>
  <si>
    <t>Drop and stop 
airport</t>
  </si>
  <si>
    <t>pick and drop
airport</t>
  </si>
  <si>
    <t>pickup, stop and
drop airport</t>
  </si>
  <si>
    <t>booking id</t>
  </si>
  <si>
    <t xml:space="preserve">vat </t>
  </si>
  <si>
    <t>comm</t>
  </si>
  <si>
    <t>After trip complete</t>
  </si>
  <si>
    <t>BOOK00215724</t>
  </si>
  <si>
    <t>w.c</t>
  </si>
  <si>
    <t>BOOK00215731</t>
  </si>
  <si>
    <t>BOOK00215735</t>
  </si>
  <si>
    <t>v</t>
  </si>
  <si>
    <t>BOOK00215737</t>
  </si>
  <si>
    <t>BOOK00215744</t>
  </si>
  <si>
    <t>BOOK00215752</t>
  </si>
  <si>
    <t>BOOK00215754</t>
  </si>
  <si>
    <t xml:space="preserve">BOOK00215755 </t>
  </si>
  <si>
    <t xml:space="preserve">Name </t>
  </si>
  <si>
    <t>Mobile</t>
  </si>
  <si>
    <t>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</si>
</sst>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Inherit"/>
    </font>
    <font>
      <sz val="10"/>
      <color theme="1"/>
      <name val="Arial"/>
      <family val="2"/>
    </font>
    <font>
      <b/>
      <sz val="11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E9E9E9"/>
      </left>
      <right style="medium">
        <color rgb="FFE9E9E9"/>
      </right>
      <top style="medium">
        <color rgb="FFE9E9E9"/>
      </top>
      <bottom style="medium">
        <color rgb="FFE9E9E9"/>
      </bottom>
      <diagonal/>
    </border>
    <border>
      <left style="medium">
        <color rgb="FFF4F4F4"/>
      </left>
      <right style="medium">
        <color rgb="FFE9E9E9"/>
      </right>
      <top style="medium">
        <color rgb="FFF4F4F4"/>
      </top>
      <bottom style="medium">
        <color rgb="FFE9E9E9"/>
      </bottom>
      <diagonal/>
    </border>
    <border>
      <left style="medium">
        <color rgb="FFE9E9E9"/>
      </left>
      <right style="medium">
        <color rgb="FFE9E9E9"/>
      </right>
      <top style="medium">
        <color rgb="FFF4F4F4"/>
      </top>
      <bottom style="medium">
        <color rgb="FFE9E9E9"/>
      </bottom>
      <diagonal/>
    </border>
    <border>
      <left style="medium">
        <color rgb="FFE9E9E9"/>
      </left>
      <right style="medium">
        <color rgb="FFF4F4F4"/>
      </right>
      <top style="medium">
        <color rgb="FFF4F4F4"/>
      </top>
      <bottom style="medium">
        <color rgb="FFE9E9E9"/>
      </bottom>
      <diagonal/>
    </border>
    <border>
      <left style="medium">
        <color rgb="FFF4F4F4"/>
      </left>
      <right style="medium">
        <color rgb="FFE9E9E9"/>
      </right>
      <top style="medium">
        <color rgb="FFE9E9E9"/>
      </top>
      <bottom style="medium">
        <color rgb="FFE9E9E9"/>
      </bottom>
      <diagonal/>
    </border>
    <border>
      <left style="medium">
        <color rgb="FFE9E9E9"/>
      </left>
      <right style="medium">
        <color rgb="FFF4F4F4"/>
      </right>
      <top style="medium">
        <color rgb="FFE9E9E9"/>
      </top>
      <bottom style="medium">
        <color rgb="FFE9E9E9"/>
      </bottom>
      <diagonal/>
    </border>
    <border>
      <left style="medium">
        <color rgb="FFF4F4F4"/>
      </left>
      <right style="medium">
        <color rgb="FFE9E9E9"/>
      </right>
      <top style="medium">
        <color rgb="FFE9E9E9"/>
      </top>
      <bottom style="medium">
        <color rgb="FFF4F4F4"/>
      </bottom>
      <diagonal/>
    </border>
    <border>
      <left style="medium">
        <color rgb="FFE9E9E9"/>
      </left>
      <right style="medium">
        <color rgb="FFE9E9E9"/>
      </right>
      <top style="medium">
        <color rgb="FFE9E9E9"/>
      </top>
      <bottom style="medium">
        <color rgb="FFF4F4F4"/>
      </bottom>
      <diagonal/>
    </border>
    <border>
      <left style="medium">
        <color rgb="FFE9E9E9"/>
      </left>
      <right style="medium">
        <color rgb="FFF4F4F4"/>
      </right>
      <top style="medium">
        <color rgb="FFE9E9E9"/>
      </top>
      <bottom style="medium">
        <color rgb="FFF4F4F4"/>
      </bottom>
      <diagonal/>
    </border>
    <border>
      <left style="medium">
        <color rgb="FFF4F4F4"/>
      </left>
      <right style="medium">
        <color rgb="FFE9E9E9"/>
      </right>
      <top style="medium">
        <color rgb="FFE9E9E9"/>
      </top>
      <bottom/>
      <diagonal/>
    </border>
    <border>
      <left style="medium">
        <color rgb="FFE9E9E9"/>
      </left>
      <right style="medium">
        <color rgb="FFE9E9E9"/>
      </right>
      <top style="medium">
        <color rgb="FFE9E9E9"/>
      </top>
      <bottom/>
      <diagonal/>
    </border>
    <border>
      <left style="medium">
        <color rgb="FFE9E9E9"/>
      </left>
      <right style="medium">
        <color rgb="FFF4F4F4"/>
      </right>
      <top style="medium">
        <color rgb="FFE9E9E9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1" fillId="4" borderId="0" xfId="0" applyFont="1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5" borderId="1" xfId="0" applyFill="1" applyBorder="1" applyAlignment="1"/>
    <xf numFmtId="0" fontId="2" fillId="7" borderId="6" xfId="0" applyFont="1" applyFill="1" applyBorder="1" applyAlignment="1">
      <alignment horizontal="right" vertical="top" wrapText="1"/>
    </xf>
    <xf numFmtId="0" fontId="2" fillId="7" borderId="7" xfId="0" applyFont="1" applyFill="1" applyBorder="1" applyAlignment="1">
      <alignment horizontal="right" vertical="top" wrapText="1"/>
    </xf>
    <xf numFmtId="0" fontId="2" fillId="7" borderId="8" xfId="0" applyFont="1" applyFill="1" applyBorder="1" applyAlignment="1">
      <alignment horizontal="right" vertical="top" wrapText="1"/>
    </xf>
    <xf numFmtId="0" fontId="2" fillId="7" borderId="9" xfId="0" applyFont="1" applyFill="1" applyBorder="1" applyAlignment="1">
      <alignment horizontal="right" vertical="top" wrapText="1"/>
    </xf>
    <xf numFmtId="0" fontId="2" fillId="7" borderId="10" xfId="0" applyFont="1" applyFill="1" applyBorder="1" applyAlignment="1">
      <alignment horizontal="right" vertical="top" wrapText="1"/>
    </xf>
    <xf numFmtId="0" fontId="2" fillId="7" borderId="11" xfId="0" applyFont="1" applyFill="1" applyBorder="1" applyAlignment="1">
      <alignment horizontal="right" vertical="top" wrapText="1"/>
    </xf>
    <xf numFmtId="0" fontId="2" fillId="7" borderId="12" xfId="0" applyFont="1" applyFill="1" applyBorder="1" applyAlignment="1">
      <alignment horizontal="right" vertical="top" wrapText="1"/>
    </xf>
    <xf numFmtId="0" fontId="2" fillId="7" borderId="13" xfId="0" applyFont="1" applyFill="1" applyBorder="1" applyAlignment="1">
      <alignment horizontal="right" vertical="top" wrapText="1"/>
    </xf>
    <xf numFmtId="0" fontId="2" fillId="7" borderId="14" xfId="0" applyFont="1" applyFill="1" applyBorder="1" applyAlignment="1">
      <alignment horizontal="right" vertical="top" wrapText="1"/>
    </xf>
    <xf numFmtId="0" fontId="2" fillId="7" borderId="15" xfId="0" applyFont="1" applyFill="1" applyBorder="1" applyAlignment="1">
      <alignment horizontal="right" vertical="top" wrapText="1"/>
    </xf>
    <xf numFmtId="0" fontId="2" fillId="7" borderId="16" xfId="0" applyFont="1" applyFill="1" applyBorder="1" applyAlignment="1">
      <alignment horizontal="right" vertical="top" wrapText="1"/>
    </xf>
    <xf numFmtId="0" fontId="2" fillId="7" borderId="17" xfId="0" applyFont="1" applyFill="1" applyBorder="1" applyAlignment="1">
      <alignment horizontal="right" vertical="top" wrapText="1"/>
    </xf>
    <xf numFmtId="0" fontId="0" fillId="0" borderId="5" xfId="0" applyBorder="1"/>
    <xf numFmtId="0" fontId="0" fillId="0" borderId="0" xfId="0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8" borderId="0" xfId="0" applyFill="1"/>
    <xf numFmtId="0" fontId="0" fillId="9" borderId="1" xfId="0" applyFill="1" applyBorder="1"/>
    <xf numFmtId="0" fontId="0" fillId="9" borderId="0" xfId="0" applyFill="1"/>
    <xf numFmtId="0" fontId="3" fillId="0" borderId="18" xfId="0" applyFont="1" applyBorder="1" applyAlignment="1">
      <alignment horizontal="right" wrapText="1"/>
    </xf>
    <xf numFmtId="0" fontId="3" fillId="0" borderId="18" xfId="0" applyFont="1" applyBorder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6" sqref="B6"/>
    </sheetView>
  </sheetViews>
  <sheetFormatPr defaultRowHeight="15"/>
  <cols>
    <col min="1" max="1" width="18.140625" customWidth="1"/>
    <col min="2" max="2" width="12.42578125" customWidth="1"/>
    <col min="4" max="4" width="23.28515625" customWidth="1"/>
    <col min="5" max="5" width="22" customWidth="1"/>
    <col min="6" max="6" width="14.7109375" customWidth="1"/>
    <col min="9" max="9" width="9" customWidth="1"/>
    <col min="10" max="10" width="6.7109375" customWidth="1"/>
    <col min="12" max="12" width="11.140625" customWidth="1"/>
  </cols>
  <sheetData>
    <row r="1" spans="1:12">
      <c r="A1" s="38" t="s">
        <v>5</v>
      </c>
      <c r="B1" s="38"/>
      <c r="C1" s="38"/>
      <c r="D1" s="38"/>
    </row>
    <row r="2" spans="1:12">
      <c r="A2" s="1" t="s">
        <v>22</v>
      </c>
      <c r="B2" s="2">
        <v>20</v>
      </c>
      <c r="C2" s="1"/>
      <c r="D2" s="1"/>
    </row>
    <row r="3" spans="1:12">
      <c r="A3" t="s">
        <v>23</v>
      </c>
      <c r="B3">
        <v>0</v>
      </c>
    </row>
    <row r="5" spans="1:12">
      <c r="A5" s="3" t="s">
        <v>0</v>
      </c>
      <c r="B5" s="3">
        <v>106.98</v>
      </c>
      <c r="C5">
        <v>199.35</v>
      </c>
      <c r="D5" s="12"/>
      <c r="E5" s="12"/>
      <c r="F5" s="10"/>
      <c r="G5" s="10"/>
      <c r="H5" s="11"/>
      <c r="I5" s="11"/>
      <c r="J5" s="10"/>
      <c r="K5" s="11"/>
      <c r="L5" s="10"/>
    </row>
    <row r="6" spans="1:12">
      <c r="A6" s="3" t="s">
        <v>1</v>
      </c>
      <c r="B6" s="3">
        <f>(B5)*B2/100</f>
        <v>21.396000000000001</v>
      </c>
      <c r="C6">
        <v>17.940000000000001</v>
      </c>
      <c r="D6" s="12"/>
      <c r="E6" s="12"/>
      <c r="F6" s="10"/>
      <c r="G6" s="10"/>
      <c r="H6" s="10"/>
      <c r="I6" s="10"/>
      <c r="J6" s="10"/>
      <c r="K6" s="10"/>
      <c r="L6" s="10"/>
    </row>
    <row r="7" spans="1:12" ht="30">
      <c r="A7" s="6" t="s">
        <v>2</v>
      </c>
      <c r="B7" s="3">
        <f>(B5-B6)</f>
        <v>85.584000000000003</v>
      </c>
      <c r="D7" s="12"/>
      <c r="E7" s="12"/>
      <c r="F7" s="10"/>
      <c r="G7" s="10"/>
      <c r="H7" s="10"/>
      <c r="I7" s="10"/>
      <c r="J7" s="10"/>
      <c r="K7" s="10"/>
      <c r="L7" s="10"/>
    </row>
    <row r="8" spans="1:12">
      <c r="A8" s="3" t="s">
        <v>3</v>
      </c>
      <c r="B8" s="3">
        <f>(B7)*B3/100</f>
        <v>0</v>
      </c>
      <c r="C8">
        <v>9.07</v>
      </c>
      <c r="D8" s="12"/>
      <c r="E8" s="12"/>
      <c r="F8" s="10"/>
      <c r="G8" s="10"/>
      <c r="H8" s="10"/>
      <c r="I8" s="10"/>
      <c r="J8" s="10"/>
      <c r="K8" s="10"/>
      <c r="L8" s="10"/>
    </row>
    <row r="9" spans="1:12">
      <c r="A9" s="6" t="s">
        <v>4</v>
      </c>
      <c r="B9" s="3">
        <f>(B7-B8)</f>
        <v>85.584000000000003</v>
      </c>
      <c r="C9">
        <v>172.34</v>
      </c>
      <c r="D9" s="12"/>
      <c r="E9" s="12"/>
      <c r="F9" s="10"/>
      <c r="G9" s="10"/>
      <c r="H9" s="10"/>
      <c r="I9" s="10"/>
      <c r="J9" s="10"/>
      <c r="K9" s="10"/>
      <c r="L9" s="10"/>
    </row>
    <row r="11" spans="1:12">
      <c r="A11" s="38" t="s">
        <v>6</v>
      </c>
      <c r="B11" s="38"/>
      <c r="C11" s="38"/>
      <c r="D11" s="38"/>
    </row>
    <row r="13" spans="1:12">
      <c r="A13" s="3" t="s">
        <v>0</v>
      </c>
      <c r="B13" s="3">
        <v>44.58</v>
      </c>
    </row>
    <row r="14" spans="1:12">
      <c r="A14" s="3" t="s">
        <v>1</v>
      </c>
      <c r="B14" s="3">
        <f>(B13+B15)*B2/100</f>
        <v>8.9159999999999986</v>
      </c>
    </row>
    <row r="15" spans="1:12">
      <c r="A15" s="3" t="s">
        <v>3</v>
      </c>
      <c r="B15" s="3">
        <f>(B13)*B3/100</f>
        <v>0</v>
      </c>
    </row>
    <row r="16" spans="1:12">
      <c r="A16" s="6" t="s">
        <v>4</v>
      </c>
      <c r="B16" s="3">
        <f>(B13)</f>
        <v>44.58</v>
      </c>
    </row>
    <row r="18" spans="1:5">
      <c r="A18" s="38" t="s">
        <v>8</v>
      </c>
      <c r="B18" s="38"/>
      <c r="C18" s="38"/>
      <c r="D18" s="38"/>
    </row>
    <row r="20" spans="1:5">
      <c r="A20" s="3" t="s">
        <v>0</v>
      </c>
      <c r="B20" s="3">
        <v>25</v>
      </c>
    </row>
    <row r="21" spans="1:5">
      <c r="A21" s="3" t="s">
        <v>17</v>
      </c>
      <c r="B21" s="3">
        <f>(B20)*B2/100</f>
        <v>5</v>
      </c>
    </row>
    <row r="22" spans="1:5">
      <c r="A22" s="6" t="s">
        <v>4</v>
      </c>
      <c r="B22" s="3">
        <f>(B20-B21)</f>
        <v>20</v>
      </c>
    </row>
    <row r="23" spans="1:5">
      <c r="A23" s="3" t="s">
        <v>19</v>
      </c>
      <c r="B23" s="3">
        <f>(B22)*B3/100</f>
        <v>0</v>
      </c>
    </row>
    <row r="24" spans="1:5">
      <c r="A24" s="3" t="s">
        <v>18</v>
      </c>
      <c r="B24" s="3">
        <f>(B22+B23)*B2/100</f>
        <v>4</v>
      </c>
    </row>
    <row r="25" spans="1:5">
      <c r="A25" s="38" t="s">
        <v>7</v>
      </c>
      <c r="B25" s="38"/>
      <c r="C25" s="38"/>
      <c r="D25" s="38"/>
    </row>
    <row r="27" spans="1:5">
      <c r="A27" s="3" t="s">
        <v>0</v>
      </c>
      <c r="B27" s="3">
        <v>10</v>
      </c>
    </row>
    <row r="28" spans="1:5">
      <c r="A28" s="3" t="s">
        <v>1</v>
      </c>
      <c r="B28" s="3">
        <f>(B27)*B2/100</f>
        <v>2</v>
      </c>
    </row>
    <row r="29" spans="1:5">
      <c r="A29" s="3" t="s">
        <v>3</v>
      </c>
      <c r="B29" s="3">
        <f>(B27)*B3/100</f>
        <v>0</v>
      </c>
    </row>
    <row r="30" spans="1:5">
      <c r="A30" s="3" t="s">
        <v>4</v>
      </c>
      <c r="B30" s="3">
        <f>(B27-B29)</f>
        <v>10</v>
      </c>
    </row>
    <row r="31" spans="1:5">
      <c r="D31" t="s">
        <v>37</v>
      </c>
    </row>
    <row r="32" spans="1:5">
      <c r="D32" t="s">
        <v>35</v>
      </c>
      <c r="E32">
        <v>10</v>
      </c>
    </row>
    <row r="33" spans="1:8">
      <c r="D33" t="s">
        <v>25</v>
      </c>
      <c r="E33">
        <v>20</v>
      </c>
    </row>
    <row r="34" spans="1:8" ht="30">
      <c r="A34" t="s">
        <v>1</v>
      </c>
      <c r="B34" s="9" t="s">
        <v>28</v>
      </c>
      <c r="D34" t="s">
        <v>32</v>
      </c>
      <c r="E34" t="s">
        <v>1</v>
      </c>
      <c r="F34" s="9" t="s">
        <v>33</v>
      </c>
      <c r="G34" t="s">
        <v>34</v>
      </c>
      <c r="H34" t="s">
        <v>27</v>
      </c>
    </row>
    <row r="35" spans="1:8">
      <c r="A35" t="s">
        <v>29</v>
      </c>
      <c r="B35" t="s">
        <v>29</v>
      </c>
      <c r="D35">
        <v>253.32</v>
      </c>
      <c r="E35">
        <f>(E33*G35)/100</f>
        <v>38.972307692307687</v>
      </c>
      <c r="F35">
        <f>(E32*G35)/100</f>
        <v>19.486153846153844</v>
      </c>
      <c r="G35">
        <f>(D35/1.3)</f>
        <v>194.86153846153846</v>
      </c>
      <c r="H35">
        <f>(G35+F35+E35)</f>
        <v>253.32</v>
      </c>
    </row>
    <row r="36" spans="1:8">
      <c r="A36" t="s">
        <v>30</v>
      </c>
      <c r="B36" t="s">
        <v>31</v>
      </c>
      <c r="D36" t="s">
        <v>36</v>
      </c>
    </row>
    <row r="37" spans="1:8">
      <c r="A37" t="s">
        <v>29</v>
      </c>
      <c r="B37" t="s">
        <v>31</v>
      </c>
      <c r="D37">
        <v>150</v>
      </c>
      <c r="E37">
        <f>(E33*D37)/100</f>
        <v>30</v>
      </c>
      <c r="F37">
        <f>(E32*D37)/100</f>
        <v>15</v>
      </c>
      <c r="H37">
        <f>(D37+E37+F37)</f>
        <v>195</v>
      </c>
    </row>
    <row r="38" spans="1:8">
      <c r="A38" t="s">
        <v>30</v>
      </c>
      <c r="B38" t="s">
        <v>29</v>
      </c>
      <c r="D38" t="s">
        <v>38</v>
      </c>
    </row>
    <row r="39" spans="1:8">
      <c r="D39">
        <v>150</v>
      </c>
      <c r="E39">
        <f>(E33*G39)/100</f>
        <v>25</v>
      </c>
      <c r="F39">
        <f>(G39*E32)/100</f>
        <v>12.5</v>
      </c>
      <c r="G39">
        <f>(D39/1.2)</f>
        <v>125</v>
      </c>
    </row>
    <row r="40" spans="1:8">
      <c r="E40">
        <f>(D39-E39)</f>
        <v>125</v>
      </c>
    </row>
    <row r="41" spans="1:8">
      <c r="D41" t="s">
        <v>39</v>
      </c>
    </row>
    <row r="42" spans="1:8">
      <c r="D42">
        <v>100</v>
      </c>
      <c r="E42">
        <f>(G42*E33)/100</f>
        <v>18.18181818181818</v>
      </c>
      <c r="F42">
        <f>(G42*E32)/100</f>
        <v>9.0909090909090899</v>
      </c>
      <c r="G42">
        <f>(D42/1.1)</f>
        <v>90.909090909090907</v>
      </c>
    </row>
  </sheetData>
  <mergeCells count="4">
    <mergeCell ref="A1:D1"/>
    <mergeCell ref="A11:D11"/>
    <mergeCell ref="A18:D18"/>
    <mergeCell ref="A25:D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16" workbookViewId="0">
      <selection activeCell="F28" sqref="F28"/>
    </sheetView>
  </sheetViews>
  <sheetFormatPr defaultRowHeight="15"/>
  <cols>
    <col min="1" max="1" width="23.42578125" customWidth="1"/>
    <col min="2" max="2" width="12" customWidth="1"/>
    <col min="5" max="5" width="22.7109375" customWidth="1"/>
    <col min="6" max="6" width="16.85546875" customWidth="1"/>
    <col min="7" max="7" width="15.5703125" customWidth="1"/>
  </cols>
  <sheetData>
    <row r="1" spans="1:13">
      <c r="A1" s="38" t="s">
        <v>9</v>
      </c>
      <c r="B1" s="38"/>
      <c r="C1" s="38"/>
      <c r="D1" s="38"/>
      <c r="E1" s="38"/>
    </row>
    <row r="2" spans="1:13">
      <c r="A2" t="s">
        <v>22</v>
      </c>
      <c r="B2">
        <v>20</v>
      </c>
    </row>
    <row r="3" spans="1:13">
      <c r="A3" t="s">
        <v>24</v>
      </c>
      <c r="B3">
        <v>10</v>
      </c>
    </row>
    <row r="5" spans="1:13">
      <c r="A5" s="3" t="s">
        <v>0</v>
      </c>
      <c r="B5" s="3">
        <v>100</v>
      </c>
      <c r="E5" s="4"/>
      <c r="F5" s="7"/>
      <c r="G5" s="3"/>
      <c r="H5" s="3"/>
      <c r="I5" s="6"/>
      <c r="J5" s="6"/>
      <c r="K5" s="3"/>
      <c r="L5" s="6"/>
      <c r="M5" s="3"/>
    </row>
    <row r="6" spans="1:13">
      <c r="A6" s="3" t="s">
        <v>10</v>
      </c>
      <c r="B6" s="3">
        <f>(B5)*B3/100</f>
        <v>10</v>
      </c>
      <c r="E6" s="5"/>
      <c r="F6" s="5"/>
      <c r="G6" s="3"/>
      <c r="H6" s="3"/>
      <c r="I6" s="3"/>
      <c r="J6" s="3"/>
      <c r="K6" s="3"/>
      <c r="L6" s="3"/>
      <c r="M6" s="3"/>
    </row>
    <row r="7" spans="1:13">
      <c r="A7" s="6" t="s">
        <v>11</v>
      </c>
      <c r="B7" s="3">
        <f>(B5-B6)</f>
        <v>90</v>
      </c>
      <c r="E7" s="5"/>
      <c r="F7" s="5"/>
      <c r="G7" s="3"/>
      <c r="H7" s="3"/>
      <c r="I7" s="3"/>
      <c r="J7" s="3"/>
      <c r="K7" s="3"/>
      <c r="L7" s="3"/>
      <c r="M7" s="3"/>
    </row>
    <row r="8" spans="1:13">
      <c r="A8" s="3" t="s">
        <v>1</v>
      </c>
      <c r="B8" s="3">
        <f>(B7)*B2/100</f>
        <v>18</v>
      </c>
      <c r="E8" s="5"/>
      <c r="F8" s="5"/>
      <c r="G8" s="3"/>
      <c r="H8" s="3"/>
      <c r="I8" s="3"/>
      <c r="J8" s="3"/>
      <c r="K8" s="3"/>
      <c r="L8" s="3"/>
      <c r="M8" s="3"/>
    </row>
    <row r="9" spans="1:13">
      <c r="A9" s="6" t="s">
        <v>4</v>
      </c>
      <c r="B9" s="3">
        <f>(B7-B8)</f>
        <v>72</v>
      </c>
      <c r="E9" s="5"/>
      <c r="F9" s="5"/>
      <c r="G9" s="3"/>
      <c r="H9" s="3"/>
      <c r="I9" s="3"/>
      <c r="J9" s="3"/>
      <c r="K9" s="3"/>
      <c r="L9" s="3"/>
      <c r="M9" s="3"/>
    </row>
    <row r="12" spans="1:13">
      <c r="A12" s="38" t="s">
        <v>12</v>
      </c>
      <c r="B12" s="38"/>
      <c r="C12" s="38"/>
      <c r="D12" s="38"/>
      <c r="E12" s="38"/>
    </row>
    <row r="14" spans="1:13" ht="30">
      <c r="A14" s="6" t="s">
        <v>13</v>
      </c>
      <c r="B14" s="3">
        <v>100</v>
      </c>
    </row>
    <row r="15" spans="1:13">
      <c r="A15" s="3" t="s">
        <v>1</v>
      </c>
      <c r="B15" s="3">
        <f>(B14)*B2/100</f>
        <v>20</v>
      </c>
    </row>
    <row r="16" spans="1:13">
      <c r="A16" s="3" t="s">
        <v>10</v>
      </c>
      <c r="B16" s="3">
        <f>(B14+B15)*B3/100</f>
        <v>12</v>
      </c>
    </row>
    <row r="19" spans="1:5">
      <c r="A19" s="38" t="s">
        <v>14</v>
      </c>
      <c r="B19" s="38"/>
      <c r="C19" s="38"/>
      <c r="D19" s="38"/>
      <c r="E19" s="38"/>
    </row>
    <row r="21" spans="1:5">
      <c r="A21" s="3" t="s">
        <v>0</v>
      </c>
      <c r="B21" s="3">
        <v>100</v>
      </c>
    </row>
    <row r="22" spans="1:5">
      <c r="A22" s="3" t="s">
        <v>3</v>
      </c>
      <c r="B22" s="3">
        <f>(B21)*B3/100</f>
        <v>10</v>
      </c>
    </row>
    <row r="23" spans="1:5">
      <c r="A23" s="3" t="s">
        <v>1</v>
      </c>
      <c r="B23" s="3">
        <f>(B21)*B2/100</f>
        <v>20</v>
      </c>
    </row>
    <row r="24" spans="1:5">
      <c r="A24" s="3" t="s">
        <v>15</v>
      </c>
      <c r="B24" s="3">
        <f>(B21-B23)</f>
        <v>80</v>
      </c>
    </row>
    <row r="26" spans="1:5">
      <c r="A26" s="38" t="s">
        <v>16</v>
      </c>
      <c r="B26" s="38"/>
      <c r="C26" s="38"/>
      <c r="D26" s="38"/>
      <c r="E26" s="38"/>
    </row>
    <row r="27" spans="1:5">
      <c r="E27" t="s">
        <v>26</v>
      </c>
    </row>
    <row r="28" spans="1:5">
      <c r="A28" s="3" t="s">
        <v>0</v>
      </c>
      <c r="B28" s="3">
        <v>100</v>
      </c>
    </row>
    <row r="29" spans="1:5">
      <c r="A29" s="3" t="s">
        <v>20</v>
      </c>
      <c r="B29" s="3">
        <f>(B28)*B3/100</f>
        <v>10</v>
      </c>
    </row>
    <row r="30" spans="1:5">
      <c r="A30" s="3" t="s">
        <v>15</v>
      </c>
      <c r="B30" s="3">
        <f>(B28-B29)</f>
        <v>90</v>
      </c>
    </row>
    <row r="31" spans="1:5">
      <c r="A31" s="3" t="s">
        <v>1</v>
      </c>
      <c r="B31" s="3">
        <f>(B30)*B2/100</f>
        <v>18</v>
      </c>
    </row>
    <row r="32" spans="1:5">
      <c r="A32" s="3" t="s">
        <v>21</v>
      </c>
      <c r="B32" s="3">
        <f>(B30+B31)*B3/100</f>
        <v>10.8</v>
      </c>
    </row>
  </sheetData>
  <mergeCells count="4">
    <mergeCell ref="A1:E1"/>
    <mergeCell ref="A12:E12"/>
    <mergeCell ref="A19:E19"/>
    <mergeCell ref="A26:E2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opLeftCell="A37" workbookViewId="0">
      <selection activeCell="C5" sqref="C5"/>
    </sheetView>
  </sheetViews>
  <sheetFormatPr defaultRowHeight="15"/>
  <cols>
    <col min="1" max="1" width="23" customWidth="1"/>
    <col min="2" max="2" width="16.28515625" customWidth="1"/>
    <col min="3" max="3" width="26" customWidth="1"/>
    <col min="4" max="5" width="16.28515625" customWidth="1"/>
    <col min="6" max="6" width="22.5703125" customWidth="1"/>
    <col min="7" max="8" width="19.28515625" customWidth="1"/>
    <col min="9" max="9" width="19.85546875" customWidth="1"/>
    <col min="10" max="10" width="17.140625" customWidth="1"/>
    <col min="11" max="11" width="14.42578125" customWidth="1"/>
    <col min="12" max="12" width="16.140625" customWidth="1"/>
    <col min="13" max="13" width="12.28515625" customWidth="1"/>
    <col min="14" max="14" width="12.85546875" customWidth="1"/>
    <col min="15" max="15" width="12.5703125" customWidth="1"/>
  </cols>
  <sheetData>
    <row r="1" spans="1:3" ht="57" customHeight="1">
      <c r="A1" s="3" t="s">
        <v>48</v>
      </c>
      <c r="B1" s="6" t="s">
        <v>49</v>
      </c>
      <c r="C1" s="6" t="s">
        <v>53</v>
      </c>
    </row>
    <row r="2" spans="1:3" ht="45">
      <c r="A2" s="3" t="s">
        <v>41</v>
      </c>
      <c r="B2" s="6" t="s">
        <v>42</v>
      </c>
    </row>
    <row r="3" spans="1:3">
      <c r="A3" s="8" t="s">
        <v>45</v>
      </c>
      <c r="B3" s="3">
        <v>100</v>
      </c>
    </row>
    <row r="4" spans="1:3">
      <c r="A4" s="3" t="s">
        <v>46</v>
      </c>
      <c r="B4" s="3">
        <v>85</v>
      </c>
    </row>
    <row r="5" spans="1:3">
      <c r="A5" s="3" t="s">
        <v>3</v>
      </c>
      <c r="B5" s="3">
        <v>5</v>
      </c>
    </row>
    <row r="6" spans="1:3">
      <c r="A6" s="3" t="s">
        <v>25</v>
      </c>
      <c r="B6" s="3">
        <v>10</v>
      </c>
    </row>
    <row r="7" spans="1:3">
      <c r="A7" s="3" t="s">
        <v>47</v>
      </c>
      <c r="B7" s="3">
        <v>100</v>
      </c>
    </row>
    <row r="10" spans="1:3" ht="45">
      <c r="A10" s="3" t="s">
        <v>43</v>
      </c>
      <c r="B10" s="6" t="s">
        <v>44</v>
      </c>
    </row>
    <row r="11" spans="1:3">
      <c r="A11" s="8" t="s">
        <v>45</v>
      </c>
      <c r="B11" s="3">
        <v>100</v>
      </c>
    </row>
    <row r="12" spans="1:3">
      <c r="A12" s="3" t="s">
        <v>46</v>
      </c>
      <c r="B12" s="3">
        <v>100</v>
      </c>
    </row>
    <row r="13" spans="1:3">
      <c r="A13" s="3" t="s">
        <v>3</v>
      </c>
      <c r="B13" s="3">
        <v>5</v>
      </c>
    </row>
    <row r="14" spans="1:3">
      <c r="A14" s="3" t="s">
        <v>25</v>
      </c>
      <c r="B14" s="3">
        <v>10</v>
      </c>
    </row>
    <row r="15" spans="1:3">
      <c r="A15" s="3" t="s">
        <v>47</v>
      </c>
      <c r="B15" s="3">
        <v>115</v>
      </c>
    </row>
    <row r="18" spans="1:7" ht="45">
      <c r="A18" s="3" t="s">
        <v>41</v>
      </c>
      <c r="B18" s="6" t="s">
        <v>44</v>
      </c>
    </row>
    <row r="19" spans="1:7">
      <c r="A19" s="8" t="s">
        <v>45</v>
      </c>
      <c r="B19" s="3">
        <v>100</v>
      </c>
    </row>
    <row r="20" spans="1:7">
      <c r="A20" s="3" t="s">
        <v>46</v>
      </c>
      <c r="B20" s="3">
        <v>90</v>
      </c>
    </row>
    <row r="21" spans="1:7">
      <c r="A21" s="3" t="s">
        <v>3</v>
      </c>
      <c r="B21" s="3">
        <v>4.5</v>
      </c>
    </row>
    <row r="22" spans="1:7">
      <c r="A22" s="3" t="s">
        <v>25</v>
      </c>
      <c r="B22" s="3">
        <v>10</v>
      </c>
    </row>
    <row r="23" spans="1:7">
      <c r="A23" s="3" t="s">
        <v>47</v>
      </c>
      <c r="B23" s="3">
        <v>104.5</v>
      </c>
    </row>
    <row r="25" spans="1:7" ht="45">
      <c r="A25" s="3" t="s">
        <v>43</v>
      </c>
      <c r="B25" s="6" t="s">
        <v>42</v>
      </c>
    </row>
    <row r="26" spans="1:7">
      <c r="A26" s="8" t="s">
        <v>45</v>
      </c>
      <c r="B26" s="3">
        <v>100</v>
      </c>
    </row>
    <row r="27" spans="1:7">
      <c r="A27" s="3" t="s">
        <v>46</v>
      </c>
      <c r="B27" s="3">
        <v>95</v>
      </c>
    </row>
    <row r="28" spans="1:7">
      <c r="A28" s="3" t="s">
        <v>3</v>
      </c>
      <c r="B28" s="3">
        <v>5</v>
      </c>
    </row>
    <row r="29" spans="1:7">
      <c r="A29" s="3" t="s">
        <v>25</v>
      </c>
      <c r="B29" s="3">
        <v>9.5</v>
      </c>
    </row>
    <row r="30" spans="1:7">
      <c r="A30" s="3" t="s">
        <v>47</v>
      </c>
      <c r="B30" s="3">
        <v>109.5</v>
      </c>
    </row>
    <row r="32" spans="1:7">
      <c r="A32" s="39" t="s">
        <v>55</v>
      </c>
      <c r="B32" s="39"/>
      <c r="F32" s="39" t="s">
        <v>56</v>
      </c>
      <c r="G32" s="39"/>
    </row>
    <row r="33" spans="1:7">
      <c r="A33" s="13" t="s">
        <v>50</v>
      </c>
      <c r="B33" s="13" t="s">
        <v>54</v>
      </c>
      <c r="F33" s="13" t="s">
        <v>50</v>
      </c>
      <c r="G33" s="13" t="s">
        <v>51</v>
      </c>
    </row>
    <row r="34" spans="1:7">
      <c r="A34" s="13"/>
      <c r="B34" s="13"/>
      <c r="F34" s="13"/>
      <c r="G34" s="13"/>
    </row>
    <row r="35" spans="1:7" ht="45">
      <c r="A35" s="13" t="s">
        <v>41</v>
      </c>
      <c r="B35" s="14" t="s">
        <v>42</v>
      </c>
      <c r="F35" s="13" t="s">
        <v>41</v>
      </c>
      <c r="G35" s="14" t="s">
        <v>42</v>
      </c>
    </row>
    <row r="36" spans="1:7">
      <c r="A36" s="15" t="s">
        <v>45</v>
      </c>
      <c r="B36" s="13">
        <v>100</v>
      </c>
      <c r="F36" s="15" t="s">
        <v>45</v>
      </c>
      <c r="G36" s="13">
        <v>100</v>
      </c>
    </row>
    <row r="37" spans="1:7">
      <c r="A37" s="13" t="s">
        <v>46</v>
      </c>
      <c r="B37" s="13">
        <v>86.58</v>
      </c>
      <c r="F37" s="13" t="s">
        <v>46</v>
      </c>
      <c r="G37" s="13">
        <v>86.58</v>
      </c>
    </row>
    <row r="38" spans="1:7">
      <c r="A38" s="13" t="s">
        <v>3</v>
      </c>
      <c r="B38" s="13">
        <v>4.33</v>
      </c>
      <c r="F38" s="13" t="s">
        <v>3</v>
      </c>
      <c r="G38" s="13">
        <v>4.76</v>
      </c>
    </row>
    <row r="39" spans="1:7">
      <c r="A39" s="13" t="s">
        <v>25</v>
      </c>
      <c r="B39" s="13">
        <v>9.09</v>
      </c>
      <c r="F39" s="13" t="s">
        <v>25</v>
      </c>
      <c r="G39" s="13">
        <v>8.66</v>
      </c>
    </row>
    <row r="40" spans="1:7">
      <c r="A40" s="13" t="s">
        <v>47</v>
      </c>
      <c r="B40" s="13">
        <v>100</v>
      </c>
      <c r="F40" s="13" t="s">
        <v>47</v>
      </c>
      <c r="G40" s="13">
        <v>100</v>
      </c>
    </row>
    <row r="42" spans="1:7">
      <c r="A42" s="39" t="s">
        <v>55</v>
      </c>
      <c r="B42" s="39"/>
      <c r="F42" s="39" t="s">
        <v>56</v>
      </c>
      <c r="G42" s="39"/>
    </row>
    <row r="43" spans="1:7" ht="45">
      <c r="A43" s="13" t="s">
        <v>43</v>
      </c>
      <c r="B43" s="14" t="s">
        <v>44</v>
      </c>
      <c r="F43" s="13" t="s">
        <v>43</v>
      </c>
      <c r="G43" s="14" t="s">
        <v>44</v>
      </c>
    </row>
    <row r="44" spans="1:7">
      <c r="A44" s="15" t="s">
        <v>45</v>
      </c>
      <c r="B44" s="13">
        <v>100</v>
      </c>
      <c r="F44" s="15" t="s">
        <v>45</v>
      </c>
      <c r="G44" s="13">
        <v>100</v>
      </c>
    </row>
    <row r="45" spans="1:7">
      <c r="A45" s="13" t="s">
        <v>46</v>
      </c>
      <c r="B45" s="13">
        <v>100</v>
      </c>
      <c r="F45" s="13" t="s">
        <v>46</v>
      </c>
      <c r="G45" s="13">
        <v>100</v>
      </c>
    </row>
    <row r="46" spans="1:7">
      <c r="A46" s="13" t="s">
        <v>3</v>
      </c>
      <c r="B46" s="13">
        <v>5</v>
      </c>
      <c r="F46" s="13" t="s">
        <v>3</v>
      </c>
      <c r="G46" s="13">
        <v>5.5</v>
      </c>
    </row>
    <row r="47" spans="1:7">
      <c r="A47" s="13" t="s">
        <v>25</v>
      </c>
      <c r="B47" s="13">
        <v>10.5</v>
      </c>
      <c r="F47" s="13" t="s">
        <v>25</v>
      </c>
      <c r="G47" s="13">
        <v>10</v>
      </c>
    </row>
    <row r="48" spans="1:7">
      <c r="A48" s="13" t="s">
        <v>47</v>
      </c>
      <c r="B48" s="13">
        <v>115.5</v>
      </c>
      <c r="F48" s="13" t="s">
        <v>47</v>
      </c>
      <c r="G48" s="13">
        <v>115.5</v>
      </c>
    </row>
    <row r="49" spans="1:7">
      <c r="A49" s="39" t="s">
        <v>55</v>
      </c>
      <c r="B49" s="39"/>
      <c r="F49" s="39" t="s">
        <v>56</v>
      </c>
      <c r="G49" s="39"/>
    </row>
    <row r="50" spans="1:7" ht="45">
      <c r="A50" s="13" t="s">
        <v>41</v>
      </c>
      <c r="B50" s="14" t="s">
        <v>52</v>
      </c>
      <c r="F50" s="13" t="s">
        <v>41</v>
      </c>
      <c r="G50" s="14" t="s">
        <v>52</v>
      </c>
    </row>
    <row r="51" spans="1:7">
      <c r="A51" s="15" t="s">
        <v>45</v>
      </c>
      <c r="B51" s="13">
        <v>100</v>
      </c>
      <c r="F51" s="15" t="s">
        <v>45</v>
      </c>
      <c r="G51" s="13">
        <v>100</v>
      </c>
    </row>
    <row r="52" spans="1:7">
      <c r="A52" s="13" t="s">
        <v>46</v>
      </c>
      <c r="B52" s="13">
        <v>90.91</v>
      </c>
      <c r="F52" s="13" t="s">
        <v>46</v>
      </c>
      <c r="G52" s="13">
        <v>90.91</v>
      </c>
    </row>
    <row r="53" spans="1:7">
      <c r="A53" s="13" t="s">
        <v>3</v>
      </c>
      <c r="B53" s="13">
        <v>4.55</v>
      </c>
      <c r="F53" s="13" t="s">
        <v>3</v>
      </c>
      <c r="G53" s="13">
        <v>5</v>
      </c>
    </row>
    <row r="54" spans="1:7">
      <c r="A54" s="13" t="s">
        <v>25</v>
      </c>
      <c r="B54" s="13">
        <v>9.5500000000000007</v>
      </c>
      <c r="F54" s="13" t="s">
        <v>25</v>
      </c>
      <c r="G54" s="13">
        <v>9.09</v>
      </c>
    </row>
    <row r="55" spans="1:7">
      <c r="A55" s="13" t="s">
        <v>47</v>
      </c>
      <c r="B55" s="13">
        <v>105.01</v>
      </c>
      <c r="F55" s="13" t="s">
        <v>47</v>
      </c>
      <c r="G55" s="13">
        <v>105</v>
      </c>
    </row>
    <row r="56" spans="1:7" ht="25.5" customHeight="1">
      <c r="A56" s="39" t="s">
        <v>55</v>
      </c>
      <c r="B56" s="39"/>
      <c r="F56" s="39" t="s">
        <v>56</v>
      </c>
      <c r="G56" s="39"/>
    </row>
    <row r="57" spans="1:7" ht="45">
      <c r="A57" s="13" t="s">
        <v>43</v>
      </c>
      <c r="B57" s="14" t="s">
        <v>42</v>
      </c>
      <c r="F57" s="13" t="s">
        <v>43</v>
      </c>
      <c r="G57" s="14" t="s">
        <v>42</v>
      </c>
    </row>
    <row r="58" spans="1:7">
      <c r="A58" s="15" t="s">
        <v>45</v>
      </c>
      <c r="B58" s="13">
        <v>100</v>
      </c>
      <c r="F58" s="15" t="s">
        <v>45</v>
      </c>
      <c r="G58" s="13">
        <v>100</v>
      </c>
    </row>
    <row r="59" spans="1:7">
      <c r="A59" s="13" t="s">
        <v>46</v>
      </c>
      <c r="B59" s="13">
        <v>95.24</v>
      </c>
      <c r="F59" s="13" t="s">
        <v>46</v>
      </c>
      <c r="G59" s="13">
        <v>95.24</v>
      </c>
    </row>
    <row r="60" spans="1:7">
      <c r="A60" s="13" t="s">
        <v>3</v>
      </c>
      <c r="B60" s="13">
        <v>4.76</v>
      </c>
      <c r="F60" s="13" t="s">
        <v>3</v>
      </c>
      <c r="G60" s="13">
        <v>5.24</v>
      </c>
    </row>
    <row r="61" spans="1:7">
      <c r="A61" s="13" t="s">
        <v>25</v>
      </c>
      <c r="B61" s="13">
        <v>10</v>
      </c>
      <c r="F61" s="13" t="s">
        <v>25</v>
      </c>
      <c r="G61" s="13">
        <v>9.52</v>
      </c>
    </row>
    <row r="62" spans="1:7">
      <c r="A62" s="13" t="s">
        <v>47</v>
      </c>
      <c r="B62" s="13">
        <v>110</v>
      </c>
      <c r="F62" s="13" t="s">
        <v>47</v>
      </c>
      <c r="G62" s="13">
        <v>110</v>
      </c>
    </row>
  </sheetData>
  <mergeCells count="8">
    <mergeCell ref="F56:G56"/>
    <mergeCell ref="A49:B49"/>
    <mergeCell ref="A56:B56"/>
    <mergeCell ref="A32:B32"/>
    <mergeCell ref="F32:G32"/>
    <mergeCell ref="A42:B42"/>
    <mergeCell ref="F42:G42"/>
    <mergeCell ref="F49:G4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workbookViewId="0">
      <selection activeCell="J96" sqref="J96"/>
    </sheetView>
  </sheetViews>
  <sheetFormatPr defaultRowHeight="15"/>
  <cols>
    <col min="1" max="1" width="17" customWidth="1"/>
    <col min="2" max="2" width="15.28515625" customWidth="1"/>
    <col min="3" max="3" width="10.42578125" customWidth="1"/>
    <col min="4" max="4" width="11" customWidth="1"/>
    <col min="5" max="5" width="12.85546875" customWidth="1"/>
    <col min="6" max="6" width="11.7109375" customWidth="1"/>
    <col min="7" max="7" width="13.42578125" customWidth="1"/>
    <col min="8" max="8" width="11.28515625" customWidth="1"/>
  </cols>
  <sheetData>
    <row r="1" spans="1:11">
      <c r="A1" t="s">
        <v>66</v>
      </c>
      <c r="B1" t="s">
        <v>67</v>
      </c>
      <c r="C1" t="s">
        <v>68</v>
      </c>
      <c r="D1" t="s">
        <v>69</v>
      </c>
      <c r="E1" t="s">
        <v>70</v>
      </c>
      <c r="F1" t="s">
        <v>72</v>
      </c>
      <c r="G1" t="s">
        <v>73</v>
      </c>
    </row>
    <row r="2" spans="1:11">
      <c r="A2" s="29">
        <v>0</v>
      </c>
      <c r="B2" s="29">
        <v>2</v>
      </c>
      <c r="C2" s="29">
        <v>5.5</v>
      </c>
      <c r="D2" s="29">
        <f>(B2-A2)*C2</f>
        <v>11</v>
      </c>
      <c r="E2" s="31">
        <v>0</v>
      </c>
      <c r="F2" s="29">
        <f>(D2)*E2/100</f>
        <v>0</v>
      </c>
      <c r="G2" s="29">
        <f>(D2-F2)</f>
        <v>11</v>
      </c>
      <c r="H2" s="29"/>
    </row>
    <row r="3" spans="1:11">
      <c r="A3" s="29">
        <v>2</v>
      </c>
      <c r="B3" s="10">
        <v>50</v>
      </c>
      <c r="C3" s="29">
        <v>5.5</v>
      </c>
      <c r="D3" s="11">
        <f>(B3-A3)*C3</f>
        <v>264</v>
      </c>
      <c r="E3" s="30">
        <v>57.27</v>
      </c>
      <c r="F3" s="11">
        <f>(D3)*E3/100</f>
        <v>151.19280000000001</v>
      </c>
      <c r="G3" s="10">
        <f>(D3-F3)</f>
        <v>112.80719999999999</v>
      </c>
      <c r="H3" s="11"/>
    </row>
    <row r="4" spans="1:11">
      <c r="A4" s="11">
        <v>50</v>
      </c>
      <c r="B4" s="10">
        <v>71.900000000000006</v>
      </c>
      <c r="C4" s="29">
        <v>5.5</v>
      </c>
      <c r="D4" s="10">
        <f>(B4-A4)*C4</f>
        <v>120.45000000000003</v>
      </c>
      <c r="E4" s="30">
        <v>60.91</v>
      </c>
      <c r="F4" s="10">
        <f>(D4)*E4/100</f>
        <v>73.366095000000016</v>
      </c>
      <c r="G4" s="10">
        <f>(D4-F4)</f>
        <v>47.083905000000016</v>
      </c>
      <c r="H4" s="10"/>
    </row>
    <row r="5" spans="1:11" ht="25.5" customHeight="1">
      <c r="A5" s="11">
        <v>40</v>
      </c>
      <c r="B5" s="30">
        <v>95.56</v>
      </c>
      <c r="C5" s="30">
        <v>0</v>
      </c>
      <c r="D5" s="10">
        <f>(B5-A5)*C5</f>
        <v>0</v>
      </c>
      <c r="E5" s="30">
        <v>0</v>
      </c>
      <c r="F5" s="10">
        <f>(D5)*E5/100</f>
        <v>0</v>
      </c>
      <c r="G5" s="10">
        <f>(D5-F5)</f>
        <v>0</v>
      </c>
      <c r="H5" s="10"/>
    </row>
    <row r="6" spans="1:11">
      <c r="A6" s="11">
        <v>4</v>
      </c>
      <c r="B6" s="30">
        <v>6</v>
      </c>
      <c r="C6" s="30">
        <v>0</v>
      </c>
      <c r="D6" s="30">
        <f>(B6-A6)*C6</f>
        <v>0</v>
      </c>
      <c r="E6" s="10"/>
      <c r="F6" s="30">
        <f>(D6)*E6/100</f>
        <v>0</v>
      </c>
      <c r="G6" s="30">
        <f>(D6-F6)</f>
        <v>0</v>
      </c>
      <c r="H6" s="10"/>
      <c r="I6" t="s">
        <v>71</v>
      </c>
    </row>
    <row r="7" spans="1:11">
      <c r="A7" s="11"/>
      <c r="B7" s="10"/>
      <c r="C7" s="10"/>
      <c r="D7" s="10"/>
      <c r="E7" s="10"/>
      <c r="F7" s="30">
        <f>(F2+F3+F4+F5+F6)</f>
        <v>224.55889500000001</v>
      </c>
      <c r="G7" s="30">
        <f>(G2+G3+G4+G5+G6)</f>
        <v>170.89110500000001</v>
      </c>
      <c r="H7" s="10">
        <v>5</v>
      </c>
      <c r="I7">
        <f>(G7+H7)</f>
        <v>175.89110500000001</v>
      </c>
    </row>
    <row r="8" spans="1:11">
      <c r="A8" s="11"/>
      <c r="B8" s="10"/>
      <c r="C8" s="10"/>
      <c r="D8" s="10"/>
      <c r="E8" s="10"/>
      <c r="F8" s="10"/>
      <c r="G8" s="10"/>
      <c r="H8" s="10"/>
    </row>
    <row r="11" spans="1:11" ht="15.75" thickBot="1">
      <c r="A11" s="40" t="s">
        <v>62</v>
      </c>
      <c r="B11" s="40"/>
      <c r="C11" s="40"/>
      <c r="D11" s="40"/>
    </row>
    <row r="12" spans="1:11" ht="15.75" thickBot="1">
      <c r="A12" s="3">
        <v>0</v>
      </c>
      <c r="B12" s="3">
        <v>20</v>
      </c>
      <c r="C12" s="3">
        <v>3</v>
      </c>
      <c r="D12" s="3">
        <f>(B12-A12)*C12</f>
        <v>60</v>
      </c>
      <c r="G12" s="3" t="s">
        <v>40</v>
      </c>
      <c r="I12" s="17">
        <v>0</v>
      </c>
      <c r="J12" s="18">
        <v>50</v>
      </c>
      <c r="K12" s="19">
        <v>3.5</v>
      </c>
    </row>
    <row r="13" spans="1:11" ht="15.75" thickBot="1">
      <c r="A13" s="3">
        <v>20</v>
      </c>
      <c r="B13" s="3">
        <v>21.75</v>
      </c>
      <c r="C13" s="3">
        <v>5</v>
      </c>
      <c r="D13" s="3">
        <f>(B13-A13)*C13</f>
        <v>8.75</v>
      </c>
      <c r="G13" s="3"/>
      <c r="I13" s="20">
        <v>50</v>
      </c>
      <c r="J13" s="16">
        <v>100</v>
      </c>
      <c r="K13" s="21">
        <v>4.5</v>
      </c>
    </row>
    <row r="14" spans="1:11" ht="15.75" thickBot="1">
      <c r="A14" s="3">
        <v>50</v>
      </c>
      <c r="B14" s="3">
        <v>46.24</v>
      </c>
      <c r="C14" s="3">
        <v>0</v>
      </c>
      <c r="D14" s="3">
        <f>(B14-A14)*C14</f>
        <v>0</v>
      </c>
      <c r="G14" s="3"/>
      <c r="I14" s="20">
        <v>100</v>
      </c>
      <c r="J14" s="16">
        <v>400</v>
      </c>
      <c r="K14" s="21">
        <v>5.5</v>
      </c>
    </row>
    <row r="15" spans="1:11" ht="15.75" thickBot="1">
      <c r="A15" s="3">
        <v>51.57</v>
      </c>
      <c r="B15" s="3">
        <v>54.15</v>
      </c>
      <c r="C15" s="3">
        <v>0</v>
      </c>
      <c r="D15" s="3">
        <f>(B15-A15)*C15</f>
        <v>0</v>
      </c>
      <c r="G15" s="3"/>
      <c r="I15" s="25"/>
      <c r="J15" s="26"/>
      <c r="K15" s="27"/>
    </row>
    <row r="16" spans="1:11" ht="15.75" thickBot="1">
      <c r="A16" s="3"/>
      <c r="B16" s="3"/>
      <c r="C16" s="3" t="s">
        <v>40</v>
      </c>
      <c r="D16" s="3">
        <f>(D12+D13+D14+D15)</f>
        <v>68.75</v>
      </c>
      <c r="E16">
        <f>(D16+6)</f>
        <v>74.75</v>
      </c>
      <c r="G16" s="3"/>
      <c r="I16" s="22">
        <v>400</v>
      </c>
      <c r="J16" s="23">
        <v>700</v>
      </c>
      <c r="K16" s="24">
        <v>6.5</v>
      </c>
    </row>
    <row r="17" spans="1:15">
      <c r="A17" s="3"/>
      <c r="B17" s="3"/>
      <c r="C17" s="3"/>
      <c r="D17" s="3"/>
      <c r="G17" s="3">
        <f>(G13+G14+G16)</f>
        <v>0</v>
      </c>
    </row>
    <row r="18" spans="1:15">
      <c r="A18" s="3"/>
      <c r="B18" s="3" t="s">
        <v>58</v>
      </c>
      <c r="C18" s="3"/>
      <c r="D18" s="3" t="s">
        <v>59</v>
      </c>
      <c r="F18" t="s">
        <v>60</v>
      </c>
    </row>
    <row r="19" spans="1:15">
      <c r="A19" s="3"/>
      <c r="B19" s="3">
        <v>10</v>
      </c>
      <c r="C19" s="3">
        <f>(D16)*B19/100</f>
        <v>6.875</v>
      </c>
      <c r="D19" s="3">
        <f>(D16-C19)</f>
        <v>61.875</v>
      </c>
      <c r="F19">
        <v>185.98</v>
      </c>
      <c r="H19" s="41"/>
      <c r="I19" s="42"/>
      <c r="J19" s="42"/>
      <c r="K19" s="43"/>
    </row>
    <row r="20" spans="1:15">
      <c r="A20" s="3"/>
      <c r="B20" s="3"/>
      <c r="C20" s="3"/>
      <c r="D20" s="3"/>
      <c r="H20" s="3"/>
      <c r="I20" s="3"/>
      <c r="J20" s="3"/>
      <c r="K20" s="3"/>
    </row>
    <row r="21" spans="1:15">
      <c r="A21" s="3"/>
      <c r="B21" s="3" t="s">
        <v>57</v>
      </c>
      <c r="C21" s="3"/>
      <c r="D21" s="3"/>
      <c r="H21" s="3"/>
      <c r="I21" s="3"/>
      <c r="J21" s="3"/>
      <c r="K21" s="3"/>
    </row>
    <row r="22" spans="1:15">
      <c r="A22" s="3"/>
      <c r="B22" s="3">
        <v>4</v>
      </c>
      <c r="C22" s="3">
        <f>(D16)*B22/100</f>
        <v>2.75</v>
      </c>
      <c r="D22" s="3">
        <f>(D16+C22)</f>
        <v>71.5</v>
      </c>
      <c r="H22" s="3"/>
      <c r="I22" s="3"/>
      <c r="J22" s="3"/>
      <c r="K22" s="3"/>
    </row>
    <row r="23" spans="1:15">
      <c r="H23" s="3"/>
      <c r="I23" s="3"/>
      <c r="J23" s="3"/>
      <c r="K23" s="3"/>
    </row>
    <row r="24" spans="1:15">
      <c r="H24" s="3"/>
      <c r="I24" s="3"/>
      <c r="J24" s="3"/>
      <c r="K24" s="3"/>
    </row>
    <row r="25" spans="1:15">
      <c r="A25" s="3"/>
      <c r="B25" s="3" t="s">
        <v>58</v>
      </c>
      <c r="C25" s="3"/>
      <c r="D25" s="3" t="s">
        <v>59</v>
      </c>
    </row>
    <row r="26" spans="1:15" ht="15.75" thickBot="1">
      <c r="A26" s="3"/>
      <c r="B26" s="3">
        <v>12</v>
      </c>
      <c r="C26" s="3">
        <f>(F19)*B26/100</f>
        <v>22.317599999999999</v>
      </c>
      <c r="D26" s="3">
        <f>(F19-C26)</f>
        <v>163.66239999999999</v>
      </c>
      <c r="H26" t="s">
        <v>83</v>
      </c>
      <c r="N26" t="s">
        <v>25</v>
      </c>
      <c r="O26" t="s">
        <v>82</v>
      </c>
    </row>
    <row r="27" spans="1:15" ht="15.75" thickBot="1">
      <c r="A27" s="3"/>
      <c r="B27" s="3"/>
      <c r="C27" s="3"/>
      <c r="D27" s="3"/>
      <c r="H27" s="35">
        <v>284.49</v>
      </c>
      <c r="I27" s="35">
        <v>275.95999999999998</v>
      </c>
      <c r="J27" s="36"/>
      <c r="K27" s="36"/>
      <c r="L27" s="36"/>
      <c r="M27" s="36"/>
      <c r="N27" s="35">
        <v>79.02</v>
      </c>
      <c r="O27" s="35">
        <v>31.61</v>
      </c>
    </row>
    <row r="28" spans="1:15">
      <c r="A28" s="3"/>
      <c r="B28" s="3" t="s">
        <v>57</v>
      </c>
      <c r="C28" s="3"/>
      <c r="D28" s="3"/>
      <c r="G28" t="s">
        <v>84</v>
      </c>
      <c r="H28">
        <v>68.959999999999994</v>
      </c>
      <c r="N28">
        <v>19.16</v>
      </c>
      <c r="O28">
        <v>7.66</v>
      </c>
    </row>
    <row r="29" spans="1:15">
      <c r="A29" s="3"/>
      <c r="B29" s="3">
        <v>5</v>
      </c>
      <c r="C29" s="3">
        <f>(F19)*B29/100</f>
        <v>9.2989999999999995</v>
      </c>
      <c r="D29" s="3">
        <f>(F19+C29)</f>
        <v>195.279</v>
      </c>
      <c r="G29" t="s">
        <v>85</v>
      </c>
      <c r="H29">
        <v>10.8</v>
      </c>
      <c r="N29">
        <v>3</v>
      </c>
      <c r="O29">
        <v>1.2</v>
      </c>
    </row>
    <row r="30" spans="1:15">
      <c r="A30" s="28"/>
      <c r="B30" s="28"/>
      <c r="C30" s="28"/>
      <c r="D30" s="28"/>
      <c r="F30" t="s">
        <v>61</v>
      </c>
      <c r="H30">
        <f>(H28+H29)</f>
        <v>79.759999999999991</v>
      </c>
      <c r="N30">
        <f>(N28+N29)</f>
        <v>22.16</v>
      </c>
      <c r="O30">
        <f>(O28+O29)</f>
        <v>8.86</v>
      </c>
    </row>
    <row r="31" spans="1:15">
      <c r="A31" s="10"/>
      <c r="B31" s="10"/>
      <c r="C31" s="10"/>
      <c r="D31" s="10"/>
    </row>
    <row r="32" spans="1:15">
      <c r="A32" s="40" t="s">
        <v>63</v>
      </c>
      <c r="B32" s="40"/>
      <c r="C32" s="40"/>
      <c r="D32" s="40"/>
    </row>
    <row r="33" spans="1:4">
      <c r="A33" s="3">
        <v>0</v>
      </c>
      <c r="B33" s="3">
        <v>45</v>
      </c>
      <c r="C33" s="3">
        <v>5</v>
      </c>
      <c r="D33" s="3">
        <f>(B33-A33)*C33</f>
        <v>225</v>
      </c>
    </row>
    <row r="34" spans="1:4">
      <c r="A34" s="3">
        <v>45</v>
      </c>
      <c r="B34" s="3">
        <v>65</v>
      </c>
      <c r="C34" s="3">
        <v>6</v>
      </c>
      <c r="D34" s="3">
        <f>(B34-A34)*C34</f>
        <v>120</v>
      </c>
    </row>
    <row r="35" spans="1:4">
      <c r="A35" s="3">
        <v>65</v>
      </c>
      <c r="B35" s="3">
        <v>100</v>
      </c>
      <c r="C35" s="3">
        <v>7</v>
      </c>
      <c r="D35" s="3">
        <f>(B35-A35)*C35</f>
        <v>245</v>
      </c>
    </row>
    <row r="36" spans="1:4">
      <c r="A36" s="3">
        <v>100</v>
      </c>
      <c r="B36" s="3">
        <v>130.34</v>
      </c>
      <c r="C36" s="3">
        <v>8</v>
      </c>
      <c r="D36" s="3">
        <f>(B36-A36)*C36</f>
        <v>242.72000000000003</v>
      </c>
    </row>
    <row r="37" spans="1:4">
      <c r="A37" s="3"/>
      <c r="B37" s="3"/>
      <c r="C37" s="3" t="s">
        <v>40</v>
      </c>
      <c r="D37" s="3">
        <f>(D33+D34+D35+D36)</f>
        <v>832.72</v>
      </c>
    </row>
    <row r="38" spans="1:4">
      <c r="A38" s="3"/>
      <c r="B38" s="3"/>
      <c r="C38" s="3"/>
      <c r="D38" s="3"/>
    </row>
    <row r="39" spans="1:4">
      <c r="A39" s="3"/>
      <c r="B39" s="3" t="s">
        <v>58</v>
      </c>
      <c r="C39" s="3"/>
      <c r="D39" s="3" t="s">
        <v>59</v>
      </c>
    </row>
    <row r="40" spans="1:4">
      <c r="A40" s="3"/>
      <c r="B40" s="3">
        <v>6</v>
      </c>
      <c r="C40" s="3">
        <f>(D37)*B40/100</f>
        <v>49.963200000000001</v>
      </c>
      <c r="D40" s="3">
        <f>(D37-C40)</f>
        <v>782.7568</v>
      </c>
    </row>
    <row r="41" spans="1:4">
      <c r="A41" s="3"/>
      <c r="B41" s="3"/>
      <c r="C41" s="3"/>
      <c r="D41" s="3"/>
    </row>
    <row r="42" spans="1:4">
      <c r="A42" s="3"/>
      <c r="B42" s="3" t="s">
        <v>57</v>
      </c>
      <c r="C42" s="3"/>
      <c r="D42" s="3"/>
    </row>
    <row r="43" spans="1:4">
      <c r="A43" s="3"/>
      <c r="B43" s="3">
        <v>24</v>
      </c>
      <c r="C43" s="3">
        <f>(D37)*B43/100</f>
        <v>199.8528</v>
      </c>
      <c r="D43" s="3">
        <f>(D37+C43)</f>
        <v>1032.5727999999999</v>
      </c>
    </row>
    <row r="45" spans="1:4">
      <c r="A45" s="40" t="s">
        <v>64</v>
      </c>
      <c r="B45" s="40"/>
      <c r="C45" s="40"/>
      <c r="D45" s="40"/>
    </row>
    <row r="46" spans="1:4">
      <c r="A46" s="3">
        <v>0</v>
      </c>
      <c r="B46" s="3">
        <v>23</v>
      </c>
      <c r="C46" s="3">
        <v>5.86</v>
      </c>
      <c r="D46" s="3">
        <f>(B46-A46)*C46</f>
        <v>134.78</v>
      </c>
    </row>
    <row r="47" spans="1:4">
      <c r="A47" s="3">
        <v>23</v>
      </c>
      <c r="B47" s="3">
        <v>35</v>
      </c>
      <c r="C47" s="3">
        <v>1.25</v>
      </c>
      <c r="D47" s="3">
        <f>(B47-A47)*C47</f>
        <v>15</v>
      </c>
    </row>
    <row r="48" spans="1:4">
      <c r="A48" s="3">
        <v>35</v>
      </c>
      <c r="B48" s="3">
        <v>49</v>
      </c>
      <c r="C48" s="3">
        <v>1.78</v>
      </c>
      <c r="D48" s="3">
        <f>(B48-A48)*C48</f>
        <v>24.92</v>
      </c>
    </row>
    <row r="49" spans="1:4">
      <c r="A49" s="3">
        <v>49</v>
      </c>
      <c r="B49" s="3">
        <v>52.02</v>
      </c>
      <c r="C49" s="3">
        <v>2</v>
      </c>
      <c r="D49" s="3">
        <f>(B49-A49)*C49</f>
        <v>6.0400000000000063</v>
      </c>
    </row>
    <row r="50" spans="1:4">
      <c r="A50" s="3"/>
      <c r="B50" s="3"/>
      <c r="C50" s="3" t="s">
        <v>40</v>
      </c>
      <c r="D50" s="3">
        <f>(D46+D47+D48+D49)</f>
        <v>180.74</v>
      </c>
    </row>
    <row r="51" spans="1:4">
      <c r="A51" s="3"/>
      <c r="B51" s="3"/>
      <c r="C51" s="3"/>
      <c r="D51" s="3"/>
    </row>
    <row r="52" spans="1:4">
      <c r="A52" s="3"/>
      <c r="B52" s="3" t="s">
        <v>58</v>
      </c>
      <c r="C52" s="3"/>
      <c r="D52" s="3" t="s">
        <v>59</v>
      </c>
    </row>
    <row r="53" spans="1:4">
      <c r="A53" s="3"/>
      <c r="B53" s="3">
        <v>15</v>
      </c>
      <c r="C53" s="3">
        <f>(D50)*B53/100</f>
        <v>27.111000000000004</v>
      </c>
      <c r="D53" s="3">
        <f>(D50-C53)</f>
        <v>153.62900000000002</v>
      </c>
    </row>
    <row r="54" spans="1:4">
      <c r="A54" s="3"/>
      <c r="B54" s="3"/>
      <c r="C54" s="3"/>
      <c r="D54" s="3"/>
    </row>
    <row r="55" spans="1:4">
      <c r="A55" s="3"/>
      <c r="B55" s="3" t="s">
        <v>57</v>
      </c>
      <c r="C55" s="3"/>
      <c r="D55" s="3"/>
    </row>
    <row r="56" spans="1:4">
      <c r="A56" s="3"/>
      <c r="B56" s="3">
        <v>8.5</v>
      </c>
      <c r="C56" s="3">
        <f>(D50)*B56/100</f>
        <v>15.3629</v>
      </c>
      <c r="D56" s="3">
        <f>(D50+C56)</f>
        <v>196.10290000000001</v>
      </c>
    </row>
    <row r="58" spans="1:4">
      <c r="A58" s="40" t="s">
        <v>65</v>
      </c>
      <c r="B58" s="40"/>
      <c r="C58" s="40"/>
      <c r="D58" s="40"/>
    </row>
    <row r="59" spans="1:4">
      <c r="A59" s="3">
        <v>0</v>
      </c>
      <c r="B59" s="3">
        <v>23</v>
      </c>
      <c r="C59" s="3">
        <v>6.5</v>
      </c>
      <c r="D59" s="3">
        <f>(B59-A59)*C59</f>
        <v>149.5</v>
      </c>
    </row>
    <row r="60" spans="1:4">
      <c r="A60" s="3">
        <v>23</v>
      </c>
      <c r="B60" s="3">
        <v>37</v>
      </c>
      <c r="C60" s="3">
        <v>1.25</v>
      </c>
      <c r="D60" s="3">
        <f>(B60-A60)*C60</f>
        <v>17.5</v>
      </c>
    </row>
    <row r="61" spans="1:4">
      <c r="A61" s="3">
        <v>37</v>
      </c>
      <c r="B61" s="3">
        <v>49</v>
      </c>
      <c r="C61" s="3">
        <v>1.75</v>
      </c>
      <c r="D61" s="3">
        <f>(B61-A61)*C61</f>
        <v>21</v>
      </c>
    </row>
    <row r="62" spans="1:4">
      <c r="A62" s="3">
        <v>49</v>
      </c>
      <c r="B62" s="3">
        <v>52.02</v>
      </c>
      <c r="C62" s="3">
        <v>1.73</v>
      </c>
      <c r="D62" s="3">
        <f>(B62-A62)*C62</f>
        <v>5.224600000000005</v>
      </c>
    </row>
    <row r="63" spans="1:4">
      <c r="A63" s="3"/>
      <c r="B63" s="3"/>
      <c r="C63" s="3" t="s">
        <v>40</v>
      </c>
      <c r="D63" s="3">
        <f>(D59+D60+D61+D62)</f>
        <v>193.22460000000001</v>
      </c>
    </row>
    <row r="64" spans="1:4">
      <c r="A64" s="3"/>
      <c r="B64" s="3"/>
      <c r="C64" s="3"/>
      <c r="D64" s="3"/>
    </row>
    <row r="65" spans="1:4">
      <c r="A65" s="3"/>
      <c r="B65" s="3" t="s">
        <v>58</v>
      </c>
      <c r="C65" s="3"/>
      <c r="D65" s="3" t="s">
        <v>59</v>
      </c>
    </row>
    <row r="66" spans="1:4">
      <c r="A66" s="3"/>
      <c r="B66" s="3">
        <v>15</v>
      </c>
      <c r="C66" s="3">
        <f>(D63)*B66/100</f>
        <v>28.983690000000003</v>
      </c>
      <c r="D66" s="3">
        <f>(D63-C66)</f>
        <v>164.24091000000001</v>
      </c>
    </row>
    <row r="67" spans="1:4">
      <c r="A67" s="3"/>
      <c r="B67" s="3"/>
      <c r="C67" s="3"/>
      <c r="D67" s="3"/>
    </row>
    <row r="68" spans="1:4">
      <c r="A68" s="3"/>
      <c r="B68" s="3" t="s">
        <v>57</v>
      </c>
      <c r="C68" s="3"/>
      <c r="D68" s="3"/>
    </row>
    <row r="69" spans="1:4">
      <c r="A69" s="3"/>
      <c r="B69" s="3">
        <v>12.5</v>
      </c>
      <c r="C69" s="3">
        <f>(D63)*B69/100</f>
        <v>24.153074999999998</v>
      </c>
      <c r="D69" s="3">
        <f>(D63+C69)</f>
        <v>217.37767500000001</v>
      </c>
    </row>
    <row r="73" spans="1:4">
      <c r="A73" s="40" t="s">
        <v>62</v>
      </c>
      <c r="B73" s="40"/>
      <c r="C73" s="40"/>
      <c r="D73" s="40"/>
    </row>
    <row r="74" spans="1:4">
      <c r="A74" s="3">
        <v>0</v>
      </c>
      <c r="B74" s="3">
        <v>2</v>
      </c>
      <c r="C74" s="3">
        <v>8.8000000000000007</v>
      </c>
      <c r="D74" s="3">
        <f>(B74-A74)*C74</f>
        <v>17.600000000000001</v>
      </c>
    </row>
    <row r="75" spans="1:4">
      <c r="A75" s="3">
        <v>2</v>
      </c>
      <c r="B75" s="3">
        <v>50</v>
      </c>
      <c r="C75" s="3">
        <v>2.85</v>
      </c>
      <c r="D75" s="3">
        <f>(B75-A75)*C75</f>
        <v>136.80000000000001</v>
      </c>
    </row>
    <row r="76" spans="1:4">
      <c r="A76" s="3">
        <v>50</v>
      </c>
      <c r="B76" s="3">
        <v>65.58</v>
      </c>
      <c r="C76" s="3">
        <v>2.6</v>
      </c>
      <c r="D76" s="3">
        <f>(B76-A76)*C76</f>
        <v>40.507999999999996</v>
      </c>
    </row>
    <row r="77" spans="1:4">
      <c r="A77" s="3">
        <v>49</v>
      </c>
      <c r="B77" s="3">
        <v>52.02</v>
      </c>
      <c r="C77" s="3">
        <v>0</v>
      </c>
      <c r="D77" s="3">
        <f>(B77-A77)*C77</f>
        <v>0</v>
      </c>
    </row>
    <row r="78" spans="1:4">
      <c r="A78" s="3"/>
      <c r="B78" s="3"/>
      <c r="C78" s="3" t="s">
        <v>40</v>
      </c>
      <c r="D78" s="3">
        <f>(D74+D75+D76+D77)</f>
        <v>194.90800000000002</v>
      </c>
    </row>
    <row r="79" spans="1:4">
      <c r="A79" s="3"/>
      <c r="B79" s="3"/>
      <c r="C79" s="3"/>
      <c r="D79" s="3"/>
    </row>
    <row r="80" spans="1:4">
      <c r="A80" s="3"/>
      <c r="B80" s="3" t="s">
        <v>58</v>
      </c>
      <c r="C80" s="3"/>
      <c r="D80" s="3" t="s">
        <v>59</v>
      </c>
    </row>
    <row r="81" spans="1:11">
      <c r="A81" s="3"/>
      <c r="B81" s="3">
        <v>15</v>
      </c>
      <c r="C81" s="3">
        <f>(D78)*B81/100</f>
        <v>29.236200000000004</v>
      </c>
      <c r="D81" s="3">
        <f>(D78-C81)</f>
        <v>165.67180000000002</v>
      </c>
    </row>
    <row r="82" spans="1:11">
      <c r="A82" s="3"/>
      <c r="B82" s="3"/>
      <c r="C82" s="3"/>
      <c r="D82" s="3"/>
    </row>
    <row r="83" spans="1:11">
      <c r="A83" s="3"/>
      <c r="B83" s="3" t="s">
        <v>57</v>
      </c>
      <c r="C83" s="3"/>
      <c r="D83" s="3"/>
    </row>
    <row r="84" spans="1:11">
      <c r="A84" s="3"/>
      <c r="B84" s="3">
        <v>5</v>
      </c>
      <c r="C84" s="3">
        <f>(D78)*B84/100</f>
        <v>9.7454000000000001</v>
      </c>
      <c r="D84" s="3">
        <f>(D78+C84)</f>
        <v>204.6534</v>
      </c>
    </row>
    <row r="86" spans="1:11">
      <c r="F86" s="38" t="s">
        <v>97</v>
      </c>
      <c r="G86" s="38"/>
      <c r="H86" s="38"/>
    </row>
    <row r="87" spans="1:11" ht="33" customHeight="1">
      <c r="B87" t="s">
        <v>94</v>
      </c>
      <c r="C87" t="s">
        <v>83</v>
      </c>
      <c r="D87" t="s">
        <v>95</v>
      </c>
      <c r="E87" t="s">
        <v>96</v>
      </c>
      <c r="F87" t="s">
        <v>83</v>
      </c>
      <c r="G87" t="s">
        <v>95</v>
      </c>
      <c r="H87" t="s">
        <v>96</v>
      </c>
      <c r="I87" t="s">
        <v>99</v>
      </c>
      <c r="J87" t="s">
        <v>102</v>
      </c>
      <c r="K87" t="s">
        <v>82</v>
      </c>
    </row>
    <row r="88" spans="1:11" ht="33" customHeight="1">
      <c r="A88" t="s">
        <v>89</v>
      </c>
      <c r="B88" t="s">
        <v>98</v>
      </c>
      <c r="C88">
        <v>69.290000000000006</v>
      </c>
      <c r="D88">
        <v>19.25</v>
      </c>
      <c r="E88">
        <v>7.7</v>
      </c>
      <c r="F88">
        <v>102.84</v>
      </c>
      <c r="G88" s="37">
        <v>20.57</v>
      </c>
      <c r="H88">
        <v>8.23</v>
      </c>
      <c r="I88">
        <v>4.75</v>
      </c>
    </row>
    <row r="89" spans="1:11" ht="21" customHeight="1">
      <c r="A89" t="s">
        <v>86</v>
      </c>
      <c r="B89" t="s">
        <v>100</v>
      </c>
      <c r="C89">
        <v>138.88999999999999</v>
      </c>
      <c r="D89">
        <v>38.58</v>
      </c>
      <c r="E89">
        <v>15.43</v>
      </c>
      <c r="F89">
        <v>198.9</v>
      </c>
      <c r="G89">
        <v>39.78</v>
      </c>
      <c r="H89">
        <v>15.91</v>
      </c>
      <c r="I89">
        <v>4.32</v>
      </c>
    </row>
    <row r="90" spans="1:11" ht="22.5" customHeight="1">
      <c r="A90" t="s">
        <v>87</v>
      </c>
      <c r="B90" t="s">
        <v>101</v>
      </c>
      <c r="C90">
        <v>133.37</v>
      </c>
      <c r="D90">
        <v>37.049999999999997</v>
      </c>
      <c r="E90">
        <v>14.82</v>
      </c>
      <c r="F90">
        <v>188.24</v>
      </c>
      <c r="G90">
        <v>37.65</v>
      </c>
      <c r="H90">
        <v>15.06</v>
      </c>
      <c r="I90">
        <v>2.16</v>
      </c>
      <c r="J90">
        <f>(G90-D90)</f>
        <v>0.60000000000000142</v>
      </c>
      <c r="K90">
        <f>(H90-E90)</f>
        <v>0.24000000000000021</v>
      </c>
    </row>
    <row r="91" spans="1:11" ht="27" customHeight="1">
      <c r="A91" t="s">
        <v>88</v>
      </c>
      <c r="B91" t="s">
        <v>103</v>
      </c>
      <c r="C91">
        <v>126.39</v>
      </c>
      <c r="D91">
        <v>35.11</v>
      </c>
      <c r="E91">
        <v>14.04</v>
      </c>
      <c r="F91">
        <v>177.34</v>
      </c>
      <c r="G91">
        <v>35.47</v>
      </c>
      <c r="H91">
        <v>14.18</v>
      </c>
      <c r="I91">
        <v>1.3</v>
      </c>
      <c r="J91">
        <f>(G91-D91)</f>
        <v>0.35999999999999943</v>
      </c>
      <c r="K91">
        <f>H91-E91</f>
        <v>0.14000000000000057</v>
      </c>
    </row>
    <row r="92" spans="1:11" ht="44.25" customHeight="1">
      <c r="A92" s="9" t="s">
        <v>90</v>
      </c>
      <c r="B92" t="s">
        <v>104</v>
      </c>
      <c r="C92">
        <v>287.8</v>
      </c>
      <c r="D92">
        <v>79.94</v>
      </c>
      <c r="E92">
        <v>31.98</v>
      </c>
      <c r="F92">
        <v>411.72</v>
      </c>
      <c r="G92">
        <v>82.34</v>
      </c>
      <c r="H92">
        <v>32.94</v>
      </c>
      <c r="I92">
        <v>8.64</v>
      </c>
      <c r="J92">
        <f>G92-D92</f>
        <v>2.4000000000000057</v>
      </c>
      <c r="K92">
        <f>H92-E92</f>
        <v>0.9599999999999973</v>
      </c>
    </row>
    <row r="93" spans="1:11" ht="30">
      <c r="A93" s="9" t="s">
        <v>91</v>
      </c>
      <c r="B93" t="s">
        <v>105</v>
      </c>
      <c r="C93">
        <v>154.47999999999999</v>
      </c>
      <c r="D93">
        <v>42.91</v>
      </c>
      <c r="E93">
        <v>17.16</v>
      </c>
      <c r="F93">
        <v>217.55</v>
      </c>
      <c r="G93">
        <v>43.51</v>
      </c>
      <c r="H93">
        <v>17.399999999999999</v>
      </c>
      <c r="I93">
        <v>2.16</v>
      </c>
      <c r="J93">
        <f>G93-D93</f>
        <v>0.60000000000000142</v>
      </c>
      <c r="K93">
        <f>H93-E93</f>
        <v>0.23999999999999844</v>
      </c>
    </row>
    <row r="94" spans="1:11" ht="31.5" customHeight="1">
      <c r="A94" s="9" t="s">
        <v>92</v>
      </c>
      <c r="B94" t="s">
        <v>106</v>
      </c>
      <c r="C94">
        <v>87.88</v>
      </c>
      <c r="D94">
        <v>24.41</v>
      </c>
      <c r="E94">
        <v>9.76</v>
      </c>
      <c r="F94">
        <v>131.05000000000001</v>
      </c>
      <c r="G94">
        <v>26.21</v>
      </c>
      <c r="H94">
        <v>10.48</v>
      </c>
      <c r="I94">
        <v>6.48</v>
      </c>
      <c r="J94">
        <f>G94-D94</f>
        <v>1.8000000000000007</v>
      </c>
      <c r="K94">
        <f>H94-E94</f>
        <v>0.72000000000000064</v>
      </c>
    </row>
    <row r="95" spans="1:11" ht="40.5" customHeight="1">
      <c r="A95" s="9" t="s">
        <v>93</v>
      </c>
      <c r="B95" t="s">
        <v>107</v>
      </c>
      <c r="C95">
        <v>303.35000000000002</v>
      </c>
      <c r="D95">
        <v>84.26</v>
      </c>
      <c r="E95">
        <v>33.71</v>
      </c>
      <c r="F95">
        <v>431.82</v>
      </c>
      <c r="G95">
        <v>86.36</v>
      </c>
      <c r="H95">
        <v>34.549999999999997</v>
      </c>
      <c r="I95">
        <v>7.56</v>
      </c>
      <c r="J95">
        <f>G95-D95</f>
        <v>2.0999999999999943</v>
      </c>
      <c r="K95">
        <f>H95-E95</f>
        <v>0.83999999999999631</v>
      </c>
    </row>
    <row r="96" spans="1:11" ht="24" customHeight="1"/>
    <row r="97" ht="27.75" customHeight="1"/>
  </sheetData>
  <mergeCells count="7">
    <mergeCell ref="A11:D11"/>
    <mergeCell ref="A32:D32"/>
    <mergeCell ref="F86:H86"/>
    <mergeCell ref="H19:K19"/>
    <mergeCell ref="A45:D45"/>
    <mergeCell ref="A58:D58"/>
    <mergeCell ref="A73:D7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C9" sqref="B9:C9"/>
    </sheetView>
  </sheetViews>
  <sheetFormatPr defaultRowHeight="15"/>
  <cols>
    <col min="2" max="2" width="10" bestFit="1" customWidth="1"/>
  </cols>
  <sheetData>
    <row r="1" spans="1:2">
      <c r="A1" t="s">
        <v>108</v>
      </c>
      <c r="B1" t="s">
        <v>109</v>
      </c>
    </row>
    <row r="2" spans="1:2">
      <c r="A2" t="s">
        <v>110</v>
      </c>
      <c r="B2">
        <v>364863846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77"/>
  <sheetViews>
    <sheetView workbookViewId="0">
      <selection activeCell="P10" sqref="P10"/>
    </sheetView>
  </sheetViews>
  <sheetFormatPr defaultRowHeight="15"/>
  <cols>
    <col min="2" max="2" width="12.140625" customWidth="1"/>
    <col min="3" max="3" width="11" customWidth="1"/>
    <col min="4" max="4" width="14" customWidth="1"/>
    <col min="7" max="7" width="11.140625" customWidth="1"/>
    <col min="8" max="8" width="12.42578125" customWidth="1"/>
    <col min="9" max="9" width="8" customWidth="1"/>
    <col min="10" max="10" width="11.28515625" customWidth="1"/>
  </cols>
  <sheetData>
    <row r="3" spans="1:11">
      <c r="A3" s="44" t="s">
        <v>62</v>
      </c>
      <c r="B3" s="44"/>
      <c r="C3" s="44"/>
      <c r="D3" s="44"/>
      <c r="G3" s="44" t="s">
        <v>77</v>
      </c>
      <c r="H3" s="44"/>
      <c r="I3" s="44"/>
      <c r="J3" s="44"/>
    </row>
    <row r="4" spans="1:11">
      <c r="A4" s="3">
        <v>0</v>
      </c>
      <c r="B4" s="3">
        <v>1</v>
      </c>
      <c r="C4" s="3">
        <v>6</v>
      </c>
      <c r="D4" s="3">
        <f>(B4-A4)*C4</f>
        <v>6</v>
      </c>
      <c r="G4" s="3">
        <v>0</v>
      </c>
      <c r="H4" s="3">
        <v>20</v>
      </c>
      <c r="I4" s="3">
        <v>3</v>
      </c>
      <c r="J4" s="3">
        <f>(H4-G4)*I4</f>
        <v>60</v>
      </c>
    </row>
    <row r="5" spans="1:11">
      <c r="A5" s="3">
        <v>1</v>
      </c>
      <c r="B5" s="3">
        <v>54.15</v>
      </c>
      <c r="C5" s="3">
        <v>1.9</v>
      </c>
      <c r="D5" s="3">
        <f>(B5-A5)*C5</f>
        <v>100.985</v>
      </c>
      <c r="G5" s="3">
        <v>20</v>
      </c>
      <c r="H5" s="3">
        <v>60</v>
      </c>
      <c r="I5" s="3">
        <v>5</v>
      </c>
      <c r="J5" s="3">
        <f>(H5-G5)*I5</f>
        <v>200</v>
      </c>
    </row>
    <row r="6" spans="1:11">
      <c r="A6" s="3">
        <v>50</v>
      </c>
      <c r="B6" s="3">
        <v>54.35</v>
      </c>
      <c r="C6" s="3">
        <v>0</v>
      </c>
      <c r="D6" s="3">
        <f>(B6-A6)*C6</f>
        <v>0</v>
      </c>
      <c r="G6" s="3">
        <v>60</v>
      </c>
      <c r="H6" s="3">
        <v>79.12</v>
      </c>
      <c r="I6" s="3">
        <v>6</v>
      </c>
      <c r="J6" s="3">
        <f>(H6-G6)*I6</f>
        <v>114.72000000000003</v>
      </c>
    </row>
    <row r="7" spans="1:11">
      <c r="A7" s="3">
        <v>0</v>
      </c>
      <c r="B7" s="3">
        <v>0</v>
      </c>
      <c r="C7" s="3">
        <v>0</v>
      </c>
      <c r="D7" s="3">
        <f>(B7-A7)*C7</f>
        <v>0</v>
      </c>
      <c r="G7" s="3">
        <v>100</v>
      </c>
      <c r="H7" s="3">
        <v>130.34</v>
      </c>
      <c r="I7" s="3">
        <v>0</v>
      </c>
      <c r="J7" s="3">
        <f>(H7-G7)*I7</f>
        <v>0</v>
      </c>
    </row>
    <row r="8" spans="1:11">
      <c r="A8" s="3"/>
      <c r="B8" s="3"/>
      <c r="C8" s="3" t="s">
        <v>40</v>
      </c>
      <c r="D8" s="3">
        <f>(D4+D5+D6+D7)</f>
        <v>106.985</v>
      </c>
      <c r="G8" s="3"/>
      <c r="H8" s="3"/>
      <c r="I8" s="3" t="s">
        <v>40</v>
      </c>
      <c r="J8" s="3">
        <f>(J4+J5+J6+J7)</f>
        <v>374.72</v>
      </c>
    </row>
    <row r="9" spans="1:11">
      <c r="A9" s="3"/>
      <c r="E9" t="s">
        <v>75</v>
      </c>
      <c r="G9" s="3"/>
      <c r="K9" t="s">
        <v>75</v>
      </c>
    </row>
    <row r="10" spans="1:11">
      <c r="A10" s="3"/>
      <c r="B10" s="3" t="s">
        <v>58</v>
      </c>
      <c r="C10" s="3"/>
      <c r="D10" s="3" t="s">
        <v>59</v>
      </c>
      <c r="G10" s="3"/>
      <c r="H10" s="3" t="s">
        <v>58</v>
      </c>
      <c r="I10" s="3"/>
      <c r="J10" s="3" t="s">
        <v>59</v>
      </c>
    </row>
    <row r="11" spans="1:11">
      <c r="A11" s="3"/>
      <c r="B11" s="3">
        <v>4</v>
      </c>
      <c r="C11" s="3">
        <f>(D8)*B11/100</f>
        <v>4.2793999999999999</v>
      </c>
      <c r="D11" s="3">
        <f>(D8-C11)</f>
        <v>102.7056</v>
      </c>
      <c r="G11" s="3"/>
      <c r="H11" s="3">
        <v>4</v>
      </c>
      <c r="I11" s="3">
        <f>(J8)*H11/100</f>
        <v>14.988800000000001</v>
      </c>
      <c r="J11" s="3">
        <f>(J8-I11)</f>
        <v>359.7312</v>
      </c>
    </row>
    <row r="12" spans="1:11">
      <c r="A12" s="3"/>
      <c r="B12" s="3"/>
      <c r="C12" s="3"/>
      <c r="D12" s="3"/>
      <c r="E12" s="34">
        <v>262.86</v>
      </c>
      <c r="G12" s="3"/>
      <c r="H12" s="3"/>
      <c r="I12" s="3"/>
      <c r="J12" s="3"/>
      <c r="K12" s="34"/>
    </row>
    <row r="13" spans="1:11">
      <c r="A13" s="3"/>
      <c r="B13" s="3" t="s">
        <v>57</v>
      </c>
      <c r="C13" s="3"/>
      <c r="D13" s="3"/>
      <c r="G13" s="3"/>
      <c r="H13" s="3" t="s">
        <v>57</v>
      </c>
      <c r="I13" s="3"/>
      <c r="J13" s="3"/>
    </row>
    <row r="14" spans="1:11">
      <c r="A14" s="3"/>
      <c r="B14" s="3">
        <v>4</v>
      </c>
      <c r="C14" s="3">
        <f>(D8)*B14/100</f>
        <v>4.2793999999999999</v>
      </c>
      <c r="D14" s="3">
        <f>(D8+C14)</f>
        <v>111.26439999999999</v>
      </c>
      <c r="G14" s="3"/>
      <c r="H14" s="3">
        <v>6</v>
      </c>
      <c r="I14" s="3">
        <f>(J8)*H14/100</f>
        <v>22.4832</v>
      </c>
      <c r="J14" s="3">
        <f>(J8+I14)</f>
        <v>397.20320000000004</v>
      </c>
    </row>
    <row r="17" spans="1:11">
      <c r="A17" s="3"/>
      <c r="B17" s="3" t="s">
        <v>58</v>
      </c>
      <c r="C17" s="3"/>
      <c r="D17" s="3" t="s">
        <v>59</v>
      </c>
      <c r="G17" s="3"/>
      <c r="H17" s="3" t="s">
        <v>58</v>
      </c>
      <c r="I17" s="3"/>
      <c r="J17" s="3" t="s">
        <v>59</v>
      </c>
    </row>
    <row r="18" spans="1:11" ht="30">
      <c r="A18" s="3"/>
      <c r="B18" s="3">
        <v>4</v>
      </c>
      <c r="C18" s="3">
        <f>(E12)*B18/100</f>
        <v>10.5144</v>
      </c>
      <c r="D18" s="3">
        <f>(E12-C18)</f>
        <v>252.34560000000002</v>
      </c>
      <c r="E18" s="9" t="s">
        <v>76</v>
      </c>
      <c r="G18" s="3"/>
      <c r="H18" s="3">
        <v>12</v>
      </c>
      <c r="I18" s="3">
        <f>(K12)*H18/100</f>
        <v>0</v>
      </c>
      <c r="J18" s="3">
        <f>(L11-I18)</f>
        <v>0</v>
      </c>
      <c r="K18" s="9" t="s">
        <v>76</v>
      </c>
    </row>
    <row r="19" spans="1:11">
      <c r="A19" s="3"/>
      <c r="B19" s="3"/>
      <c r="C19" s="3"/>
      <c r="D19" s="3"/>
      <c r="E19">
        <v>3</v>
      </c>
      <c r="G19" s="3"/>
      <c r="H19" s="3"/>
      <c r="I19" s="3"/>
      <c r="J19" s="3"/>
      <c r="K19">
        <v>238.8</v>
      </c>
    </row>
    <row r="20" spans="1:11">
      <c r="A20" s="3"/>
      <c r="B20" s="3" t="s">
        <v>57</v>
      </c>
      <c r="C20" s="3"/>
      <c r="D20" s="3"/>
      <c r="G20" s="3"/>
      <c r="H20" s="3" t="s">
        <v>57</v>
      </c>
      <c r="I20" s="3"/>
      <c r="J20" s="3"/>
    </row>
    <row r="21" spans="1:11">
      <c r="A21" s="3"/>
      <c r="B21" s="3">
        <v>5</v>
      </c>
      <c r="C21" s="3">
        <f>(E12)*B21/100</f>
        <v>13.143000000000002</v>
      </c>
      <c r="D21" s="3">
        <f>(F11+C21)</f>
        <v>13.143000000000002</v>
      </c>
      <c r="G21" s="3"/>
      <c r="H21" s="3">
        <v>5</v>
      </c>
      <c r="I21" s="3">
        <f>(K12)*H21/100</f>
        <v>0</v>
      </c>
      <c r="J21" s="3">
        <f>(L11+I21)</f>
        <v>0</v>
      </c>
    </row>
    <row r="22" spans="1:11">
      <c r="B22" s="3" t="s">
        <v>74</v>
      </c>
      <c r="C22" s="3">
        <v>10</v>
      </c>
      <c r="D22" s="3">
        <f>(E19+C22)</f>
        <v>13</v>
      </c>
      <c r="H22" s="3" t="s">
        <v>74</v>
      </c>
      <c r="I22" s="3">
        <v>15</v>
      </c>
      <c r="J22" s="3">
        <f>(K19+I22)</f>
        <v>253.8</v>
      </c>
    </row>
    <row r="25" spans="1:11">
      <c r="A25" s="44" t="s">
        <v>63</v>
      </c>
      <c r="B25" s="44"/>
      <c r="C25" s="44"/>
      <c r="D25" s="44"/>
      <c r="G25" s="44" t="s">
        <v>78</v>
      </c>
      <c r="H25" s="44"/>
      <c r="I25" s="44"/>
      <c r="J25" s="44"/>
    </row>
    <row r="26" spans="1:11">
      <c r="A26" s="3">
        <v>0</v>
      </c>
      <c r="B26" s="3">
        <v>2</v>
      </c>
      <c r="C26" s="3">
        <v>8.8000000000000007</v>
      </c>
      <c r="D26" s="3">
        <f>(B26-A26)*C26</f>
        <v>17.600000000000001</v>
      </c>
      <c r="G26" s="3">
        <v>0</v>
      </c>
      <c r="H26" s="3">
        <v>50</v>
      </c>
      <c r="I26" s="3">
        <v>2</v>
      </c>
      <c r="J26" s="3">
        <f>(H26-G26)*I26</f>
        <v>100</v>
      </c>
    </row>
    <row r="27" spans="1:11">
      <c r="A27" s="3">
        <v>2</v>
      </c>
      <c r="B27" s="3">
        <v>50</v>
      </c>
      <c r="C27" s="3">
        <v>2.85</v>
      </c>
      <c r="D27" s="3">
        <f>(B27-A27)*C27</f>
        <v>136.80000000000001</v>
      </c>
      <c r="G27" s="3">
        <v>50</v>
      </c>
      <c r="H27" s="3">
        <v>83.18</v>
      </c>
      <c r="I27" s="3">
        <v>4</v>
      </c>
      <c r="J27" s="3">
        <f>(H27-G27)*I27</f>
        <v>132.72000000000003</v>
      </c>
    </row>
    <row r="28" spans="1:11">
      <c r="A28" s="3">
        <v>50</v>
      </c>
      <c r="B28" s="3">
        <v>99.3</v>
      </c>
      <c r="C28" s="3">
        <v>2.6</v>
      </c>
      <c r="D28" s="3">
        <f>(B28-A28)*C28</f>
        <v>128.18</v>
      </c>
      <c r="G28" s="3">
        <v>50</v>
      </c>
      <c r="H28" s="3">
        <v>70.88</v>
      </c>
      <c r="I28" s="3">
        <v>0</v>
      </c>
      <c r="J28" s="3">
        <f>(H28-G28)*I28</f>
        <v>0</v>
      </c>
    </row>
    <row r="29" spans="1:11">
      <c r="A29" s="3">
        <v>0</v>
      </c>
      <c r="B29" s="3">
        <v>0</v>
      </c>
      <c r="C29" s="3">
        <v>0</v>
      </c>
      <c r="D29" s="3">
        <f>(B29-A29)*C29</f>
        <v>0</v>
      </c>
      <c r="G29" s="3">
        <v>100</v>
      </c>
      <c r="H29" s="3">
        <v>130.34</v>
      </c>
      <c r="I29" s="3">
        <v>0</v>
      </c>
      <c r="J29" s="3">
        <f>(H29-G29)*I29</f>
        <v>0</v>
      </c>
    </row>
    <row r="30" spans="1:11">
      <c r="A30" s="3"/>
      <c r="B30" s="3"/>
      <c r="C30" s="3" t="s">
        <v>40</v>
      </c>
      <c r="D30" s="3">
        <f>(D26+D27+D28+D29)</f>
        <v>282.58000000000004</v>
      </c>
      <c r="G30" s="3"/>
      <c r="H30" s="3"/>
      <c r="I30" s="3" t="s">
        <v>40</v>
      </c>
      <c r="J30" s="3">
        <f>(J26+J27+J28+J29)</f>
        <v>232.72000000000003</v>
      </c>
    </row>
    <row r="31" spans="1:11">
      <c r="A31" s="3"/>
      <c r="E31" t="s">
        <v>75</v>
      </c>
      <c r="G31" s="3"/>
      <c r="K31" t="s">
        <v>75</v>
      </c>
    </row>
    <row r="32" spans="1:11">
      <c r="A32" s="3"/>
      <c r="B32" s="3" t="s">
        <v>58</v>
      </c>
      <c r="C32" s="3"/>
      <c r="D32" s="3" t="s">
        <v>59</v>
      </c>
      <c r="G32" s="3"/>
      <c r="H32" s="3" t="s">
        <v>58</v>
      </c>
      <c r="I32" s="3"/>
      <c r="J32" s="3" t="s">
        <v>59</v>
      </c>
    </row>
    <row r="33" spans="1:11">
      <c r="A33" s="3"/>
      <c r="B33" s="3">
        <v>12</v>
      </c>
      <c r="C33" s="3">
        <f>(D30)*B33/100</f>
        <v>33.909600000000005</v>
      </c>
      <c r="D33" s="3">
        <f>(D30-C33)</f>
        <v>248.67040000000003</v>
      </c>
      <c r="G33" s="3"/>
      <c r="H33" s="3">
        <v>6</v>
      </c>
      <c r="I33" s="3">
        <f>(J30)*H33/100</f>
        <v>13.963200000000002</v>
      </c>
      <c r="J33" s="3">
        <f>(J30-I33)</f>
        <v>218.75680000000003</v>
      </c>
    </row>
    <row r="34" spans="1:11">
      <c r="A34" s="3"/>
      <c r="B34" s="3"/>
      <c r="C34" s="3"/>
      <c r="D34" s="3"/>
      <c r="G34" s="3"/>
      <c r="H34" s="3"/>
      <c r="I34" s="3"/>
      <c r="J34" s="3"/>
    </row>
    <row r="35" spans="1:11">
      <c r="A35" s="3"/>
      <c r="B35" s="3" t="s">
        <v>57</v>
      </c>
      <c r="C35" s="3"/>
      <c r="D35" s="3"/>
      <c r="G35" s="3"/>
      <c r="H35" s="3" t="s">
        <v>57</v>
      </c>
      <c r="I35" s="3"/>
      <c r="J35" s="3"/>
    </row>
    <row r="36" spans="1:11">
      <c r="A36" s="3"/>
      <c r="B36" s="3">
        <v>6</v>
      </c>
      <c r="C36" s="3">
        <f>(D30)*B36/100</f>
        <v>16.954800000000002</v>
      </c>
      <c r="D36" s="3">
        <f>(D30+C36)</f>
        <v>299.53480000000002</v>
      </c>
      <c r="G36" s="3"/>
      <c r="H36" s="3">
        <v>6</v>
      </c>
      <c r="I36" s="3">
        <f>(J30)*H36/100</f>
        <v>13.963200000000002</v>
      </c>
      <c r="J36" s="3">
        <f>(J30+I36)</f>
        <v>246.68320000000003</v>
      </c>
    </row>
    <row r="39" spans="1:11">
      <c r="A39" s="3"/>
      <c r="B39" s="3" t="s">
        <v>58</v>
      </c>
      <c r="C39" s="3"/>
      <c r="D39" s="3" t="s">
        <v>59</v>
      </c>
      <c r="G39" s="3"/>
      <c r="H39" s="3" t="s">
        <v>58</v>
      </c>
      <c r="I39" s="3"/>
      <c r="J39" s="3" t="s">
        <v>59</v>
      </c>
    </row>
    <row r="40" spans="1:11" ht="30">
      <c r="A40" s="3"/>
      <c r="B40" s="3">
        <v>12</v>
      </c>
      <c r="C40" s="3">
        <f>(E34)*B40/100</f>
        <v>0</v>
      </c>
      <c r="D40" s="3">
        <f>(F33-C40)</f>
        <v>0</v>
      </c>
      <c r="E40" s="9" t="s">
        <v>76</v>
      </c>
      <c r="G40" s="3"/>
      <c r="H40" s="3">
        <v>12</v>
      </c>
      <c r="I40" s="3">
        <f>(K34)*H40/100</f>
        <v>0</v>
      </c>
      <c r="J40" s="3">
        <f>(L33-I40)</f>
        <v>0</v>
      </c>
      <c r="K40" s="9" t="s">
        <v>76</v>
      </c>
    </row>
    <row r="41" spans="1:11">
      <c r="A41" s="3"/>
      <c r="B41" s="3"/>
      <c r="C41" s="3"/>
      <c r="D41" s="3"/>
      <c r="E41">
        <v>3</v>
      </c>
      <c r="G41" s="3"/>
      <c r="H41" s="3"/>
      <c r="I41" s="3"/>
      <c r="J41" s="3"/>
      <c r="K41">
        <v>218.756</v>
      </c>
    </row>
    <row r="42" spans="1:11">
      <c r="A42" s="3"/>
      <c r="B42" s="3" t="s">
        <v>57</v>
      </c>
      <c r="C42" s="3"/>
      <c r="D42" s="3"/>
      <c r="G42" s="3"/>
      <c r="H42" s="3" t="s">
        <v>57</v>
      </c>
      <c r="I42" s="3"/>
      <c r="J42" s="3"/>
    </row>
    <row r="43" spans="1:11">
      <c r="A43" s="3"/>
      <c r="B43" s="3">
        <v>5</v>
      </c>
      <c r="C43" s="3">
        <f>(E34)*B43/100</f>
        <v>0</v>
      </c>
      <c r="D43" s="3">
        <f>(F33+C43)</f>
        <v>0</v>
      </c>
      <c r="G43" s="3"/>
      <c r="H43" s="3">
        <v>5</v>
      </c>
      <c r="I43" s="3">
        <f>(K34)*H43/100</f>
        <v>0</v>
      </c>
      <c r="J43" s="3">
        <f>(L33+I43)</f>
        <v>0</v>
      </c>
    </row>
    <row r="44" spans="1:11">
      <c r="B44" s="3" t="s">
        <v>74</v>
      </c>
      <c r="C44" s="3">
        <v>10</v>
      </c>
      <c r="D44" s="3">
        <f>(E41+C44)</f>
        <v>13</v>
      </c>
      <c r="H44" s="3" t="s">
        <v>74</v>
      </c>
      <c r="I44" s="3">
        <v>16</v>
      </c>
      <c r="J44" s="3">
        <f>(K41+I44)</f>
        <v>234.756</v>
      </c>
    </row>
    <row r="47" spans="1:11">
      <c r="A47" s="44" t="s">
        <v>64</v>
      </c>
      <c r="B47" s="44"/>
      <c r="C47" s="44"/>
      <c r="D47" s="44"/>
      <c r="G47" s="44" t="s">
        <v>79</v>
      </c>
      <c r="H47" s="44"/>
      <c r="I47" s="44"/>
      <c r="J47" s="44"/>
    </row>
    <row r="48" spans="1:11">
      <c r="A48" s="3">
        <v>0</v>
      </c>
      <c r="B48" s="3">
        <v>2</v>
      </c>
      <c r="C48" s="3">
        <v>8.8000000000000007</v>
      </c>
      <c r="D48" s="3">
        <f>(B48-A48)*C48</f>
        <v>17.600000000000001</v>
      </c>
      <c r="G48" s="3">
        <v>0</v>
      </c>
      <c r="H48" s="3">
        <v>50</v>
      </c>
      <c r="I48" s="3">
        <v>3.5</v>
      </c>
      <c r="J48" s="3">
        <f>(H48-G48)*I48</f>
        <v>175</v>
      </c>
    </row>
    <row r="49" spans="1:11">
      <c r="A49" s="3">
        <v>2</v>
      </c>
      <c r="B49" s="3">
        <v>50</v>
      </c>
      <c r="C49" s="3">
        <v>2.85</v>
      </c>
      <c r="D49" s="3">
        <f>(B49-A49)*C49</f>
        <v>136.80000000000001</v>
      </c>
      <c r="G49" s="3">
        <v>50</v>
      </c>
      <c r="H49" s="3">
        <v>83.18</v>
      </c>
      <c r="I49" s="3">
        <v>5.5</v>
      </c>
      <c r="J49" s="3">
        <f>(H49-G49)*I49</f>
        <v>182.49000000000004</v>
      </c>
    </row>
    <row r="50" spans="1:11">
      <c r="A50" s="3">
        <v>50</v>
      </c>
      <c r="B50" s="3">
        <v>99.3</v>
      </c>
      <c r="C50" s="3">
        <v>2.6</v>
      </c>
      <c r="D50" s="3">
        <f>(B50-A50)*C50</f>
        <v>128.18</v>
      </c>
      <c r="G50" s="3">
        <v>50</v>
      </c>
      <c r="H50" s="3">
        <v>70.88</v>
      </c>
      <c r="I50" s="3">
        <v>0</v>
      </c>
      <c r="J50" s="3">
        <f>(H50-G50)*I50</f>
        <v>0</v>
      </c>
    </row>
    <row r="51" spans="1:11">
      <c r="A51" s="3">
        <v>0</v>
      </c>
      <c r="B51" s="3">
        <v>0</v>
      </c>
      <c r="C51" s="3">
        <v>0</v>
      </c>
      <c r="D51" s="3">
        <f>(B51-A51)*C51</f>
        <v>0</v>
      </c>
      <c r="G51" s="3">
        <v>100</v>
      </c>
      <c r="H51" s="3">
        <v>130.34</v>
      </c>
      <c r="I51" s="3">
        <v>0</v>
      </c>
      <c r="J51" s="3">
        <f>(H51-G51)*I51</f>
        <v>0</v>
      </c>
    </row>
    <row r="52" spans="1:11">
      <c r="A52" s="3"/>
      <c r="B52" s="3"/>
      <c r="C52" s="3" t="s">
        <v>40</v>
      </c>
      <c r="D52" s="3">
        <f>(D48+D49+D50+D51)</f>
        <v>282.58000000000004</v>
      </c>
      <c r="G52" s="3"/>
      <c r="H52" s="3"/>
      <c r="I52" s="3" t="s">
        <v>40</v>
      </c>
      <c r="J52" s="3">
        <f>(J48+J49+J50+J51)</f>
        <v>357.49</v>
      </c>
    </row>
    <row r="53" spans="1:11">
      <c r="A53" s="3"/>
      <c r="E53" t="s">
        <v>75</v>
      </c>
      <c r="G53" s="3"/>
      <c r="K53" t="s">
        <v>75</v>
      </c>
    </row>
    <row r="54" spans="1:11">
      <c r="A54" s="3"/>
      <c r="B54" s="3" t="s">
        <v>58</v>
      </c>
      <c r="C54" s="3"/>
      <c r="D54" s="3" t="s">
        <v>59</v>
      </c>
      <c r="G54" s="3"/>
      <c r="H54" s="3" t="s">
        <v>58</v>
      </c>
      <c r="I54" s="3"/>
      <c r="J54" s="3" t="s">
        <v>59</v>
      </c>
    </row>
    <row r="55" spans="1:11">
      <c r="A55" s="3"/>
      <c r="B55" s="3">
        <v>12</v>
      </c>
      <c r="C55" s="3">
        <f>(D52)*B55/100</f>
        <v>33.909600000000005</v>
      </c>
      <c r="D55" s="3">
        <f>(D52-C55)</f>
        <v>248.67040000000003</v>
      </c>
      <c r="G55" s="3"/>
      <c r="H55" s="3">
        <v>8</v>
      </c>
      <c r="I55" s="3">
        <f>(J52)*H55/100</f>
        <v>28.5992</v>
      </c>
      <c r="J55" s="3">
        <f>(J52-I55)</f>
        <v>328.89080000000001</v>
      </c>
    </row>
    <row r="56" spans="1:11">
      <c r="A56" s="3"/>
      <c r="B56" s="3"/>
      <c r="C56" s="3"/>
      <c r="D56" s="3"/>
      <c r="G56" s="3"/>
      <c r="H56" s="3"/>
      <c r="I56" s="3"/>
      <c r="J56" s="3"/>
    </row>
    <row r="57" spans="1:11">
      <c r="A57" s="3"/>
      <c r="B57" s="3" t="s">
        <v>57</v>
      </c>
      <c r="C57" s="3"/>
      <c r="D57" s="3"/>
      <c r="G57" s="3"/>
      <c r="H57" s="3" t="s">
        <v>57</v>
      </c>
      <c r="I57" s="3"/>
      <c r="J57" s="3"/>
    </row>
    <row r="58" spans="1:11">
      <c r="A58" s="3"/>
      <c r="B58" s="3">
        <v>8</v>
      </c>
      <c r="C58" s="3">
        <f>(D52)*B58/100</f>
        <v>22.606400000000004</v>
      </c>
      <c r="D58" s="3">
        <f>(D52+C58)</f>
        <v>305.18640000000005</v>
      </c>
      <c r="G58" s="3"/>
      <c r="H58" s="3">
        <v>6</v>
      </c>
      <c r="I58" s="3">
        <f>(J52)*H58/100</f>
        <v>21.449400000000001</v>
      </c>
      <c r="J58" s="3">
        <f>(J52+I58)</f>
        <v>378.93940000000003</v>
      </c>
    </row>
    <row r="61" spans="1:11">
      <c r="A61" s="3"/>
      <c r="B61" s="3" t="s">
        <v>58</v>
      </c>
      <c r="C61" s="3"/>
      <c r="D61" s="3" t="s">
        <v>59</v>
      </c>
      <c r="G61" s="3"/>
      <c r="H61" s="3" t="s">
        <v>58</v>
      </c>
      <c r="I61" s="3"/>
      <c r="J61" s="3" t="s">
        <v>59</v>
      </c>
    </row>
    <row r="62" spans="1:11" ht="30">
      <c r="A62" s="3"/>
      <c r="B62" s="3">
        <v>12</v>
      </c>
      <c r="C62" s="3">
        <f>(E56)*B62/100</f>
        <v>0</v>
      </c>
      <c r="D62" s="3">
        <f>(F55-C62)</f>
        <v>0</v>
      </c>
      <c r="E62" s="9" t="s">
        <v>76</v>
      </c>
      <c r="G62" s="3"/>
      <c r="H62" s="3">
        <v>12</v>
      </c>
      <c r="I62" s="3">
        <f>(K56)*H62/100</f>
        <v>0</v>
      </c>
      <c r="J62" s="3">
        <f>(L55-I62)</f>
        <v>0</v>
      </c>
      <c r="K62" s="9" t="s">
        <v>76</v>
      </c>
    </row>
    <row r="63" spans="1:11">
      <c r="A63" s="3"/>
      <c r="B63" s="3"/>
      <c r="C63" s="3"/>
      <c r="D63" s="3"/>
      <c r="E63">
        <v>3</v>
      </c>
      <c r="G63" s="3"/>
      <c r="H63" s="3"/>
      <c r="I63" s="3"/>
      <c r="J63" s="3"/>
      <c r="K63">
        <v>328.89</v>
      </c>
    </row>
    <row r="64" spans="1:11">
      <c r="A64" s="3"/>
      <c r="B64" s="3" t="s">
        <v>57</v>
      </c>
      <c r="C64" s="3"/>
      <c r="D64" s="3"/>
      <c r="G64" s="3"/>
      <c r="H64" s="3" t="s">
        <v>57</v>
      </c>
      <c r="I64" s="3"/>
      <c r="J64" s="3"/>
    </row>
    <row r="65" spans="1:11">
      <c r="A65" s="3"/>
      <c r="B65" s="3">
        <v>5</v>
      </c>
      <c r="C65" s="3">
        <f>(E56)*B65/100</f>
        <v>0</v>
      </c>
      <c r="D65" s="3">
        <f>(F55+C65)</f>
        <v>0</v>
      </c>
      <c r="G65" s="3"/>
      <c r="H65" s="3">
        <v>5</v>
      </c>
      <c r="I65" s="3">
        <f>(K56)*H65/100</f>
        <v>0</v>
      </c>
      <c r="J65" s="3">
        <f>(L55+I65)</f>
        <v>0</v>
      </c>
    </row>
    <row r="66" spans="1:11">
      <c r="B66" s="3" t="s">
        <v>74</v>
      </c>
      <c r="C66" s="3">
        <v>10</v>
      </c>
      <c r="D66" s="3">
        <f>(E63+C66)</f>
        <v>13</v>
      </c>
      <c r="H66" s="3" t="s">
        <v>74</v>
      </c>
      <c r="I66" s="3">
        <v>18</v>
      </c>
      <c r="J66" s="3">
        <f>(K63+I66)</f>
        <v>346.89</v>
      </c>
    </row>
    <row r="69" spans="1:11">
      <c r="A69" s="44" t="s">
        <v>80</v>
      </c>
      <c r="B69" s="44"/>
      <c r="C69" s="44"/>
      <c r="D69" s="44"/>
      <c r="G69" s="44" t="s">
        <v>81</v>
      </c>
      <c r="H69" s="44"/>
      <c r="I69" s="44"/>
      <c r="J69" s="44"/>
    </row>
    <row r="70" spans="1:11">
      <c r="A70" s="3">
        <v>0</v>
      </c>
      <c r="B70" s="3">
        <v>2</v>
      </c>
      <c r="C70" s="3">
        <v>12.5</v>
      </c>
      <c r="D70" s="3">
        <f>(B70-A70)*C70</f>
        <v>25</v>
      </c>
      <c r="G70" s="3">
        <v>0</v>
      </c>
      <c r="H70" s="3">
        <v>50</v>
      </c>
      <c r="I70" s="3">
        <v>6.5</v>
      </c>
      <c r="J70" s="3">
        <f>(H70-G70)*I70</f>
        <v>325</v>
      </c>
    </row>
    <row r="71" spans="1:11">
      <c r="A71" s="3">
        <v>2</v>
      </c>
      <c r="B71" s="3">
        <v>50</v>
      </c>
      <c r="C71" s="3">
        <v>2.6</v>
      </c>
      <c r="D71" s="3">
        <f>(B71-A71)*C71</f>
        <v>124.80000000000001</v>
      </c>
      <c r="G71" s="3">
        <v>50</v>
      </c>
      <c r="H71" s="3">
        <v>83.18</v>
      </c>
      <c r="I71" s="3">
        <v>8.5</v>
      </c>
      <c r="J71" s="3">
        <f>(H71-G71)*I71</f>
        <v>282.03000000000009</v>
      </c>
    </row>
    <row r="72" spans="1:11">
      <c r="A72" s="3">
        <v>50</v>
      </c>
      <c r="B72" s="3">
        <v>99.3</v>
      </c>
      <c r="C72" s="3">
        <v>2.35</v>
      </c>
      <c r="D72" s="3">
        <f>(B72-A72)*C72</f>
        <v>115.855</v>
      </c>
      <c r="G72" s="3">
        <v>50</v>
      </c>
      <c r="H72" s="3">
        <v>70.88</v>
      </c>
      <c r="I72" s="3">
        <v>0</v>
      </c>
      <c r="J72" s="3">
        <f>(H72-G72)*I72</f>
        <v>0</v>
      </c>
    </row>
    <row r="73" spans="1:11">
      <c r="A73" s="3">
        <v>100</v>
      </c>
      <c r="B73" s="3">
        <v>130.34</v>
      </c>
      <c r="C73" s="3">
        <v>0</v>
      </c>
      <c r="D73" s="3">
        <f>(B73-A73)*C73</f>
        <v>0</v>
      </c>
      <c r="G73" s="3">
        <v>100</v>
      </c>
      <c r="H73" s="3">
        <v>130.34</v>
      </c>
      <c r="I73" s="3">
        <v>0</v>
      </c>
      <c r="J73" s="3">
        <f>(H73-G73)*I73</f>
        <v>0</v>
      </c>
    </row>
    <row r="74" spans="1:11">
      <c r="A74" s="3"/>
      <c r="B74" s="3"/>
      <c r="C74" s="3" t="s">
        <v>40</v>
      </c>
      <c r="D74" s="3">
        <f>(D70+D71+D72+D73)</f>
        <v>265.65500000000003</v>
      </c>
      <c r="G74" s="3"/>
      <c r="H74" s="3"/>
      <c r="I74" s="3" t="s">
        <v>40</v>
      </c>
      <c r="J74" s="3">
        <f>(J70+J71+J72+J73)</f>
        <v>607.03000000000009</v>
      </c>
    </row>
    <row r="75" spans="1:11">
      <c r="A75" s="3"/>
      <c r="E75" t="s">
        <v>75</v>
      </c>
      <c r="G75" s="3"/>
      <c r="K75" t="s">
        <v>75</v>
      </c>
    </row>
    <row r="76" spans="1:11">
      <c r="A76" s="3"/>
      <c r="B76" s="3" t="s">
        <v>58</v>
      </c>
      <c r="C76" s="3"/>
      <c r="D76" s="3" t="s">
        <v>59</v>
      </c>
      <c r="G76" s="3"/>
      <c r="H76" s="3" t="s">
        <v>58</v>
      </c>
      <c r="I76" s="3"/>
      <c r="J76" s="3" t="s">
        <v>59</v>
      </c>
    </row>
    <row r="77" spans="1:11">
      <c r="A77" s="3"/>
      <c r="B77" s="3">
        <v>12</v>
      </c>
      <c r="C77" s="3">
        <f>(D74)*B77/100</f>
        <v>31.878600000000006</v>
      </c>
      <c r="D77" s="3">
        <f>(D74-C77)</f>
        <v>233.77640000000002</v>
      </c>
      <c r="G77" s="3"/>
      <c r="H77" s="3">
        <v>10</v>
      </c>
      <c r="I77" s="3">
        <f>(J74)*H77/100</f>
        <v>60.70300000000001</v>
      </c>
      <c r="J77" s="3">
        <f>(J74-I77)</f>
        <v>546.32700000000011</v>
      </c>
    </row>
    <row r="78" spans="1:11">
      <c r="A78" s="3"/>
      <c r="B78" s="3"/>
      <c r="C78" s="3"/>
      <c r="D78" s="3"/>
      <c r="G78" s="3"/>
      <c r="H78" s="3"/>
      <c r="I78" s="3"/>
      <c r="J78" s="3"/>
    </row>
    <row r="79" spans="1:11">
      <c r="A79" s="3"/>
      <c r="B79" s="3" t="s">
        <v>57</v>
      </c>
      <c r="C79" s="3"/>
      <c r="D79" s="3"/>
      <c r="G79" s="3"/>
      <c r="H79" s="3" t="s">
        <v>57</v>
      </c>
      <c r="I79" s="3"/>
      <c r="J79" s="3"/>
    </row>
    <row r="80" spans="1:11">
      <c r="A80" s="3"/>
      <c r="B80" s="3">
        <v>10</v>
      </c>
      <c r="C80" s="3">
        <f>(D74)*B80/100</f>
        <v>26.5655</v>
      </c>
      <c r="D80" s="3">
        <f>(D74+C80)</f>
        <v>292.22050000000002</v>
      </c>
      <c r="G80" s="3"/>
      <c r="H80" s="3">
        <v>6</v>
      </c>
      <c r="I80" s="3">
        <f>(J74)*H80/100</f>
        <v>36.421800000000005</v>
      </c>
      <c r="J80" s="3">
        <f>(J74+I80)</f>
        <v>643.45180000000005</v>
      </c>
    </row>
    <row r="83" spans="1:11">
      <c r="A83" s="3"/>
      <c r="B83" s="3" t="s">
        <v>58</v>
      </c>
      <c r="C83" s="3"/>
      <c r="D83" s="3" t="s">
        <v>59</v>
      </c>
      <c r="G83" s="3"/>
      <c r="H83" s="3" t="s">
        <v>58</v>
      </c>
      <c r="I83" s="3"/>
      <c r="J83" s="3" t="s">
        <v>59</v>
      </c>
    </row>
    <row r="84" spans="1:11" ht="30">
      <c r="A84" s="3"/>
      <c r="B84" s="3">
        <v>12</v>
      </c>
      <c r="C84" s="3">
        <f>(E78)*B84/100</f>
        <v>0</v>
      </c>
      <c r="D84" s="3">
        <f>(F77-C84)</f>
        <v>0</v>
      </c>
      <c r="E84" s="9" t="s">
        <v>76</v>
      </c>
      <c r="G84" s="3"/>
      <c r="H84" s="3">
        <v>12</v>
      </c>
      <c r="I84" s="3">
        <f>(K78)*H84/100</f>
        <v>0</v>
      </c>
      <c r="J84" s="3">
        <f>(L77-I84)</f>
        <v>0</v>
      </c>
      <c r="K84" s="9" t="s">
        <v>76</v>
      </c>
    </row>
    <row r="85" spans="1:11">
      <c r="A85" s="3"/>
      <c r="B85" s="3"/>
      <c r="C85" s="3"/>
      <c r="D85" s="3"/>
      <c r="E85">
        <v>3</v>
      </c>
      <c r="G85" s="3"/>
      <c r="H85" s="3"/>
      <c r="I85" s="3"/>
      <c r="J85" s="3"/>
      <c r="K85">
        <v>546.33000000000004</v>
      </c>
    </row>
    <row r="86" spans="1:11">
      <c r="A86" s="3"/>
      <c r="B86" s="3" t="s">
        <v>57</v>
      </c>
      <c r="C86" s="3"/>
      <c r="D86" s="3"/>
      <c r="G86" s="3"/>
      <c r="H86" s="3" t="s">
        <v>57</v>
      </c>
      <c r="I86" s="3"/>
      <c r="J86" s="3"/>
    </row>
    <row r="87" spans="1:11">
      <c r="A87" s="3"/>
      <c r="B87" s="3">
        <v>5</v>
      </c>
      <c r="C87" s="3">
        <f>(E78)*B87/100</f>
        <v>0</v>
      </c>
      <c r="D87" s="3">
        <f>(F77+C87)</f>
        <v>0</v>
      </c>
      <c r="G87" s="3"/>
      <c r="H87" s="3">
        <v>5</v>
      </c>
      <c r="I87" s="3">
        <f>(K78)*H87/100</f>
        <v>0</v>
      </c>
      <c r="J87" s="3">
        <f>(L77+I87)</f>
        <v>0</v>
      </c>
    </row>
    <row r="88" spans="1:11">
      <c r="B88" s="3" t="s">
        <v>74</v>
      </c>
      <c r="C88" s="3">
        <v>10</v>
      </c>
      <c r="D88" s="3">
        <f>(E85+C88)</f>
        <v>13</v>
      </c>
      <c r="H88" s="3" t="s">
        <v>74</v>
      </c>
      <c r="I88" s="3">
        <v>20</v>
      </c>
      <c r="J88" s="3">
        <f>(K85+I88)</f>
        <v>566.33000000000004</v>
      </c>
    </row>
    <row r="90" spans="1:11">
      <c r="A90" s="32"/>
      <c r="B90" s="32"/>
      <c r="C90" s="32"/>
      <c r="D90" s="32"/>
      <c r="E90" s="32"/>
      <c r="F90" s="32"/>
      <c r="G90" s="32"/>
      <c r="H90" s="32"/>
      <c r="I90" s="32"/>
      <c r="J90" s="32"/>
    </row>
    <row r="92" spans="1:11">
      <c r="A92" s="44" t="s">
        <v>62</v>
      </c>
      <c r="B92" s="44"/>
      <c r="C92" s="44"/>
      <c r="D92" s="44"/>
      <c r="G92" s="44" t="s">
        <v>77</v>
      </c>
      <c r="H92" s="44"/>
      <c r="I92" s="44"/>
      <c r="J92" s="44"/>
    </row>
    <row r="93" spans="1:11">
      <c r="A93" s="3">
        <v>0</v>
      </c>
      <c r="B93" s="3">
        <v>2</v>
      </c>
      <c r="C93" s="3">
        <v>6.05</v>
      </c>
      <c r="D93" s="3">
        <f>(B93-A93)*C93</f>
        <v>12.1</v>
      </c>
      <c r="G93" s="3">
        <v>0</v>
      </c>
      <c r="H93" s="3">
        <v>20</v>
      </c>
      <c r="I93" s="3">
        <v>3</v>
      </c>
      <c r="J93" s="3">
        <f>(H93-G93)*I93</f>
        <v>60</v>
      </c>
    </row>
    <row r="94" spans="1:11">
      <c r="A94" s="3">
        <v>2</v>
      </c>
      <c r="B94" s="3">
        <v>50</v>
      </c>
      <c r="C94" s="3">
        <v>2.6</v>
      </c>
      <c r="D94" s="3">
        <f>(B94-A94)*C94</f>
        <v>124.80000000000001</v>
      </c>
      <c r="G94" s="3">
        <v>20</v>
      </c>
      <c r="H94" s="3">
        <v>60</v>
      </c>
      <c r="I94" s="3">
        <v>5</v>
      </c>
      <c r="J94" s="3">
        <f>(H94-G94)*I94</f>
        <v>200</v>
      </c>
    </row>
    <row r="95" spans="1:11">
      <c r="A95" s="3">
        <v>50</v>
      </c>
      <c r="B95" s="3">
        <v>98.21</v>
      </c>
      <c r="C95" s="3">
        <v>2.35</v>
      </c>
      <c r="D95" s="3">
        <f>(B95-A95)*C95</f>
        <v>113.29349999999999</v>
      </c>
      <c r="G95" s="3">
        <v>60</v>
      </c>
      <c r="H95" s="3">
        <v>72.95</v>
      </c>
      <c r="I95" s="3">
        <v>6</v>
      </c>
      <c r="J95" s="3">
        <f>(H95-G95)*I95</f>
        <v>77.700000000000017</v>
      </c>
    </row>
    <row r="96" spans="1:11">
      <c r="A96" s="3">
        <v>0</v>
      </c>
      <c r="B96" s="3">
        <v>0</v>
      </c>
      <c r="C96" s="3">
        <v>0</v>
      </c>
      <c r="D96" s="3">
        <f>(B96-A96)*C96</f>
        <v>0</v>
      </c>
      <c r="G96" s="3">
        <v>100</v>
      </c>
      <c r="H96" s="3">
        <v>130.34</v>
      </c>
      <c r="I96" s="3">
        <v>0</v>
      </c>
      <c r="J96" s="3">
        <f>(H96-G96)*I96</f>
        <v>0</v>
      </c>
    </row>
    <row r="97" spans="1:11">
      <c r="A97" s="3"/>
      <c r="B97" s="3"/>
      <c r="C97" s="3" t="s">
        <v>40</v>
      </c>
      <c r="D97" s="3">
        <f>(D93+D94+D95+D96)</f>
        <v>250.1935</v>
      </c>
      <c r="G97" s="3"/>
      <c r="H97" s="3"/>
      <c r="I97" s="3" t="s">
        <v>40</v>
      </c>
      <c r="J97" s="3">
        <f>(J93+J94+J95+J96)</f>
        <v>337.70000000000005</v>
      </c>
    </row>
    <row r="98" spans="1:11">
      <c r="A98" s="3"/>
      <c r="E98" t="s">
        <v>75</v>
      </c>
      <c r="G98" s="3"/>
      <c r="K98" t="s">
        <v>75</v>
      </c>
    </row>
    <row r="99" spans="1:11">
      <c r="A99" s="3"/>
      <c r="B99" s="3" t="s">
        <v>58</v>
      </c>
      <c r="C99" s="3"/>
      <c r="D99" s="3" t="s">
        <v>59</v>
      </c>
      <c r="G99" s="3"/>
      <c r="H99" s="3" t="s">
        <v>58</v>
      </c>
      <c r="I99" s="3"/>
      <c r="J99" s="3" t="s">
        <v>59</v>
      </c>
    </row>
    <row r="100" spans="1:11">
      <c r="A100" s="3"/>
      <c r="B100" s="3">
        <v>4.5</v>
      </c>
      <c r="C100" s="3">
        <f>(D97)*B100/100</f>
        <v>11.2587075</v>
      </c>
      <c r="D100" s="3">
        <f>(D97-C100)</f>
        <v>238.93479250000001</v>
      </c>
      <c r="G100" s="3"/>
      <c r="H100" s="3">
        <v>4</v>
      </c>
      <c r="I100" s="3">
        <f>(J97)*H100/100</f>
        <v>13.508000000000003</v>
      </c>
      <c r="J100" s="3">
        <f>(J97-I100)</f>
        <v>324.19200000000006</v>
      </c>
    </row>
    <row r="101" spans="1:11">
      <c r="A101" s="3"/>
      <c r="B101" s="3"/>
      <c r="C101" s="3"/>
      <c r="D101" s="3"/>
      <c r="E101" s="34">
        <v>260.2</v>
      </c>
      <c r="G101" s="3"/>
      <c r="H101" s="3"/>
      <c r="I101" s="3"/>
      <c r="J101" s="3"/>
      <c r="K101" s="34">
        <v>324.19</v>
      </c>
    </row>
    <row r="102" spans="1:11">
      <c r="A102" s="3"/>
      <c r="B102" s="3" t="s">
        <v>57</v>
      </c>
      <c r="C102" s="3"/>
      <c r="D102" s="3"/>
      <c r="G102" s="3"/>
      <c r="H102" s="3" t="s">
        <v>57</v>
      </c>
      <c r="I102" s="3"/>
      <c r="J102" s="3"/>
    </row>
    <row r="103" spans="1:11">
      <c r="A103" s="3"/>
      <c r="B103" s="3">
        <v>4</v>
      </c>
      <c r="C103" s="3">
        <f>(D97)*B103/100</f>
        <v>10.00774</v>
      </c>
      <c r="D103" s="3">
        <f>(D97+C103)</f>
        <v>260.20123999999998</v>
      </c>
      <c r="G103" s="3"/>
      <c r="H103" s="3">
        <v>4.5</v>
      </c>
      <c r="I103" s="3">
        <f>(J97)*H103/100</f>
        <v>15.1965</v>
      </c>
      <c r="J103" s="3">
        <f>(J97+I103)</f>
        <v>352.89650000000006</v>
      </c>
    </row>
    <row r="106" spans="1:11">
      <c r="A106" s="3"/>
      <c r="B106" s="3" t="s">
        <v>58</v>
      </c>
      <c r="C106" s="3"/>
      <c r="D106" s="3" t="s">
        <v>59</v>
      </c>
      <c r="G106" s="3"/>
      <c r="H106" s="3" t="s">
        <v>58</v>
      </c>
      <c r="I106" s="3"/>
      <c r="J106" s="3" t="s">
        <v>59</v>
      </c>
    </row>
    <row r="107" spans="1:11" ht="30">
      <c r="A107" s="3"/>
      <c r="B107" s="3">
        <v>4.5</v>
      </c>
      <c r="C107" s="3">
        <f>(E101)*B107/100</f>
        <v>11.708999999999998</v>
      </c>
      <c r="D107" s="3">
        <f>(E101-C107)</f>
        <v>248.49099999999999</v>
      </c>
      <c r="E107" s="9" t="s">
        <v>76</v>
      </c>
      <c r="G107" s="3"/>
      <c r="H107" s="3">
        <v>4.5</v>
      </c>
      <c r="I107" s="3">
        <f>(K101)*H107/100</f>
        <v>14.58855</v>
      </c>
      <c r="J107" s="3">
        <f>(K101-I107)</f>
        <v>309.60145</v>
      </c>
      <c r="K107" s="9" t="s">
        <v>76</v>
      </c>
    </row>
    <row r="108" spans="1:11">
      <c r="A108" s="3"/>
      <c r="B108" s="3"/>
      <c r="C108" s="3"/>
      <c r="D108" s="3"/>
      <c r="E108">
        <v>3</v>
      </c>
      <c r="G108" s="3"/>
      <c r="H108" s="3"/>
      <c r="I108" s="3"/>
      <c r="J108" s="3"/>
      <c r="K108" s="34">
        <v>338.79</v>
      </c>
    </row>
    <row r="109" spans="1:11">
      <c r="A109" s="3"/>
      <c r="B109" s="3" t="s">
        <v>57</v>
      </c>
      <c r="C109" s="3"/>
      <c r="D109" s="3"/>
      <c r="G109" s="3"/>
      <c r="H109" s="3" t="s">
        <v>57</v>
      </c>
      <c r="I109" s="3"/>
      <c r="J109" s="3"/>
    </row>
    <row r="110" spans="1:11">
      <c r="A110" s="3"/>
      <c r="B110" s="3">
        <v>5</v>
      </c>
      <c r="C110" s="3">
        <f>(E101)*B110/100</f>
        <v>13.01</v>
      </c>
      <c r="D110" s="3">
        <f>(F100+C110)</f>
        <v>13.01</v>
      </c>
      <c r="G110" s="3"/>
      <c r="H110" s="3">
        <v>4.5</v>
      </c>
      <c r="I110" s="3">
        <f>(K101)*H110/100</f>
        <v>14.58855</v>
      </c>
      <c r="J110" s="3">
        <f>(K101+I110)</f>
        <v>338.77855</v>
      </c>
    </row>
    <row r="111" spans="1:11">
      <c r="B111" s="3" t="s">
        <v>74</v>
      </c>
      <c r="C111" s="3">
        <v>10</v>
      </c>
      <c r="D111" s="3">
        <f>(E108+C111)</f>
        <v>13</v>
      </c>
      <c r="H111" s="3" t="s">
        <v>74</v>
      </c>
      <c r="I111" s="3">
        <v>15</v>
      </c>
      <c r="J111" s="3">
        <f>(K108+I111)</f>
        <v>353.79</v>
      </c>
    </row>
    <row r="114" spans="1:11">
      <c r="A114" s="44" t="s">
        <v>63</v>
      </c>
      <c r="B114" s="44"/>
      <c r="C114" s="44"/>
      <c r="D114" s="44"/>
      <c r="G114" s="44" t="s">
        <v>78</v>
      </c>
      <c r="H114" s="44"/>
      <c r="I114" s="44"/>
      <c r="J114" s="44"/>
    </row>
    <row r="115" spans="1:11">
      <c r="A115" s="3">
        <v>0</v>
      </c>
      <c r="B115" s="3">
        <v>2</v>
      </c>
      <c r="C115" s="3">
        <v>8.8000000000000007</v>
      </c>
      <c r="D115" s="3">
        <f>(B115-A115)*C115</f>
        <v>17.600000000000001</v>
      </c>
      <c r="G115" s="3">
        <v>0</v>
      </c>
      <c r="H115" s="3">
        <v>50</v>
      </c>
      <c r="I115" s="3">
        <v>2</v>
      </c>
      <c r="J115" s="3">
        <f>(H115-G115)*I115</f>
        <v>100</v>
      </c>
    </row>
    <row r="116" spans="1:11">
      <c r="A116" s="3">
        <v>2</v>
      </c>
      <c r="B116" s="3">
        <v>50</v>
      </c>
      <c r="C116" s="3">
        <v>2.85</v>
      </c>
      <c r="D116" s="3">
        <f>(B116-A116)*C116</f>
        <v>136.80000000000001</v>
      </c>
      <c r="G116" s="3">
        <v>50</v>
      </c>
      <c r="H116" s="3">
        <v>72.95</v>
      </c>
      <c r="I116" s="3">
        <v>4</v>
      </c>
      <c r="J116" s="3">
        <f>(H116-G116)*I116</f>
        <v>91.800000000000011</v>
      </c>
    </row>
    <row r="117" spans="1:11">
      <c r="A117" s="3">
        <v>50</v>
      </c>
      <c r="B117" s="3">
        <v>98.21</v>
      </c>
      <c r="C117" s="3">
        <v>2.6</v>
      </c>
      <c r="D117" s="3">
        <f>(B117-A117)*C117</f>
        <v>125.34599999999999</v>
      </c>
      <c r="G117" s="3">
        <v>50</v>
      </c>
      <c r="H117" s="3">
        <v>70.88</v>
      </c>
      <c r="I117" s="3">
        <v>0</v>
      </c>
      <c r="J117" s="3">
        <f>(H117-G117)*I117</f>
        <v>0</v>
      </c>
    </row>
    <row r="118" spans="1:11">
      <c r="A118" s="3">
        <v>0</v>
      </c>
      <c r="B118" s="3">
        <v>0</v>
      </c>
      <c r="C118" s="3">
        <v>0</v>
      </c>
      <c r="D118" s="3">
        <f>(B118-A118)*C118</f>
        <v>0</v>
      </c>
      <c r="G118" s="3">
        <v>100</v>
      </c>
      <c r="H118" s="3">
        <v>130.34</v>
      </c>
      <c r="I118" s="3">
        <v>0</v>
      </c>
      <c r="J118" s="3">
        <f>(H118-G118)*I118</f>
        <v>0</v>
      </c>
    </row>
    <row r="119" spans="1:11">
      <c r="A119" s="3"/>
      <c r="B119" s="3"/>
      <c r="C119" s="3" t="s">
        <v>40</v>
      </c>
      <c r="D119" s="3">
        <f>(D115+D116+D117+D118)</f>
        <v>279.74599999999998</v>
      </c>
      <c r="G119" s="3"/>
      <c r="H119" s="3"/>
      <c r="I119" s="3" t="s">
        <v>40</v>
      </c>
      <c r="J119" s="3">
        <f>(J115+J116+J117+J118)</f>
        <v>191.8</v>
      </c>
    </row>
    <row r="120" spans="1:11">
      <c r="A120" s="3"/>
      <c r="E120" t="s">
        <v>75</v>
      </c>
      <c r="G120" s="3"/>
      <c r="K120" t="s">
        <v>75</v>
      </c>
    </row>
    <row r="121" spans="1:11">
      <c r="A121" s="3"/>
      <c r="B121" s="3" t="s">
        <v>58</v>
      </c>
      <c r="C121" s="3"/>
      <c r="D121" s="3" t="s">
        <v>59</v>
      </c>
      <c r="G121" s="3"/>
      <c r="H121" s="3" t="s">
        <v>58</v>
      </c>
      <c r="I121" s="3"/>
      <c r="J121" s="3" t="s">
        <v>59</v>
      </c>
    </row>
    <row r="122" spans="1:11">
      <c r="A122" s="3"/>
      <c r="B122" s="3">
        <v>6.5</v>
      </c>
      <c r="C122" s="3">
        <f>(D119)*B122/100</f>
        <v>18.183489999999999</v>
      </c>
      <c r="D122" s="3">
        <f>(D119-C122)</f>
        <v>261.56250999999997</v>
      </c>
      <c r="G122" s="3"/>
      <c r="H122" s="3">
        <v>6</v>
      </c>
      <c r="I122" s="3">
        <f>(J119)*H122/100</f>
        <v>11.508000000000003</v>
      </c>
      <c r="J122" s="3">
        <f>(J119-I122)</f>
        <v>180.292</v>
      </c>
    </row>
    <row r="123" spans="1:11">
      <c r="A123" s="3"/>
      <c r="B123" s="3"/>
      <c r="C123" s="3"/>
      <c r="D123" s="3"/>
      <c r="G123" s="3"/>
      <c r="H123" s="3"/>
      <c r="I123" s="3"/>
      <c r="J123" s="3"/>
      <c r="K123" s="34">
        <v>180.29</v>
      </c>
    </row>
    <row r="124" spans="1:11">
      <c r="A124" s="3"/>
      <c r="B124" s="3" t="s">
        <v>57</v>
      </c>
      <c r="C124" s="3"/>
      <c r="D124" s="3"/>
      <c r="G124" s="3"/>
      <c r="H124" s="3" t="s">
        <v>57</v>
      </c>
      <c r="I124" s="3"/>
      <c r="J124" s="3"/>
    </row>
    <row r="125" spans="1:11">
      <c r="A125" s="3"/>
      <c r="B125" s="3">
        <v>6</v>
      </c>
      <c r="C125" s="3">
        <f>(D119)*B125/100</f>
        <v>16.784759999999999</v>
      </c>
      <c r="D125" s="3">
        <f>(D119+C125)</f>
        <v>296.53075999999999</v>
      </c>
      <c r="G125" s="3"/>
      <c r="H125" s="3">
        <v>6.5</v>
      </c>
      <c r="I125" s="3">
        <f>(J119)*H125/100</f>
        <v>12.467000000000001</v>
      </c>
      <c r="J125" s="3">
        <f>(J119+I125)</f>
        <v>204.26700000000002</v>
      </c>
    </row>
    <row r="128" spans="1:11">
      <c r="A128" s="3"/>
      <c r="B128" s="3" t="s">
        <v>58</v>
      </c>
      <c r="C128" s="3"/>
      <c r="D128" s="3" t="s">
        <v>59</v>
      </c>
      <c r="G128" s="3"/>
      <c r="H128" s="3" t="s">
        <v>58</v>
      </c>
      <c r="I128" s="3"/>
      <c r="J128" s="3" t="s">
        <v>59</v>
      </c>
    </row>
    <row r="129" spans="1:11" ht="30">
      <c r="A129" s="3"/>
      <c r="B129" s="3">
        <v>12</v>
      </c>
      <c r="C129" s="3">
        <f>(E123)*B129/100</f>
        <v>0</v>
      </c>
      <c r="D129" s="3">
        <f>(F122-C129)</f>
        <v>0</v>
      </c>
      <c r="E129" s="9" t="s">
        <v>76</v>
      </c>
      <c r="G129" s="3"/>
      <c r="H129" s="3">
        <v>12</v>
      </c>
      <c r="I129" s="3">
        <f>(K123)*H129/100</f>
        <v>21.634799999999998</v>
      </c>
      <c r="J129" s="3">
        <f>(K123-I129)</f>
        <v>158.65519999999998</v>
      </c>
      <c r="K129" s="9" t="s">
        <v>76</v>
      </c>
    </row>
    <row r="130" spans="1:11">
      <c r="A130" s="3"/>
      <c r="B130" s="3"/>
      <c r="C130" s="3"/>
      <c r="D130" s="3"/>
      <c r="E130">
        <v>3</v>
      </c>
      <c r="G130" s="3"/>
      <c r="H130" s="3"/>
      <c r="I130" s="3"/>
      <c r="J130" s="3"/>
      <c r="K130" s="34">
        <v>204.26</v>
      </c>
    </row>
    <row r="131" spans="1:11">
      <c r="A131" s="3"/>
      <c r="B131" s="3" t="s">
        <v>57</v>
      </c>
      <c r="C131" s="3"/>
      <c r="D131" s="3"/>
      <c r="G131" s="3"/>
      <c r="H131" s="3" t="s">
        <v>57</v>
      </c>
      <c r="I131" s="3"/>
      <c r="J131" s="3"/>
    </row>
    <row r="132" spans="1:11">
      <c r="A132" s="3"/>
      <c r="B132" s="3">
        <v>5</v>
      </c>
      <c r="C132" s="3">
        <f>(E123)*B132/100</f>
        <v>0</v>
      </c>
      <c r="D132" s="3">
        <f>(F122+C132)</f>
        <v>0</v>
      </c>
      <c r="G132" s="3"/>
      <c r="H132" s="3">
        <v>6.5</v>
      </c>
      <c r="I132" s="3">
        <f>(K123)*H132/100</f>
        <v>11.71885</v>
      </c>
      <c r="J132" s="3">
        <f>(K123+I132)</f>
        <v>192.00885</v>
      </c>
    </row>
    <row r="133" spans="1:11">
      <c r="B133" s="3" t="s">
        <v>74</v>
      </c>
      <c r="C133" s="3">
        <v>10</v>
      </c>
      <c r="D133" s="3">
        <f>(E130+C133)</f>
        <v>13</v>
      </c>
      <c r="H133" s="3" t="s">
        <v>74</v>
      </c>
      <c r="I133" s="3">
        <v>10</v>
      </c>
      <c r="J133" s="3">
        <f>(K130+I133)</f>
        <v>214.26</v>
      </c>
    </row>
    <row r="136" spans="1:11">
      <c r="A136" s="44" t="s">
        <v>64</v>
      </c>
      <c r="B136" s="44"/>
      <c r="C136" s="44"/>
      <c r="D136" s="44"/>
      <c r="G136" s="44" t="s">
        <v>79</v>
      </c>
      <c r="H136" s="44"/>
      <c r="I136" s="44"/>
      <c r="J136" s="44"/>
    </row>
    <row r="137" spans="1:11">
      <c r="A137" s="3">
        <v>0</v>
      </c>
      <c r="B137" s="3">
        <v>2</v>
      </c>
      <c r="C137" s="3">
        <v>8.8000000000000007</v>
      </c>
      <c r="D137" s="3">
        <f>(B137-A137)*C137</f>
        <v>17.600000000000001</v>
      </c>
      <c r="G137" s="3">
        <v>0</v>
      </c>
      <c r="H137" s="3">
        <v>50</v>
      </c>
      <c r="I137" s="3">
        <v>3.5</v>
      </c>
      <c r="J137" s="3">
        <f>(H137-G137)*I137</f>
        <v>175</v>
      </c>
    </row>
    <row r="138" spans="1:11">
      <c r="A138" s="3">
        <v>2</v>
      </c>
      <c r="B138" s="3">
        <v>50</v>
      </c>
      <c r="C138" s="3">
        <v>2.85</v>
      </c>
      <c r="D138" s="3">
        <f>(B138-A138)*C138</f>
        <v>136.80000000000001</v>
      </c>
      <c r="G138" s="3">
        <v>50</v>
      </c>
      <c r="H138" s="3">
        <v>72.95</v>
      </c>
      <c r="I138" s="3">
        <v>5.5</v>
      </c>
      <c r="J138" s="3">
        <f>(H138-G138)*I138</f>
        <v>126.22500000000002</v>
      </c>
    </row>
    <row r="139" spans="1:11">
      <c r="A139" s="3">
        <v>50</v>
      </c>
      <c r="B139" s="3">
        <v>98.21</v>
      </c>
      <c r="C139" s="3">
        <v>2.6</v>
      </c>
      <c r="D139" s="3">
        <f>(B139-A139)*C139</f>
        <v>125.34599999999999</v>
      </c>
      <c r="G139" s="3">
        <v>50</v>
      </c>
      <c r="H139" s="3">
        <v>70.88</v>
      </c>
      <c r="I139" s="3">
        <v>0</v>
      </c>
      <c r="J139" s="3">
        <f>(H139-G139)*I139</f>
        <v>0</v>
      </c>
    </row>
    <row r="140" spans="1:11">
      <c r="A140" s="3">
        <v>0</v>
      </c>
      <c r="B140" s="3">
        <v>0</v>
      </c>
      <c r="C140" s="3">
        <v>0</v>
      </c>
      <c r="D140" s="3">
        <f>(B140-A140)*C140</f>
        <v>0</v>
      </c>
      <c r="G140" s="3">
        <v>100</v>
      </c>
      <c r="H140" s="3">
        <v>130.34</v>
      </c>
      <c r="I140" s="3">
        <v>0</v>
      </c>
      <c r="J140" s="3">
        <f>(H140-G140)*I140</f>
        <v>0</v>
      </c>
    </row>
    <row r="141" spans="1:11">
      <c r="A141" s="3"/>
      <c r="B141" s="3"/>
      <c r="C141" s="3" t="s">
        <v>40</v>
      </c>
      <c r="D141" s="3">
        <f>(D137+D138+D139+D140)</f>
        <v>279.74599999999998</v>
      </c>
      <c r="G141" s="3"/>
      <c r="H141" s="3"/>
      <c r="I141" s="3" t="s">
        <v>40</v>
      </c>
      <c r="J141" s="3">
        <f>(J137+J138+J139+J140)</f>
        <v>301.22500000000002</v>
      </c>
    </row>
    <row r="142" spans="1:11">
      <c r="A142" s="3"/>
      <c r="E142" t="s">
        <v>75</v>
      </c>
      <c r="G142" s="3"/>
      <c r="K142" t="s">
        <v>75</v>
      </c>
    </row>
    <row r="143" spans="1:11">
      <c r="A143" s="3"/>
      <c r="B143" s="3" t="s">
        <v>58</v>
      </c>
      <c r="C143" s="3"/>
      <c r="D143" s="3" t="s">
        <v>59</v>
      </c>
      <c r="G143" s="3"/>
      <c r="H143" s="3" t="s">
        <v>58</v>
      </c>
      <c r="I143" s="3"/>
      <c r="J143" s="3" t="s">
        <v>59</v>
      </c>
    </row>
    <row r="144" spans="1:11">
      <c r="A144" s="3"/>
      <c r="B144" s="3">
        <v>8.5</v>
      </c>
      <c r="C144" s="3">
        <f>(D141)*B144/100</f>
        <v>23.778409999999997</v>
      </c>
      <c r="D144" s="3">
        <f>(D141-C144)</f>
        <v>255.96758999999997</v>
      </c>
      <c r="G144" s="3"/>
      <c r="H144" s="3">
        <v>8</v>
      </c>
      <c r="I144" s="3">
        <f>(J141)*H144/100</f>
        <v>24.098000000000003</v>
      </c>
      <c r="J144" s="3">
        <f>(J141-I144)</f>
        <v>277.12700000000001</v>
      </c>
    </row>
    <row r="145" spans="1:11">
      <c r="A145" s="3"/>
      <c r="B145" s="3"/>
      <c r="C145" s="3"/>
      <c r="D145" s="3"/>
      <c r="G145" s="3"/>
      <c r="H145" s="3"/>
      <c r="I145" s="3"/>
      <c r="J145" s="3"/>
      <c r="K145" s="34">
        <v>326.83</v>
      </c>
    </row>
    <row r="146" spans="1:11">
      <c r="A146" s="3"/>
      <c r="B146" s="3" t="s">
        <v>57</v>
      </c>
      <c r="C146" s="3"/>
      <c r="D146" s="3"/>
      <c r="G146" s="3"/>
      <c r="H146" s="3" t="s">
        <v>57</v>
      </c>
      <c r="I146" s="3"/>
      <c r="J146" s="3"/>
    </row>
    <row r="147" spans="1:11">
      <c r="A147" s="3"/>
      <c r="B147" s="3">
        <v>8</v>
      </c>
      <c r="C147" s="3">
        <f>(D141)*B147/100</f>
        <v>22.379679999999997</v>
      </c>
      <c r="D147" s="3">
        <f>(D141+C147)</f>
        <v>302.12567999999999</v>
      </c>
      <c r="G147" s="3"/>
      <c r="H147" s="3">
        <v>8.5</v>
      </c>
      <c r="I147" s="3">
        <f>(J141)*H147/100</f>
        <v>25.604125000000003</v>
      </c>
      <c r="J147" s="3">
        <f>(J141+I147)</f>
        <v>326.82912500000003</v>
      </c>
    </row>
    <row r="150" spans="1:11">
      <c r="A150" s="3"/>
      <c r="B150" s="3" t="s">
        <v>58</v>
      </c>
      <c r="C150" s="3"/>
      <c r="D150" s="3" t="s">
        <v>59</v>
      </c>
      <c r="G150" s="3"/>
      <c r="H150" s="3" t="s">
        <v>58</v>
      </c>
      <c r="I150" s="3"/>
      <c r="J150" s="3" t="s">
        <v>59</v>
      </c>
    </row>
    <row r="151" spans="1:11" ht="30">
      <c r="A151" s="3"/>
      <c r="B151" s="3">
        <v>12</v>
      </c>
      <c r="C151" s="3">
        <f>(E145)*B151/100</f>
        <v>0</v>
      </c>
      <c r="D151" s="3">
        <f>(F144-C151)</f>
        <v>0</v>
      </c>
      <c r="E151" s="9" t="s">
        <v>76</v>
      </c>
      <c r="G151" s="3"/>
      <c r="H151" s="3">
        <v>12</v>
      </c>
      <c r="I151" s="3">
        <f>(K145)*H151/100</f>
        <v>39.2196</v>
      </c>
      <c r="J151" s="3">
        <f>(K145-I151)</f>
        <v>287.61039999999997</v>
      </c>
      <c r="K151" s="9" t="s">
        <v>76</v>
      </c>
    </row>
    <row r="152" spans="1:11">
      <c r="A152" s="3"/>
      <c r="B152" s="3"/>
      <c r="C152" s="3"/>
      <c r="D152" s="3"/>
      <c r="E152">
        <v>3</v>
      </c>
      <c r="G152" s="3"/>
      <c r="H152" s="3"/>
      <c r="I152" s="3"/>
      <c r="J152" s="3"/>
      <c r="K152" s="34">
        <v>326.89</v>
      </c>
    </row>
    <row r="153" spans="1:11">
      <c r="A153" s="3"/>
      <c r="B153" s="3" t="s">
        <v>57</v>
      </c>
      <c r="C153" s="3"/>
      <c r="D153" s="3"/>
      <c r="G153" s="3"/>
      <c r="H153" s="3" t="s">
        <v>57</v>
      </c>
      <c r="I153" s="3"/>
      <c r="J153" s="3"/>
    </row>
    <row r="154" spans="1:11">
      <c r="A154" s="3"/>
      <c r="B154" s="3">
        <v>5</v>
      </c>
      <c r="C154" s="3">
        <f>(E145)*B154/100</f>
        <v>0</v>
      </c>
      <c r="D154" s="3">
        <f>(F144+C154)</f>
        <v>0</v>
      </c>
      <c r="G154" s="3"/>
      <c r="H154" s="3">
        <v>8.5</v>
      </c>
      <c r="I154" s="3">
        <f>(K145)*H154/100</f>
        <v>27.780549999999998</v>
      </c>
      <c r="J154" s="3">
        <f>(K145+I154)</f>
        <v>354.61054999999999</v>
      </c>
    </row>
    <row r="155" spans="1:11">
      <c r="B155" s="3" t="s">
        <v>74</v>
      </c>
      <c r="C155" s="3">
        <v>10</v>
      </c>
      <c r="D155" s="3">
        <f>(E152+C155)</f>
        <v>13</v>
      </c>
      <c r="H155" s="3" t="s">
        <v>74</v>
      </c>
      <c r="I155" s="3">
        <v>12</v>
      </c>
      <c r="J155" s="3">
        <f>(K152+I155)</f>
        <v>338.89</v>
      </c>
    </row>
    <row r="158" spans="1:11">
      <c r="A158" s="44" t="s">
        <v>80</v>
      </c>
      <c r="B158" s="44"/>
      <c r="C158" s="44"/>
      <c r="D158" s="44"/>
      <c r="G158" s="44" t="s">
        <v>81</v>
      </c>
      <c r="H158" s="44"/>
      <c r="I158" s="44"/>
      <c r="J158" s="44"/>
    </row>
    <row r="159" spans="1:11">
      <c r="A159" s="3">
        <v>0</v>
      </c>
      <c r="B159" s="3">
        <v>2</v>
      </c>
      <c r="C159" s="3">
        <v>12.5</v>
      </c>
      <c r="D159" s="3">
        <f>(B159-A159)*C159</f>
        <v>25</v>
      </c>
      <c r="G159" s="3">
        <v>0</v>
      </c>
      <c r="H159" s="3">
        <v>50</v>
      </c>
      <c r="I159" s="3">
        <v>6.5</v>
      </c>
      <c r="J159" s="3">
        <f>(H159-G159)*I159</f>
        <v>325</v>
      </c>
    </row>
    <row r="160" spans="1:11">
      <c r="A160" s="3">
        <v>2</v>
      </c>
      <c r="B160" s="3">
        <v>50</v>
      </c>
      <c r="C160" s="3">
        <v>2.6</v>
      </c>
      <c r="D160" s="3">
        <f>(B160-A160)*C160</f>
        <v>124.80000000000001</v>
      </c>
      <c r="G160" s="3">
        <v>50</v>
      </c>
      <c r="H160" s="3">
        <v>72.95</v>
      </c>
      <c r="I160" s="3">
        <v>8.5</v>
      </c>
      <c r="J160" s="3">
        <f>(H160-G160)*I160</f>
        <v>195.07500000000002</v>
      </c>
    </row>
    <row r="161" spans="1:11">
      <c r="A161" s="3">
        <v>50</v>
      </c>
      <c r="B161" s="3">
        <v>98.21</v>
      </c>
      <c r="C161" s="3">
        <v>2.35</v>
      </c>
      <c r="D161" s="3">
        <f>(B161-A161)*C161</f>
        <v>113.29349999999999</v>
      </c>
      <c r="G161" s="3">
        <v>50</v>
      </c>
      <c r="H161" s="3">
        <v>70.88</v>
      </c>
      <c r="I161" s="3">
        <v>0</v>
      </c>
      <c r="J161" s="3">
        <f>(H161-G161)*I161</f>
        <v>0</v>
      </c>
    </row>
    <row r="162" spans="1:11">
      <c r="A162" s="3">
        <v>100</v>
      </c>
      <c r="B162" s="3">
        <v>130.34</v>
      </c>
      <c r="C162" s="3">
        <v>0</v>
      </c>
      <c r="D162" s="3">
        <f>(B162-A162)*C162</f>
        <v>0</v>
      </c>
      <c r="G162" s="3">
        <v>100</v>
      </c>
      <c r="H162" s="3">
        <v>130.34</v>
      </c>
      <c r="I162" s="3">
        <v>0</v>
      </c>
      <c r="J162" s="3">
        <f>(H162-G162)*I162</f>
        <v>0</v>
      </c>
    </row>
    <row r="163" spans="1:11">
      <c r="A163" s="3"/>
      <c r="B163" s="3"/>
      <c r="C163" s="3" t="s">
        <v>40</v>
      </c>
      <c r="D163" s="3">
        <f>(D159+D160+D161+D162)</f>
        <v>263.09350000000001</v>
      </c>
      <c r="G163" s="3"/>
      <c r="H163" s="3"/>
      <c r="I163" s="3" t="s">
        <v>40</v>
      </c>
      <c r="J163" s="3">
        <f>(J159+J160+J161+J162)</f>
        <v>520.07500000000005</v>
      </c>
    </row>
    <row r="164" spans="1:11">
      <c r="A164" s="3"/>
      <c r="E164" t="s">
        <v>75</v>
      </c>
      <c r="G164" s="3"/>
      <c r="K164" t="s">
        <v>75</v>
      </c>
    </row>
    <row r="165" spans="1:11">
      <c r="A165" s="3"/>
      <c r="B165" s="3" t="s">
        <v>58</v>
      </c>
      <c r="C165" s="3"/>
      <c r="D165" s="3" t="s">
        <v>59</v>
      </c>
      <c r="G165" s="3"/>
      <c r="H165" s="3" t="s">
        <v>58</v>
      </c>
      <c r="I165" s="3"/>
      <c r="J165" s="3" t="s">
        <v>59</v>
      </c>
    </row>
    <row r="166" spans="1:11">
      <c r="A166" s="3"/>
      <c r="B166" s="3">
        <v>10.5</v>
      </c>
      <c r="C166" s="3">
        <f>(D163)*B166/100</f>
        <v>27.624817499999999</v>
      </c>
      <c r="D166" s="3">
        <f>(D163-C166)</f>
        <v>235.4686825</v>
      </c>
      <c r="G166" s="3"/>
      <c r="H166" s="3">
        <v>10</v>
      </c>
      <c r="I166" s="3">
        <f>(J163)*H166/100</f>
        <v>52.0075</v>
      </c>
      <c r="J166" s="3">
        <f>(J163-I166)</f>
        <v>468.06750000000005</v>
      </c>
    </row>
    <row r="167" spans="1:11">
      <c r="A167" s="3"/>
      <c r="B167" s="3"/>
      <c r="C167" s="3"/>
      <c r="D167" s="3"/>
      <c r="E167">
        <v>289.40199999999999</v>
      </c>
      <c r="G167" s="3"/>
      <c r="H167" s="3"/>
      <c r="I167" s="3"/>
      <c r="J167" s="3"/>
      <c r="K167" s="34">
        <v>468.06</v>
      </c>
    </row>
    <row r="168" spans="1:11">
      <c r="A168" s="3"/>
      <c r="B168" s="3" t="s">
        <v>57</v>
      </c>
      <c r="C168" s="3"/>
      <c r="D168" s="3"/>
      <c r="G168" s="3"/>
      <c r="H168" s="3" t="s">
        <v>57</v>
      </c>
      <c r="I168" s="3"/>
      <c r="J168" s="3"/>
    </row>
    <row r="169" spans="1:11">
      <c r="A169" s="3"/>
      <c r="B169" s="3">
        <v>10</v>
      </c>
      <c r="C169" s="3">
        <f>(D163)*B169/100</f>
        <v>26.309349999999998</v>
      </c>
      <c r="D169" s="3">
        <f>(D163+C169)</f>
        <v>289.40285</v>
      </c>
      <c r="G169" s="3"/>
      <c r="H169" s="3">
        <v>10.5</v>
      </c>
      <c r="I169" s="3">
        <f>(J163)*H169/100</f>
        <v>54.607875000000007</v>
      </c>
      <c r="J169" s="3">
        <f>(J163+I169)</f>
        <v>574.68287500000008</v>
      </c>
    </row>
    <row r="172" spans="1:11">
      <c r="A172" s="3"/>
      <c r="B172" s="3" t="s">
        <v>58</v>
      </c>
      <c r="C172" s="3"/>
      <c r="D172" s="3" t="s">
        <v>59</v>
      </c>
      <c r="G172" s="3"/>
      <c r="H172" s="3" t="s">
        <v>58</v>
      </c>
      <c r="I172" s="3"/>
      <c r="J172" s="3" t="s">
        <v>59</v>
      </c>
    </row>
    <row r="173" spans="1:11" ht="30">
      <c r="A173" s="3"/>
      <c r="B173" s="3">
        <v>10.5</v>
      </c>
      <c r="C173" s="3">
        <f>(E167)*B173/100</f>
        <v>30.38721</v>
      </c>
      <c r="D173" s="3">
        <f>(E167-C173)</f>
        <v>259.01479</v>
      </c>
      <c r="E173" s="9" t="s">
        <v>76</v>
      </c>
      <c r="G173" s="3"/>
      <c r="H173" s="3">
        <v>12</v>
      </c>
      <c r="I173" s="3">
        <f>(K167)*H173/100</f>
        <v>56.167200000000001</v>
      </c>
      <c r="J173" s="3">
        <f>(K167-I173)</f>
        <v>411.89280000000002</v>
      </c>
      <c r="K173" s="9" t="s">
        <v>76</v>
      </c>
    </row>
    <row r="174" spans="1:11">
      <c r="A174" s="3"/>
      <c r="B174" s="3"/>
      <c r="C174" s="3"/>
      <c r="D174" s="3"/>
      <c r="E174">
        <v>3</v>
      </c>
      <c r="G174" s="3"/>
      <c r="H174" s="3"/>
      <c r="I174" s="3"/>
      <c r="J174" s="3"/>
      <c r="K174" s="34">
        <v>574.67999999999995</v>
      </c>
    </row>
    <row r="175" spans="1:11">
      <c r="A175" s="3"/>
      <c r="B175" s="3" t="s">
        <v>57</v>
      </c>
      <c r="C175" s="3"/>
      <c r="D175" s="3"/>
      <c r="G175" s="3"/>
      <c r="H175" s="3" t="s">
        <v>57</v>
      </c>
      <c r="I175" s="3"/>
      <c r="J175" s="3"/>
    </row>
    <row r="176" spans="1:11">
      <c r="A176" s="3"/>
      <c r="B176" s="3">
        <v>5</v>
      </c>
      <c r="C176" s="3">
        <f>(E167)*B176/100</f>
        <v>14.4701</v>
      </c>
      <c r="D176" s="3">
        <f>(E167+C176)</f>
        <v>303.87209999999999</v>
      </c>
      <c r="G176" s="3"/>
      <c r="H176" s="3">
        <v>10.5</v>
      </c>
      <c r="I176" s="3">
        <f>(K167)*H176/100</f>
        <v>49.146300000000004</v>
      </c>
      <c r="J176" s="3">
        <f>(K167+I176)</f>
        <v>517.20630000000006</v>
      </c>
    </row>
    <row r="177" spans="2:10">
      <c r="B177" s="3" t="s">
        <v>74</v>
      </c>
      <c r="C177" s="3">
        <v>10</v>
      </c>
      <c r="D177" s="3">
        <f>(E174+C177)</f>
        <v>13</v>
      </c>
      <c r="H177" s="3" t="s">
        <v>74</v>
      </c>
      <c r="I177" s="3">
        <v>8</v>
      </c>
      <c r="J177" s="3">
        <f>(K174+I177)</f>
        <v>582.67999999999995</v>
      </c>
    </row>
  </sheetData>
  <mergeCells count="16">
    <mergeCell ref="A69:D69"/>
    <mergeCell ref="G69:J69"/>
    <mergeCell ref="A92:D92"/>
    <mergeCell ref="A114:D114"/>
    <mergeCell ref="A136:D136"/>
    <mergeCell ref="A158:D158"/>
    <mergeCell ref="G92:J92"/>
    <mergeCell ref="G114:J114"/>
    <mergeCell ref="G136:J136"/>
    <mergeCell ref="G158:J158"/>
    <mergeCell ref="A3:D3"/>
    <mergeCell ref="G3:J3"/>
    <mergeCell ref="A25:D25"/>
    <mergeCell ref="G25:J25"/>
    <mergeCell ref="A47:D47"/>
    <mergeCell ref="G47:J4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76"/>
  <sheetViews>
    <sheetView workbookViewId="0">
      <selection activeCell="N41" sqref="N41"/>
    </sheetView>
  </sheetViews>
  <sheetFormatPr defaultRowHeight="15"/>
  <sheetData>
    <row r="2" spans="1:11">
      <c r="A2" s="44" t="s">
        <v>62</v>
      </c>
      <c r="B2" s="44"/>
      <c r="C2" s="44"/>
      <c r="D2" s="44"/>
      <c r="G2" s="44" t="s">
        <v>77</v>
      </c>
      <c r="H2" s="44"/>
      <c r="I2" s="44"/>
      <c r="J2" s="44"/>
    </row>
    <row r="3" spans="1:11">
      <c r="A3" s="3">
        <v>0</v>
      </c>
      <c r="B3" s="3">
        <v>2</v>
      </c>
      <c r="C3" s="3">
        <v>7.05</v>
      </c>
      <c r="D3" s="3">
        <f>(B3-A3)*C3</f>
        <v>14.1</v>
      </c>
      <c r="G3" s="3">
        <v>0</v>
      </c>
      <c r="H3" s="3">
        <v>20</v>
      </c>
      <c r="I3" s="3">
        <v>4</v>
      </c>
      <c r="J3" s="3">
        <f>(H3-G3)*I3</f>
        <v>80</v>
      </c>
    </row>
    <row r="4" spans="1:11">
      <c r="A4" s="3">
        <v>2</v>
      </c>
      <c r="B4" s="3">
        <v>50</v>
      </c>
      <c r="C4" s="3">
        <v>3.6</v>
      </c>
      <c r="D4" s="3">
        <f>(B4-A4)*C4</f>
        <v>172.8</v>
      </c>
      <c r="G4" s="3">
        <v>20</v>
      </c>
      <c r="H4" s="3">
        <v>60</v>
      </c>
      <c r="I4" s="3">
        <v>6</v>
      </c>
      <c r="J4" s="3">
        <f>(H4-G4)*I4</f>
        <v>240</v>
      </c>
    </row>
    <row r="5" spans="1:11">
      <c r="A5" s="3">
        <v>50</v>
      </c>
      <c r="B5" s="3">
        <v>98.21</v>
      </c>
      <c r="C5" s="3">
        <v>3.35</v>
      </c>
      <c r="D5" s="3">
        <f>(B5-A5)*C5</f>
        <v>161.50349999999997</v>
      </c>
      <c r="G5" s="3">
        <v>60</v>
      </c>
      <c r="H5" s="3">
        <v>72.95</v>
      </c>
      <c r="I5" s="3">
        <v>7</v>
      </c>
      <c r="J5" s="3">
        <f>(H5-G5)*I5</f>
        <v>90.65000000000002</v>
      </c>
    </row>
    <row r="6" spans="1:11">
      <c r="A6" s="3">
        <v>0</v>
      </c>
      <c r="B6" s="3">
        <v>0</v>
      </c>
      <c r="C6" s="3">
        <v>0</v>
      </c>
      <c r="D6" s="3">
        <f>(B6-A6)*C6</f>
        <v>0</v>
      </c>
      <c r="G6" s="3">
        <v>100</v>
      </c>
      <c r="H6" s="3">
        <v>130.34</v>
      </c>
      <c r="I6" s="3">
        <v>0</v>
      </c>
      <c r="J6" s="3">
        <f>(H6-G6)*I6</f>
        <v>0</v>
      </c>
    </row>
    <row r="7" spans="1:11">
      <c r="A7" s="3"/>
      <c r="B7" s="3"/>
      <c r="C7" s="3" t="s">
        <v>40</v>
      </c>
      <c r="D7" s="3">
        <f>(D3+D4+D5+D6)</f>
        <v>348.40350000000001</v>
      </c>
      <c r="G7" s="3"/>
      <c r="H7" s="3"/>
      <c r="I7" s="3" t="s">
        <v>40</v>
      </c>
      <c r="J7" s="3">
        <f>(J3+J4+J5+J6)</f>
        <v>410.65000000000003</v>
      </c>
    </row>
    <row r="8" spans="1:11">
      <c r="A8" s="3"/>
      <c r="E8" t="s">
        <v>75</v>
      </c>
      <c r="G8" s="3"/>
      <c r="K8" t="s">
        <v>75</v>
      </c>
    </row>
    <row r="9" spans="1:11">
      <c r="A9" s="3"/>
      <c r="B9" s="3" t="s">
        <v>58</v>
      </c>
      <c r="C9" s="3"/>
      <c r="D9" s="3" t="s">
        <v>59</v>
      </c>
      <c r="G9" s="3"/>
      <c r="H9" s="3" t="s">
        <v>58</v>
      </c>
      <c r="I9" s="3"/>
      <c r="J9" s="3" t="s">
        <v>59</v>
      </c>
    </row>
    <row r="10" spans="1:11">
      <c r="A10" s="3"/>
      <c r="B10" s="3">
        <v>12</v>
      </c>
      <c r="C10" s="3">
        <f>(D7)*B10/100</f>
        <v>41.808420000000005</v>
      </c>
      <c r="D10" s="3">
        <f>(D7-C10)</f>
        <v>306.59508</v>
      </c>
      <c r="G10" s="3"/>
      <c r="H10" s="3">
        <v>4</v>
      </c>
      <c r="I10" s="3">
        <f>(J7)*H10/100</f>
        <v>16.426000000000002</v>
      </c>
      <c r="J10" s="3">
        <f>(J7-I10)</f>
        <v>394.22400000000005</v>
      </c>
    </row>
    <row r="11" spans="1:11">
      <c r="A11" s="3"/>
      <c r="B11" s="3"/>
      <c r="C11" s="3"/>
      <c r="D11" s="3"/>
      <c r="G11" s="3"/>
      <c r="H11" s="3"/>
      <c r="I11" s="3"/>
      <c r="J11" s="3"/>
      <c r="K11" s="34">
        <v>394.22</v>
      </c>
    </row>
    <row r="12" spans="1:11">
      <c r="A12" s="3"/>
      <c r="B12" s="3" t="s">
        <v>57</v>
      </c>
      <c r="C12" s="3"/>
      <c r="D12" s="3"/>
      <c r="G12" s="3"/>
      <c r="H12" s="3" t="s">
        <v>57</v>
      </c>
      <c r="I12" s="3"/>
      <c r="J12" s="3"/>
    </row>
    <row r="13" spans="1:11">
      <c r="A13" s="3"/>
      <c r="B13" s="3">
        <v>6</v>
      </c>
      <c r="C13" s="3">
        <f>(D7)*B13/100</f>
        <v>20.904210000000003</v>
      </c>
      <c r="D13" s="3">
        <f>(D7+C13)</f>
        <v>369.30770999999999</v>
      </c>
      <c r="G13" s="3"/>
      <c r="H13" s="3">
        <v>6</v>
      </c>
      <c r="I13" s="3">
        <f>(J7)*H13/100</f>
        <v>24.638999999999999</v>
      </c>
      <c r="J13" s="3">
        <f>(J7+I13)</f>
        <v>435.28900000000004</v>
      </c>
    </row>
    <row r="16" spans="1:11">
      <c r="A16" s="3"/>
      <c r="B16" s="3" t="s">
        <v>58</v>
      </c>
      <c r="C16" s="3"/>
      <c r="D16" s="3" t="s">
        <v>59</v>
      </c>
      <c r="G16" s="3"/>
      <c r="H16" s="3" t="s">
        <v>58</v>
      </c>
      <c r="I16" s="3"/>
      <c r="J16" s="3" t="s">
        <v>59</v>
      </c>
    </row>
    <row r="17" spans="1:11" ht="30">
      <c r="A17" s="3"/>
      <c r="B17" s="3">
        <v>12</v>
      </c>
      <c r="C17" s="3">
        <f>(E11)*B17/100</f>
        <v>0</v>
      </c>
      <c r="D17" s="3">
        <f>(F10-C17)</f>
        <v>0</v>
      </c>
      <c r="E17" s="9" t="s">
        <v>76</v>
      </c>
      <c r="G17" s="3"/>
      <c r="H17" s="3">
        <v>4</v>
      </c>
      <c r="I17" s="3">
        <f>(K11)*H17/100</f>
        <v>15.768800000000001</v>
      </c>
      <c r="J17" s="3">
        <f>(K11-I17)</f>
        <v>378.45120000000003</v>
      </c>
      <c r="K17" s="9" t="s">
        <v>76</v>
      </c>
    </row>
    <row r="18" spans="1:11">
      <c r="A18" s="3"/>
      <c r="B18" s="3"/>
      <c r="C18" s="3"/>
      <c r="D18" s="3"/>
      <c r="E18">
        <v>3</v>
      </c>
      <c r="G18" s="3"/>
      <c r="H18" s="3"/>
      <c r="I18" s="3"/>
      <c r="J18" s="3"/>
      <c r="K18" s="34">
        <v>411.95</v>
      </c>
    </row>
    <row r="19" spans="1:11">
      <c r="A19" s="3"/>
      <c r="B19" s="3" t="s">
        <v>57</v>
      </c>
      <c r="C19" s="3"/>
      <c r="D19" s="3"/>
      <c r="G19" s="3"/>
      <c r="H19" s="3" t="s">
        <v>57</v>
      </c>
      <c r="I19" s="3"/>
      <c r="J19" s="3"/>
    </row>
    <row r="20" spans="1:11">
      <c r="A20" s="3"/>
      <c r="B20" s="3">
        <v>5</v>
      </c>
      <c r="C20" s="3">
        <f>(E11)*B20/100</f>
        <v>0</v>
      </c>
      <c r="D20" s="3">
        <f>(F10+C20)</f>
        <v>0</v>
      </c>
      <c r="G20" s="3"/>
      <c r="H20" s="3">
        <v>4.5</v>
      </c>
      <c r="I20" s="3">
        <f>(K11)*H20/100</f>
        <v>17.739900000000002</v>
      </c>
      <c r="J20" s="3">
        <f>(K11+I20)</f>
        <v>411.9599</v>
      </c>
    </row>
    <row r="21" spans="1:11">
      <c r="B21" s="3" t="s">
        <v>74</v>
      </c>
      <c r="C21" s="3">
        <v>10</v>
      </c>
      <c r="D21" s="3">
        <f>(E18+C21)</f>
        <v>13</v>
      </c>
      <c r="H21" s="3" t="s">
        <v>74</v>
      </c>
      <c r="I21" s="3">
        <v>15</v>
      </c>
      <c r="J21" s="3">
        <f>(K18+I21)</f>
        <v>426.95</v>
      </c>
    </row>
    <row r="24" spans="1:11">
      <c r="A24" s="44" t="s">
        <v>63</v>
      </c>
      <c r="B24" s="44"/>
      <c r="C24" s="44"/>
      <c r="D24" s="44"/>
      <c r="G24" s="44" t="s">
        <v>78</v>
      </c>
      <c r="H24" s="44"/>
      <c r="I24" s="44"/>
      <c r="J24" s="44"/>
    </row>
    <row r="25" spans="1:11">
      <c r="A25" s="3">
        <v>0</v>
      </c>
      <c r="B25" s="3">
        <v>2</v>
      </c>
      <c r="C25" s="3">
        <v>9.8000000000000007</v>
      </c>
      <c r="D25" s="3">
        <f>(B25-A25)*C25</f>
        <v>19.600000000000001</v>
      </c>
      <c r="G25" s="3">
        <v>0</v>
      </c>
      <c r="H25" s="3">
        <v>50</v>
      </c>
      <c r="I25" s="3">
        <v>3</v>
      </c>
      <c r="J25" s="3">
        <f>(H25-G25)*I25</f>
        <v>150</v>
      </c>
    </row>
    <row r="26" spans="1:11">
      <c r="A26" s="3">
        <v>2</v>
      </c>
      <c r="B26" s="3">
        <v>50</v>
      </c>
      <c r="C26" s="3">
        <v>3.85</v>
      </c>
      <c r="D26" s="3">
        <f>(B26-A26)*C26</f>
        <v>184.8</v>
      </c>
      <c r="G26" s="3">
        <v>50</v>
      </c>
      <c r="H26" s="3">
        <v>72.95</v>
      </c>
      <c r="I26" s="3">
        <v>5</v>
      </c>
      <c r="J26" s="3">
        <f>(H26-G26)*I26</f>
        <v>114.75000000000001</v>
      </c>
    </row>
    <row r="27" spans="1:11">
      <c r="A27" s="3">
        <v>50</v>
      </c>
      <c r="B27" s="3">
        <v>98.21</v>
      </c>
      <c r="C27" s="3">
        <v>3.6</v>
      </c>
      <c r="D27" s="3">
        <f>(B27-A27)*C27</f>
        <v>173.55599999999998</v>
      </c>
      <c r="G27" s="3">
        <v>50</v>
      </c>
      <c r="H27" s="3">
        <v>70.88</v>
      </c>
      <c r="I27" s="3">
        <v>0</v>
      </c>
      <c r="J27" s="3">
        <f>(H27-G27)*I27</f>
        <v>0</v>
      </c>
    </row>
    <row r="28" spans="1:11">
      <c r="A28" s="3">
        <v>0</v>
      </c>
      <c r="B28" s="3">
        <v>0</v>
      </c>
      <c r="C28" s="3">
        <v>0</v>
      </c>
      <c r="D28" s="3">
        <f>(B28-A28)*C28</f>
        <v>0</v>
      </c>
      <c r="G28" s="3">
        <v>100</v>
      </c>
      <c r="H28" s="3">
        <v>130.34</v>
      </c>
      <c r="I28" s="3">
        <v>0</v>
      </c>
      <c r="J28" s="3">
        <f>(H28-G28)*I28</f>
        <v>0</v>
      </c>
    </row>
    <row r="29" spans="1:11">
      <c r="A29" s="3"/>
      <c r="B29" s="3"/>
      <c r="C29" s="3" t="s">
        <v>40</v>
      </c>
      <c r="D29" s="3">
        <f>(D25+D26+D27+D28)</f>
        <v>377.95600000000002</v>
      </c>
      <c r="G29" s="3"/>
      <c r="H29" s="3"/>
      <c r="I29" s="3" t="s">
        <v>40</v>
      </c>
      <c r="J29" s="3">
        <f>(J25+J26+J27+J28)</f>
        <v>264.75</v>
      </c>
    </row>
    <row r="30" spans="1:11">
      <c r="A30" s="3"/>
      <c r="E30" t="s">
        <v>75</v>
      </c>
      <c r="G30" s="3"/>
      <c r="K30" t="s">
        <v>75</v>
      </c>
    </row>
    <row r="31" spans="1:11">
      <c r="A31" s="3"/>
      <c r="B31" s="3" t="s">
        <v>58</v>
      </c>
      <c r="C31" s="3"/>
      <c r="D31" s="3" t="s">
        <v>59</v>
      </c>
      <c r="G31" s="3"/>
      <c r="H31" s="3" t="s">
        <v>58</v>
      </c>
      <c r="I31" s="3"/>
      <c r="J31" s="3" t="s">
        <v>59</v>
      </c>
    </row>
    <row r="32" spans="1:11">
      <c r="A32" s="3"/>
      <c r="B32" s="3">
        <v>12</v>
      </c>
      <c r="C32" s="3">
        <f>(D29)*B32/100</f>
        <v>45.35472</v>
      </c>
      <c r="D32" s="3">
        <f>(D29-C32)</f>
        <v>332.60128000000003</v>
      </c>
      <c r="G32" s="3"/>
      <c r="H32" s="3">
        <v>6</v>
      </c>
      <c r="I32" s="3">
        <f>(J29)*H32/100</f>
        <v>15.885</v>
      </c>
      <c r="J32" s="3">
        <f>(J29-I32)</f>
        <v>248.86500000000001</v>
      </c>
    </row>
    <row r="33" spans="1:11">
      <c r="A33" s="3"/>
      <c r="B33" s="3"/>
      <c r="C33" s="3"/>
      <c r="D33" s="3"/>
      <c r="G33" s="3"/>
      <c r="H33" s="3"/>
      <c r="I33" s="3"/>
      <c r="J33" s="3"/>
      <c r="K33" s="34">
        <v>248.86500000000001</v>
      </c>
    </row>
    <row r="34" spans="1:11">
      <c r="A34" s="3"/>
      <c r="B34" s="3" t="s">
        <v>57</v>
      </c>
      <c r="C34" s="3"/>
      <c r="D34" s="3"/>
      <c r="G34" s="3"/>
      <c r="H34" s="3" t="s">
        <v>57</v>
      </c>
      <c r="I34" s="3"/>
      <c r="J34" s="3"/>
    </row>
    <row r="35" spans="1:11">
      <c r="A35" s="3"/>
      <c r="B35" s="3">
        <v>6</v>
      </c>
      <c r="C35" s="3">
        <f>(D29)*B35/100</f>
        <v>22.67736</v>
      </c>
      <c r="D35" s="3">
        <f>(D29+C35)</f>
        <v>400.63336000000004</v>
      </c>
      <c r="G35" s="3"/>
      <c r="H35" s="3">
        <v>6</v>
      </c>
      <c r="I35" s="3">
        <f>(J29)*H35/100</f>
        <v>15.885</v>
      </c>
      <c r="J35" s="3">
        <f>(J29+I35)</f>
        <v>280.63499999999999</v>
      </c>
    </row>
    <row r="38" spans="1:11">
      <c r="A38" s="3"/>
      <c r="B38" s="3" t="s">
        <v>58</v>
      </c>
      <c r="C38" s="3"/>
      <c r="D38" s="3" t="s">
        <v>59</v>
      </c>
      <c r="G38" s="3"/>
      <c r="H38" s="3" t="s">
        <v>58</v>
      </c>
      <c r="I38" s="3"/>
      <c r="J38" s="3" t="s">
        <v>59</v>
      </c>
    </row>
    <row r="39" spans="1:11" ht="30">
      <c r="A39" s="3"/>
      <c r="B39" s="3">
        <v>12</v>
      </c>
      <c r="C39" s="3">
        <f>(E33)*B39/100</f>
        <v>0</v>
      </c>
      <c r="D39" s="3">
        <f>(F32-C39)</f>
        <v>0</v>
      </c>
      <c r="E39" s="9" t="s">
        <v>76</v>
      </c>
      <c r="G39" s="3"/>
      <c r="H39" s="3">
        <v>12</v>
      </c>
      <c r="I39" s="3">
        <f>(K33)*H39/100</f>
        <v>29.863800000000001</v>
      </c>
      <c r="J39" s="3">
        <f>(L32-I39)</f>
        <v>-29.863800000000001</v>
      </c>
      <c r="K39" s="9" t="s">
        <v>76</v>
      </c>
    </row>
    <row r="40" spans="1:11">
      <c r="A40" s="3"/>
      <c r="B40" s="3"/>
      <c r="C40" s="3"/>
      <c r="D40" s="3"/>
      <c r="E40">
        <v>3</v>
      </c>
      <c r="G40" s="3"/>
      <c r="H40" s="3"/>
      <c r="I40" s="3"/>
      <c r="J40" s="3"/>
      <c r="K40" s="34">
        <v>265.04000000000002</v>
      </c>
    </row>
    <row r="41" spans="1:11">
      <c r="A41" s="3"/>
      <c r="B41" s="3" t="s">
        <v>57</v>
      </c>
      <c r="C41" s="3"/>
      <c r="D41" s="3"/>
      <c r="G41" s="3"/>
      <c r="H41" s="3" t="s">
        <v>57</v>
      </c>
      <c r="I41" s="3"/>
      <c r="J41" s="3"/>
    </row>
    <row r="42" spans="1:11">
      <c r="A42" s="3"/>
      <c r="B42" s="3">
        <v>5</v>
      </c>
      <c r="C42" s="3">
        <f>(E33)*B42/100</f>
        <v>0</v>
      </c>
      <c r="D42" s="3">
        <f>(F32+C42)</f>
        <v>0</v>
      </c>
      <c r="G42" s="3"/>
      <c r="H42" s="3">
        <v>6.5</v>
      </c>
      <c r="I42" s="3">
        <f>(K33)*H42/100</f>
        <v>16.176224999999999</v>
      </c>
      <c r="J42" s="3">
        <f>(K33+I42)</f>
        <v>265.041225</v>
      </c>
    </row>
    <row r="43" spans="1:11">
      <c r="B43" s="3" t="s">
        <v>74</v>
      </c>
      <c r="C43" s="3">
        <v>10</v>
      </c>
      <c r="D43" s="3">
        <f>(E40+C43)</f>
        <v>13</v>
      </c>
      <c r="H43" s="3" t="s">
        <v>74</v>
      </c>
      <c r="I43" s="3">
        <v>10</v>
      </c>
      <c r="J43" s="3">
        <f>(K40+I43)</f>
        <v>275.04000000000002</v>
      </c>
    </row>
    <row r="46" spans="1:11">
      <c r="A46" s="44" t="s">
        <v>64</v>
      </c>
      <c r="B46" s="44"/>
      <c r="C46" s="44"/>
      <c r="D46" s="44"/>
      <c r="G46" s="44" t="s">
        <v>79</v>
      </c>
      <c r="H46" s="44"/>
      <c r="I46" s="44"/>
      <c r="J46" s="44"/>
    </row>
    <row r="47" spans="1:11">
      <c r="A47" s="3">
        <v>0</v>
      </c>
      <c r="B47" s="3">
        <v>2</v>
      </c>
      <c r="C47" s="3">
        <v>9.8000000000000007</v>
      </c>
      <c r="D47" s="3">
        <f>(B47-A47)*C47</f>
        <v>19.600000000000001</v>
      </c>
      <c r="G47" s="3">
        <v>0</v>
      </c>
      <c r="H47" s="3">
        <v>50</v>
      </c>
      <c r="I47" s="3">
        <v>4.5</v>
      </c>
      <c r="J47" s="3">
        <f>(H47-G47)*I47</f>
        <v>225</v>
      </c>
    </row>
    <row r="48" spans="1:11">
      <c r="A48" s="3">
        <v>2</v>
      </c>
      <c r="B48" s="3">
        <v>50</v>
      </c>
      <c r="C48" s="3">
        <v>3.85</v>
      </c>
      <c r="D48" s="3">
        <f>(B48-A48)*C48</f>
        <v>184.8</v>
      </c>
      <c r="G48" s="3">
        <v>50</v>
      </c>
      <c r="H48" s="3">
        <v>72.95</v>
      </c>
      <c r="I48" s="3">
        <v>6.5</v>
      </c>
      <c r="J48" s="3">
        <f>(H48-G48)*I48</f>
        <v>149.17500000000001</v>
      </c>
    </row>
    <row r="49" spans="1:11">
      <c r="A49" s="3">
        <v>50</v>
      </c>
      <c r="B49" s="3">
        <v>98.21</v>
      </c>
      <c r="C49" s="3">
        <v>3.6</v>
      </c>
      <c r="D49" s="3">
        <f>(B49-A49)*C49</f>
        <v>173.55599999999998</v>
      </c>
      <c r="G49" s="3">
        <v>50</v>
      </c>
      <c r="H49" s="3">
        <v>70.88</v>
      </c>
      <c r="I49" s="3">
        <v>0</v>
      </c>
      <c r="J49" s="3">
        <f>(H49-G49)*I49</f>
        <v>0</v>
      </c>
    </row>
    <row r="50" spans="1:11">
      <c r="A50" s="3">
        <v>0</v>
      </c>
      <c r="B50" s="3">
        <v>0</v>
      </c>
      <c r="C50" s="3">
        <v>0</v>
      </c>
      <c r="D50" s="3">
        <f>(B50-A50)*C50</f>
        <v>0</v>
      </c>
      <c r="G50" s="3">
        <v>100</v>
      </c>
      <c r="H50" s="3">
        <v>130.34</v>
      </c>
      <c r="I50" s="3">
        <v>0</v>
      </c>
      <c r="J50" s="3">
        <f>(H50-G50)*I50</f>
        <v>0</v>
      </c>
    </row>
    <row r="51" spans="1:11">
      <c r="A51" s="3"/>
      <c r="B51" s="3"/>
      <c r="C51" s="3" t="s">
        <v>40</v>
      </c>
      <c r="D51" s="3">
        <f>(D47+D48+D49+D50)</f>
        <v>377.95600000000002</v>
      </c>
      <c r="G51" s="3"/>
      <c r="H51" s="3"/>
      <c r="I51" s="3" t="s">
        <v>40</v>
      </c>
      <c r="J51" s="3">
        <f>(J47+J48+J49+J50)</f>
        <v>374.17500000000001</v>
      </c>
    </row>
    <row r="52" spans="1:11">
      <c r="A52" s="3"/>
      <c r="E52" t="s">
        <v>75</v>
      </c>
      <c r="G52" s="3"/>
      <c r="K52" t="s">
        <v>75</v>
      </c>
    </row>
    <row r="53" spans="1:11">
      <c r="A53" s="3"/>
      <c r="B53" s="3" t="s">
        <v>58</v>
      </c>
      <c r="C53" s="3"/>
      <c r="D53" s="3" t="s">
        <v>59</v>
      </c>
      <c r="G53" s="3"/>
      <c r="H53" s="3" t="s">
        <v>58</v>
      </c>
      <c r="I53" s="3"/>
      <c r="J53" s="3" t="s">
        <v>59</v>
      </c>
    </row>
    <row r="54" spans="1:11">
      <c r="A54" s="3"/>
      <c r="B54" s="3">
        <v>12</v>
      </c>
      <c r="C54" s="3">
        <f>(D51)*B54/100</f>
        <v>45.35472</v>
      </c>
      <c r="D54" s="3">
        <f>(D51-C54)</f>
        <v>332.60128000000003</v>
      </c>
      <c r="G54" s="3"/>
      <c r="H54" s="3">
        <v>8</v>
      </c>
      <c r="I54" s="3">
        <f>(J51)*H54/100</f>
        <v>29.934000000000001</v>
      </c>
      <c r="J54" s="3">
        <f>(J51-I54)</f>
        <v>344.24099999999999</v>
      </c>
    </row>
    <row r="55" spans="1:11">
      <c r="A55" s="3"/>
      <c r="B55" s="3"/>
      <c r="C55" s="3"/>
      <c r="D55" s="3"/>
      <c r="G55" s="3"/>
      <c r="H55" s="3"/>
      <c r="I55" s="3"/>
      <c r="J55" s="3"/>
      <c r="K55" s="34"/>
    </row>
    <row r="56" spans="1:11">
      <c r="A56" s="3"/>
      <c r="B56" s="3" t="s">
        <v>57</v>
      </c>
      <c r="C56" s="3"/>
      <c r="D56" s="3"/>
      <c r="G56" s="3"/>
      <c r="H56" s="3" t="s">
        <v>57</v>
      </c>
      <c r="I56" s="3"/>
      <c r="J56" s="3"/>
    </row>
    <row r="57" spans="1:11">
      <c r="A57" s="3"/>
      <c r="B57" s="3">
        <v>6</v>
      </c>
      <c r="C57" s="3">
        <f>(D51)*B57/100</f>
        <v>22.67736</v>
      </c>
      <c r="D57" s="3">
        <f>(D51+C57)</f>
        <v>400.63336000000004</v>
      </c>
      <c r="G57" s="3"/>
      <c r="H57" s="3">
        <v>6</v>
      </c>
      <c r="I57" s="3">
        <f>(J51)*H57/100</f>
        <v>22.450500000000002</v>
      </c>
      <c r="J57" s="3">
        <f>(J51+I57)</f>
        <v>396.62549999999999</v>
      </c>
    </row>
    <row r="60" spans="1:11">
      <c r="A60" s="3"/>
      <c r="B60" s="3" t="s">
        <v>58</v>
      </c>
      <c r="C60" s="3"/>
      <c r="D60" s="3" t="s">
        <v>59</v>
      </c>
      <c r="G60" s="3"/>
      <c r="H60" s="3" t="s">
        <v>58</v>
      </c>
      <c r="I60" s="3"/>
      <c r="J60" s="3" t="s">
        <v>59</v>
      </c>
    </row>
    <row r="61" spans="1:11" ht="30">
      <c r="A61" s="3"/>
      <c r="B61" s="3">
        <v>12</v>
      </c>
      <c r="C61" s="3">
        <f>(E55)*B61/100</f>
        <v>0</v>
      </c>
      <c r="D61" s="3">
        <f>(F54-C61)</f>
        <v>0</v>
      </c>
      <c r="E61" s="9" t="s">
        <v>76</v>
      </c>
      <c r="G61" s="3"/>
      <c r="H61" s="3">
        <v>12</v>
      </c>
      <c r="I61" s="3">
        <f>(K55)*H61/100</f>
        <v>0</v>
      </c>
      <c r="J61" s="3">
        <f>(L54-I61)</f>
        <v>0</v>
      </c>
      <c r="K61" s="9" t="s">
        <v>76</v>
      </c>
    </row>
    <row r="62" spans="1:11">
      <c r="A62" s="3"/>
      <c r="B62" s="3"/>
      <c r="C62" s="3"/>
      <c r="D62" s="3"/>
      <c r="E62">
        <v>3</v>
      </c>
      <c r="G62" s="3"/>
      <c r="H62" s="3"/>
      <c r="I62" s="3"/>
      <c r="J62" s="3"/>
      <c r="K62" s="34">
        <v>374.17</v>
      </c>
    </row>
    <row r="63" spans="1:11">
      <c r="A63" s="3"/>
      <c r="B63" s="3" t="s">
        <v>57</v>
      </c>
      <c r="C63" s="3"/>
      <c r="D63" s="3"/>
      <c r="G63" s="3"/>
      <c r="H63" s="3" t="s">
        <v>57</v>
      </c>
      <c r="I63" s="3"/>
      <c r="J63" s="3"/>
    </row>
    <row r="64" spans="1:11">
      <c r="A64" s="3"/>
      <c r="B64" s="3">
        <v>5</v>
      </c>
      <c r="C64" s="3">
        <f>(E55)*B64/100</f>
        <v>0</v>
      </c>
      <c r="D64" s="3">
        <f>(F54+C64)</f>
        <v>0</v>
      </c>
      <c r="G64" s="3"/>
      <c r="H64" s="3">
        <v>5</v>
      </c>
      <c r="I64" s="3">
        <f>(K55)*H64/100</f>
        <v>0</v>
      </c>
      <c r="J64" s="3">
        <f>(L54+I64)</f>
        <v>0</v>
      </c>
    </row>
    <row r="65" spans="1:11">
      <c r="B65" s="3" t="s">
        <v>74</v>
      </c>
      <c r="C65" s="3">
        <v>10</v>
      </c>
      <c r="D65" s="3">
        <f>(E62+C65)</f>
        <v>13</v>
      </c>
      <c r="H65" s="3" t="s">
        <v>74</v>
      </c>
      <c r="I65" s="3">
        <v>12</v>
      </c>
      <c r="J65" s="3">
        <f>(K62+I65)</f>
        <v>386.17</v>
      </c>
    </row>
    <row r="68" spans="1:11">
      <c r="A68" s="44" t="s">
        <v>80</v>
      </c>
      <c r="B68" s="44"/>
      <c r="C68" s="44"/>
      <c r="D68" s="44"/>
      <c r="G68" s="44" t="s">
        <v>81</v>
      </c>
      <c r="H68" s="44"/>
      <c r="I68" s="44"/>
      <c r="J68" s="44"/>
    </row>
    <row r="69" spans="1:11">
      <c r="A69" s="3">
        <v>0</v>
      </c>
      <c r="B69" s="3">
        <v>2</v>
      </c>
      <c r="C69" s="3">
        <v>13.5</v>
      </c>
      <c r="D69" s="3">
        <f>(B69-A69)*C69</f>
        <v>27</v>
      </c>
      <c r="G69" s="3">
        <v>0</v>
      </c>
      <c r="H69" s="3">
        <v>50</v>
      </c>
      <c r="I69" s="3">
        <v>7.5</v>
      </c>
      <c r="J69" s="3">
        <f>(H69-G69)*I69</f>
        <v>375</v>
      </c>
    </row>
    <row r="70" spans="1:11">
      <c r="A70" s="3">
        <v>2</v>
      </c>
      <c r="B70" s="3">
        <v>50</v>
      </c>
      <c r="C70" s="3">
        <v>3.6</v>
      </c>
      <c r="D70" s="3">
        <f>(B70-A70)*C70</f>
        <v>172.8</v>
      </c>
      <c r="G70" s="3">
        <v>50</v>
      </c>
      <c r="H70" s="3">
        <v>72.95</v>
      </c>
      <c r="I70" s="3">
        <v>9.5</v>
      </c>
      <c r="J70" s="3">
        <f>(H70-G70)*I70</f>
        <v>218.02500000000003</v>
      </c>
    </row>
    <row r="71" spans="1:11">
      <c r="A71" s="3">
        <v>50</v>
      </c>
      <c r="B71" s="3">
        <v>98.21</v>
      </c>
      <c r="C71" s="3">
        <v>3.35</v>
      </c>
      <c r="D71" s="3">
        <f>(B71-A71)*C71</f>
        <v>161.50349999999997</v>
      </c>
      <c r="G71" s="3">
        <v>50</v>
      </c>
      <c r="H71" s="3">
        <v>70.88</v>
      </c>
      <c r="I71" s="3">
        <v>0</v>
      </c>
      <c r="J71" s="3">
        <f>(H71-G71)*I71</f>
        <v>0</v>
      </c>
    </row>
    <row r="72" spans="1:11">
      <c r="A72" s="3">
        <v>100</v>
      </c>
      <c r="B72" s="3">
        <v>130.34</v>
      </c>
      <c r="C72" s="3">
        <v>0</v>
      </c>
      <c r="D72" s="3">
        <f>(B72-A72)*C72</f>
        <v>0</v>
      </c>
      <c r="G72" s="3">
        <v>100</v>
      </c>
      <c r="H72" s="3">
        <v>130.34</v>
      </c>
      <c r="I72" s="3">
        <v>0</v>
      </c>
      <c r="J72" s="3">
        <f>(H72-G72)*I72</f>
        <v>0</v>
      </c>
    </row>
    <row r="73" spans="1:11">
      <c r="A73" s="3"/>
      <c r="B73" s="3"/>
      <c r="C73" s="3" t="s">
        <v>40</v>
      </c>
      <c r="D73" s="3">
        <f>(D69+D70+D71+D72)</f>
        <v>361.30349999999999</v>
      </c>
      <c r="G73" s="3"/>
      <c r="H73" s="3"/>
      <c r="I73" s="3" t="s">
        <v>40</v>
      </c>
      <c r="J73" s="3">
        <f>(J69+J70+J71+J72)</f>
        <v>593.02500000000009</v>
      </c>
    </row>
    <row r="74" spans="1:11">
      <c r="A74" s="3"/>
      <c r="E74" t="s">
        <v>75</v>
      </c>
      <c r="G74" s="3"/>
      <c r="K74" t="s">
        <v>75</v>
      </c>
    </row>
    <row r="75" spans="1:11">
      <c r="A75" s="3"/>
      <c r="B75" s="3" t="s">
        <v>58</v>
      </c>
      <c r="C75" s="3"/>
      <c r="D75" s="3" t="s">
        <v>59</v>
      </c>
      <c r="G75" s="3"/>
      <c r="H75" s="3" t="s">
        <v>58</v>
      </c>
      <c r="I75" s="3"/>
      <c r="J75" s="3" t="s">
        <v>59</v>
      </c>
    </row>
    <row r="76" spans="1:11">
      <c r="A76" s="3"/>
      <c r="B76" s="3">
        <v>12</v>
      </c>
      <c r="C76" s="3">
        <f>(D73)*B76/100</f>
        <v>43.35642</v>
      </c>
      <c r="D76" s="3">
        <f>(D73-C76)</f>
        <v>317.94707999999997</v>
      </c>
      <c r="G76" s="3"/>
      <c r="H76" s="3">
        <v>10</v>
      </c>
      <c r="I76" s="3">
        <f>(J73)*H76/100</f>
        <v>59.302500000000009</v>
      </c>
      <c r="J76" s="3">
        <f>(J73-I76)</f>
        <v>533.72250000000008</v>
      </c>
    </row>
    <row r="77" spans="1:11">
      <c r="A77" s="3"/>
      <c r="B77" s="3"/>
      <c r="C77" s="3"/>
      <c r="D77" s="3"/>
      <c r="G77" s="3"/>
      <c r="H77" s="3"/>
      <c r="I77" s="3"/>
      <c r="J77" s="3"/>
      <c r="K77" s="34"/>
    </row>
    <row r="78" spans="1:11">
      <c r="A78" s="3"/>
      <c r="B78" s="3" t="s">
        <v>57</v>
      </c>
      <c r="C78" s="3"/>
      <c r="D78" s="3"/>
      <c r="G78" s="3"/>
      <c r="H78" s="3" t="s">
        <v>57</v>
      </c>
      <c r="I78" s="3"/>
      <c r="J78" s="3"/>
    </row>
    <row r="79" spans="1:11">
      <c r="A79" s="3"/>
      <c r="B79" s="3">
        <v>6</v>
      </c>
      <c r="C79" s="3">
        <f>(D73)*B79/100</f>
        <v>21.67821</v>
      </c>
      <c r="D79" s="3">
        <f>(D73+C79)</f>
        <v>382.98170999999996</v>
      </c>
      <c r="G79" s="3"/>
      <c r="H79" s="3">
        <v>6</v>
      </c>
      <c r="I79" s="3">
        <f>(J73)*H79/100</f>
        <v>35.581500000000005</v>
      </c>
      <c r="J79" s="3">
        <f>(J73+I79)</f>
        <v>628.6065000000001</v>
      </c>
    </row>
    <row r="82" spans="1:11">
      <c r="A82" s="3"/>
      <c r="B82" s="3" t="s">
        <v>58</v>
      </c>
      <c r="C82" s="3"/>
      <c r="D82" s="3" t="s">
        <v>59</v>
      </c>
      <c r="G82" s="3"/>
      <c r="H82" s="3" t="s">
        <v>58</v>
      </c>
      <c r="I82" s="3"/>
      <c r="J82" s="3" t="s">
        <v>59</v>
      </c>
    </row>
    <row r="83" spans="1:11" ht="30">
      <c r="A83" s="3"/>
      <c r="B83" s="3">
        <v>12</v>
      </c>
      <c r="C83" s="3">
        <f>(E77)*B83/100</f>
        <v>0</v>
      </c>
      <c r="D83" s="3">
        <f>(F76-C83)</f>
        <v>0</v>
      </c>
      <c r="E83" s="9" t="s">
        <v>76</v>
      </c>
      <c r="G83" s="3"/>
      <c r="H83" s="3">
        <v>12</v>
      </c>
      <c r="I83" s="3">
        <f>(K77)*H83/100</f>
        <v>0</v>
      </c>
      <c r="J83" s="3">
        <f>(L76-I83)</f>
        <v>0</v>
      </c>
      <c r="K83" s="9" t="s">
        <v>76</v>
      </c>
    </row>
    <row r="84" spans="1:11">
      <c r="A84" s="3"/>
      <c r="B84" s="3"/>
      <c r="C84" s="3"/>
      <c r="D84" s="3"/>
      <c r="E84">
        <v>3</v>
      </c>
      <c r="G84" s="3"/>
      <c r="H84" s="3"/>
      <c r="I84" s="3"/>
      <c r="J84" s="3"/>
      <c r="K84" s="34">
        <v>593.03</v>
      </c>
    </row>
    <row r="85" spans="1:11">
      <c r="A85" s="3"/>
      <c r="B85" s="3" t="s">
        <v>57</v>
      </c>
      <c r="C85" s="3"/>
      <c r="D85" s="3"/>
      <c r="G85" s="3"/>
      <c r="H85" s="3" t="s">
        <v>57</v>
      </c>
      <c r="I85" s="3"/>
      <c r="J85" s="3"/>
    </row>
    <row r="86" spans="1:11">
      <c r="A86" s="3"/>
      <c r="B86" s="3">
        <v>5</v>
      </c>
      <c r="C86" s="3">
        <f>(E77)*B86/100</f>
        <v>0</v>
      </c>
      <c r="D86" s="3">
        <f>(F76+C86)</f>
        <v>0</v>
      </c>
      <c r="G86" s="3"/>
      <c r="H86" s="3">
        <v>5</v>
      </c>
      <c r="I86" s="3">
        <f>(K77)*H86/100</f>
        <v>0</v>
      </c>
      <c r="J86" s="3">
        <f>(L76+I86)</f>
        <v>0</v>
      </c>
    </row>
    <row r="87" spans="1:11">
      <c r="B87" s="3" t="s">
        <v>74</v>
      </c>
      <c r="C87" s="3">
        <v>10</v>
      </c>
      <c r="D87" s="3">
        <f>(E84+C87)</f>
        <v>13</v>
      </c>
      <c r="H87" s="3" t="s">
        <v>74</v>
      </c>
      <c r="I87" s="3">
        <v>8</v>
      </c>
      <c r="J87" s="3">
        <f>(K84+I87)</f>
        <v>601.03</v>
      </c>
    </row>
    <row r="89" spans="1:11">
      <c r="A89" s="32"/>
      <c r="B89" s="32"/>
      <c r="C89" s="32"/>
      <c r="D89" s="32"/>
      <c r="E89" s="32"/>
      <c r="F89" s="32"/>
      <c r="G89" s="32"/>
      <c r="H89" s="32"/>
      <c r="I89" s="32"/>
      <c r="J89" s="32"/>
    </row>
    <row r="91" spans="1:11">
      <c r="A91" s="44" t="s">
        <v>62</v>
      </c>
      <c r="B91" s="44"/>
      <c r="C91" s="44"/>
      <c r="D91" s="44"/>
      <c r="G91" s="44" t="s">
        <v>77</v>
      </c>
      <c r="H91" s="44"/>
      <c r="I91" s="44"/>
      <c r="J91" s="44"/>
    </row>
    <row r="92" spans="1:11">
      <c r="A92" s="3">
        <v>0</v>
      </c>
      <c r="B92" s="3">
        <v>2</v>
      </c>
      <c r="C92" s="3">
        <v>7.05</v>
      </c>
      <c r="D92" s="3">
        <f>(B92-A92)*C92</f>
        <v>14.1</v>
      </c>
      <c r="G92" s="3">
        <v>0</v>
      </c>
      <c r="H92" s="3">
        <v>20</v>
      </c>
      <c r="I92" s="3">
        <v>4</v>
      </c>
      <c r="J92" s="3">
        <f>(H92-G92)*I92</f>
        <v>80</v>
      </c>
    </row>
    <row r="93" spans="1:11">
      <c r="A93" s="3">
        <v>2</v>
      </c>
      <c r="B93" s="3">
        <v>50</v>
      </c>
      <c r="C93" s="3">
        <v>3.6</v>
      </c>
      <c r="D93" s="3">
        <f>(B93-A93)*C93</f>
        <v>172.8</v>
      </c>
      <c r="G93" s="3">
        <v>20</v>
      </c>
      <c r="H93" s="3">
        <v>60</v>
      </c>
      <c r="I93" s="3">
        <v>6</v>
      </c>
      <c r="J93" s="3">
        <f>(H93-G93)*I93</f>
        <v>240</v>
      </c>
    </row>
    <row r="94" spans="1:11">
      <c r="A94" s="3">
        <v>50</v>
      </c>
      <c r="B94" s="3">
        <v>99.3</v>
      </c>
      <c r="C94" s="3">
        <v>3.35</v>
      </c>
      <c r="D94" s="3">
        <f>(B94-A94)*C94</f>
        <v>165.155</v>
      </c>
      <c r="G94" s="3">
        <v>60</v>
      </c>
      <c r="H94" s="3">
        <v>83.18</v>
      </c>
      <c r="I94" s="3">
        <v>7</v>
      </c>
      <c r="J94" s="3">
        <f>(H94-G94)*I94</f>
        <v>162.26000000000005</v>
      </c>
    </row>
    <row r="95" spans="1:11">
      <c r="A95" s="3">
        <v>0</v>
      </c>
      <c r="B95" s="3">
        <v>0</v>
      </c>
      <c r="C95" s="3">
        <v>0</v>
      </c>
      <c r="D95" s="3">
        <f>(B95-A95)*C95</f>
        <v>0</v>
      </c>
      <c r="G95" s="3">
        <v>100</v>
      </c>
      <c r="H95" s="3">
        <v>130.34</v>
      </c>
      <c r="I95" s="3">
        <v>0</v>
      </c>
      <c r="J95" s="3">
        <f>(H95-G95)*I95</f>
        <v>0</v>
      </c>
    </row>
    <row r="96" spans="1:11">
      <c r="A96" s="3"/>
      <c r="B96" s="3"/>
      <c r="C96" s="3" t="s">
        <v>40</v>
      </c>
      <c r="D96" s="3">
        <f>(D92+D93+D94+D95)</f>
        <v>352.05500000000001</v>
      </c>
      <c r="G96" s="3"/>
      <c r="H96" s="3"/>
      <c r="I96" s="3" t="s">
        <v>40</v>
      </c>
      <c r="J96" s="3">
        <f>(J92+J93+J94+J95)</f>
        <v>482.26000000000005</v>
      </c>
    </row>
    <row r="97" spans="1:11">
      <c r="A97" s="3"/>
      <c r="E97" t="s">
        <v>75</v>
      </c>
      <c r="G97" s="3"/>
      <c r="K97" t="s">
        <v>75</v>
      </c>
    </row>
    <row r="98" spans="1:11">
      <c r="A98" s="3"/>
      <c r="B98" s="3" t="s">
        <v>58</v>
      </c>
      <c r="C98" s="3"/>
      <c r="D98" s="3" t="s">
        <v>59</v>
      </c>
      <c r="G98" s="3"/>
      <c r="H98" s="3" t="s">
        <v>58</v>
      </c>
      <c r="I98" s="3"/>
      <c r="J98" s="3" t="s">
        <v>59</v>
      </c>
    </row>
    <row r="99" spans="1:11">
      <c r="A99" s="3"/>
      <c r="B99" s="3">
        <v>4</v>
      </c>
      <c r="C99" s="3">
        <f>(D96)*B99/100</f>
        <v>14.0822</v>
      </c>
      <c r="D99" s="3">
        <f>(D96-C99)</f>
        <v>337.97280000000001</v>
      </c>
      <c r="G99" s="3"/>
      <c r="H99" s="3">
        <v>4</v>
      </c>
      <c r="I99" s="3">
        <f>(J96)*H99/100</f>
        <v>19.290400000000002</v>
      </c>
      <c r="J99" s="3">
        <f>(J96-I99)</f>
        <v>462.96960000000007</v>
      </c>
    </row>
    <row r="100" spans="1:11">
      <c r="A100" s="3"/>
      <c r="B100" s="3"/>
      <c r="C100" s="3"/>
      <c r="D100" s="3"/>
      <c r="E100" s="33">
        <v>337.97300000000001</v>
      </c>
      <c r="G100" s="3"/>
      <c r="H100" s="3"/>
      <c r="I100" s="3"/>
      <c r="J100" s="3"/>
      <c r="K100" s="33">
        <v>462.96</v>
      </c>
    </row>
    <row r="101" spans="1:11">
      <c r="A101" s="3"/>
      <c r="B101" s="3" t="s">
        <v>57</v>
      </c>
      <c r="C101" s="3"/>
      <c r="D101" s="3"/>
      <c r="G101" s="3"/>
      <c r="H101" s="3" t="s">
        <v>57</v>
      </c>
      <c r="I101" s="3"/>
      <c r="J101" s="3"/>
    </row>
    <row r="102" spans="1:11">
      <c r="A102" s="3"/>
      <c r="B102" s="3">
        <v>4</v>
      </c>
      <c r="C102" s="3">
        <f>(D96)*B102/100</f>
        <v>14.0822</v>
      </c>
      <c r="D102" s="3">
        <f>(D96+C102)</f>
        <v>366.13720000000001</v>
      </c>
      <c r="G102" s="3"/>
      <c r="H102" s="3">
        <v>4</v>
      </c>
      <c r="I102" s="3">
        <f>(J96)*H102/100</f>
        <v>19.290400000000002</v>
      </c>
      <c r="J102" s="3">
        <f>(J96+I102)</f>
        <v>501.55040000000002</v>
      </c>
    </row>
    <row r="105" spans="1:11">
      <c r="A105" s="3"/>
      <c r="B105" s="3" t="s">
        <v>58</v>
      </c>
      <c r="C105" s="3"/>
      <c r="D105" s="3" t="s">
        <v>59</v>
      </c>
      <c r="G105" s="3"/>
      <c r="H105" s="3" t="s">
        <v>58</v>
      </c>
      <c r="I105" s="3"/>
      <c r="J105" s="3" t="s">
        <v>59</v>
      </c>
    </row>
    <row r="106" spans="1:11" ht="30">
      <c r="A106" s="3"/>
      <c r="B106" s="3">
        <v>12</v>
      </c>
      <c r="C106" s="3">
        <f>(E100)*B106/100</f>
        <v>40.556760000000004</v>
      </c>
      <c r="D106" s="3">
        <f>(E100-C106)</f>
        <v>297.41624000000002</v>
      </c>
      <c r="E106" s="9" t="s">
        <v>76</v>
      </c>
      <c r="G106" s="3"/>
      <c r="H106" s="3">
        <v>12</v>
      </c>
      <c r="I106" s="3">
        <f>(K100)*H106/100</f>
        <v>55.555199999999992</v>
      </c>
      <c r="J106" s="3">
        <f>(K100-I106)</f>
        <v>407.40479999999997</v>
      </c>
      <c r="K106" s="9" t="s">
        <v>76</v>
      </c>
    </row>
    <row r="107" spans="1:11">
      <c r="A107" s="3"/>
      <c r="B107" s="3"/>
      <c r="C107" s="3"/>
      <c r="D107" s="3"/>
      <c r="E107" s="33">
        <v>366.13</v>
      </c>
      <c r="G107" s="3"/>
      <c r="H107" s="3"/>
      <c r="I107" s="3"/>
      <c r="J107" s="3"/>
      <c r="K107" s="33">
        <v>462.96</v>
      </c>
    </row>
    <row r="108" spans="1:11">
      <c r="A108" s="3"/>
      <c r="B108" s="3" t="s">
        <v>57</v>
      </c>
      <c r="C108" s="3"/>
      <c r="D108" s="3"/>
      <c r="G108" s="3"/>
      <c r="H108" s="3" t="s">
        <v>57</v>
      </c>
      <c r="I108" s="3"/>
      <c r="J108" s="3"/>
    </row>
    <row r="109" spans="1:11">
      <c r="A109" s="3"/>
      <c r="B109" s="3">
        <v>4</v>
      </c>
      <c r="C109" s="3">
        <f>(E100)*B109/100</f>
        <v>13.518920000000001</v>
      </c>
      <c r="D109" s="3">
        <f>(E100+C109)</f>
        <v>351.49191999999999</v>
      </c>
      <c r="G109" s="3"/>
      <c r="H109" s="3">
        <v>4</v>
      </c>
      <c r="I109" s="3">
        <f>(K100)*H109/100</f>
        <v>18.5184</v>
      </c>
      <c r="J109" s="3">
        <f>(K100+I109)</f>
        <v>481.47839999999997</v>
      </c>
    </row>
    <row r="110" spans="1:11">
      <c r="B110" s="3" t="s">
        <v>74</v>
      </c>
      <c r="C110" s="3">
        <v>10</v>
      </c>
      <c r="D110" s="3">
        <f>(E107+C110)</f>
        <v>376.13</v>
      </c>
      <c r="H110" s="3" t="s">
        <v>74</v>
      </c>
      <c r="I110" s="3">
        <v>12</v>
      </c>
      <c r="J110" s="3">
        <f>(K107+I110)</f>
        <v>474.96</v>
      </c>
    </row>
    <row r="113" spans="1:11">
      <c r="A113" s="44" t="s">
        <v>63</v>
      </c>
      <c r="B113" s="44"/>
      <c r="C113" s="44"/>
      <c r="D113" s="44"/>
      <c r="G113" s="44" t="s">
        <v>78</v>
      </c>
      <c r="H113" s="44"/>
      <c r="I113" s="44"/>
      <c r="J113" s="44"/>
    </row>
    <row r="114" spans="1:11">
      <c r="A114" s="3">
        <v>0</v>
      </c>
      <c r="B114" s="3">
        <v>2</v>
      </c>
      <c r="C114" s="3">
        <v>9.8000000000000007</v>
      </c>
      <c r="D114" s="3">
        <f>(B114-A114)*C114</f>
        <v>19.600000000000001</v>
      </c>
      <c r="G114" s="3">
        <v>0</v>
      </c>
      <c r="H114" s="3">
        <v>50</v>
      </c>
      <c r="I114" s="3">
        <v>3</v>
      </c>
      <c r="J114" s="3">
        <f>(H114-G114)*I114</f>
        <v>150</v>
      </c>
    </row>
    <row r="115" spans="1:11">
      <c r="A115" s="3">
        <v>2</v>
      </c>
      <c r="B115" s="3">
        <v>50</v>
      </c>
      <c r="C115" s="3">
        <v>3.85</v>
      </c>
      <c r="D115" s="3">
        <f>(B115-A115)*C115</f>
        <v>184.8</v>
      </c>
      <c r="G115" s="3">
        <v>50</v>
      </c>
      <c r="H115" s="3">
        <v>83.18</v>
      </c>
      <c r="I115" s="3">
        <v>5</v>
      </c>
      <c r="J115" s="3">
        <f>(H115-G115)*I115</f>
        <v>165.90000000000003</v>
      </c>
    </row>
    <row r="116" spans="1:11">
      <c r="A116" s="3">
        <v>50</v>
      </c>
      <c r="B116" s="3">
        <v>99.3</v>
      </c>
      <c r="C116" s="3">
        <v>3.6</v>
      </c>
      <c r="D116" s="3">
        <f>(B116-A116)*C116</f>
        <v>177.48</v>
      </c>
      <c r="G116" s="3">
        <v>50</v>
      </c>
      <c r="H116" s="3">
        <v>70.88</v>
      </c>
      <c r="I116" s="3">
        <v>0</v>
      </c>
      <c r="J116" s="3">
        <f>(H116-G116)*I116</f>
        <v>0</v>
      </c>
    </row>
    <row r="117" spans="1:11">
      <c r="A117" s="3">
        <v>0</v>
      </c>
      <c r="B117" s="3">
        <v>0</v>
      </c>
      <c r="C117" s="3">
        <v>0</v>
      </c>
      <c r="D117" s="3">
        <f>(B117-A117)*C117</f>
        <v>0</v>
      </c>
      <c r="G117" s="3">
        <v>100</v>
      </c>
      <c r="H117" s="3">
        <v>130.34</v>
      </c>
      <c r="I117" s="3">
        <v>0</v>
      </c>
      <c r="J117" s="3">
        <f>(H117-G117)*I117</f>
        <v>0</v>
      </c>
    </row>
    <row r="118" spans="1:11">
      <c r="A118" s="3"/>
      <c r="B118" s="3"/>
      <c r="C118" s="3" t="s">
        <v>40</v>
      </c>
      <c r="D118" s="3">
        <f>(D114+D115+D116+D117)</f>
        <v>381.88</v>
      </c>
      <c r="G118" s="3"/>
      <c r="H118" s="3"/>
      <c r="I118" s="3" t="s">
        <v>40</v>
      </c>
      <c r="J118" s="3">
        <f>(J114+J115+J116+J117)</f>
        <v>315.90000000000003</v>
      </c>
    </row>
    <row r="119" spans="1:11">
      <c r="A119" s="3"/>
      <c r="E119" t="s">
        <v>75</v>
      </c>
      <c r="G119" s="3"/>
      <c r="K119" t="s">
        <v>75</v>
      </c>
    </row>
    <row r="120" spans="1:11">
      <c r="A120" s="3"/>
      <c r="B120" s="3" t="s">
        <v>58</v>
      </c>
      <c r="C120" s="3"/>
      <c r="D120" s="3" t="s">
        <v>59</v>
      </c>
      <c r="G120" s="3"/>
      <c r="H120" s="3" t="s">
        <v>58</v>
      </c>
      <c r="I120" s="3"/>
      <c r="J120" s="3" t="s">
        <v>59</v>
      </c>
    </row>
    <row r="121" spans="1:11">
      <c r="A121" s="3"/>
      <c r="B121" s="3">
        <v>6</v>
      </c>
      <c r="C121" s="3">
        <f>(D118)*B121/100</f>
        <v>22.912799999999997</v>
      </c>
      <c r="D121" s="3">
        <f>(D118-C121)</f>
        <v>358.96719999999999</v>
      </c>
      <c r="G121" s="3"/>
      <c r="H121" s="3">
        <v>6</v>
      </c>
      <c r="I121" s="3">
        <f>(J118)*H121/100</f>
        <v>18.954000000000001</v>
      </c>
      <c r="J121" s="3">
        <f>(J118-I121)</f>
        <v>296.94600000000003</v>
      </c>
    </row>
    <row r="122" spans="1:11">
      <c r="A122" s="3"/>
      <c r="B122" s="3"/>
      <c r="C122" s="3"/>
      <c r="D122" s="3"/>
      <c r="E122" s="33">
        <v>404.79</v>
      </c>
      <c r="G122" s="3"/>
      <c r="H122" s="3"/>
      <c r="I122" s="3"/>
      <c r="J122" s="3"/>
      <c r="K122" s="33">
        <v>296.95</v>
      </c>
    </row>
    <row r="123" spans="1:11">
      <c r="A123" s="3"/>
      <c r="B123" s="3" t="s">
        <v>57</v>
      </c>
      <c r="C123" s="3"/>
      <c r="D123" s="3"/>
      <c r="G123" s="3"/>
      <c r="H123" s="3" t="s">
        <v>57</v>
      </c>
      <c r="I123" s="3"/>
      <c r="J123" s="3"/>
    </row>
    <row r="124" spans="1:11">
      <c r="A124" s="3"/>
      <c r="B124" s="3">
        <v>6</v>
      </c>
      <c r="C124" s="3">
        <f>(D118)*B124/100</f>
        <v>22.912799999999997</v>
      </c>
      <c r="D124" s="3">
        <f>(D118+C124)</f>
        <v>404.7928</v>
      </c>
      <c r="G124" s="3"/>
      <c r="H124" s="3">
        <v>6</v>
      </c>
      <c r="I124" s="3">
        <f>(J118)*H124/100</f>
        <v>18.954000000000001</v>
      </c>
      <c r="J124" s="3">
        <f>(J118+I124)</f>
        <v>334.85400000000004</v>
      </c>
    </row>
    <row r="127" spans="1:11">
      <c r="A127" s="3"/>
      <c r="B127" s="3" t="s">
        <v>58</v>
      </c>
      <c r="C127" s="3"/>
      <c r="D127" s="3" t="s">
        <v>59</v>
      </c>
      <c r="G127" s="3"/>
      <c r="H127" s="3" t="s">
        <v>58</v>
      </c>
      <c r="I127" s="3"/>
      <c r="J127" s="3" t="s">
        <v>59</v>
      </c>
    </row>
    <row r="128" spans="1:11" ht="30">
      <c r="A128" s="3"/>
      <c r="B128" s="3">
        <v>6</v>
      </c>
      <c r="C128" s="3">
        <f>(E122)*B128/100</f>
        <v>24.287400000000002</v>
      </c>
      <c r="D128" s="3">
        <f>(E122-C128)</f>
        <v>380.50260000000003</v>
      </c>
      <c r="E128" s="9" t="s">
        <v>76</v>
      </c>
      <c r="G128" s="3"/>
      <c r="H128" s="3">
        <v>12</v>
      </c>
      <c r="I128" s="3">
        <f>(K122)*H128/100</f>
        <v>35.633999999999993</v>
      </c>
      <c r="J128" s="3">
        <f>(K122-I128)</f>
        <v>261.31599999999997</v>
      </c>
      <c r="K128" s="9" t="s">
        <v>76</v>
      </c>
    </row>
    <row r="129" spans="1:11">
      <c r="A129" s="3"/>
      <c r="B129" s="3"/>
      <c r="C129" s="3"/>
      <c r="D129" s="3"/>
      <c r="E129">
        <v>3</v>
      </c>
      <c r="G129" s="3"/>
      <c r="H129" s="3"/>
      <c r="I129" s="3"/>
      <c r="J129" s="3"/>
      <c r="K129" s="34">
        <v>296.95</v>
      </c>
    </row>
    <row r="130" spans="1:11">
      <c r="A130" s="3"/>
      <c r="B130" s="3" t="s">
        <v>57</v>
      </c>
      <c r="C130" s="3"/>
      <c r="D130" s="3"/>
      <c r="G130" s="3"/>
      <c r="H130" s="3" t="s">
        <v>57</v>
      </c>
      <c r="I130" s="3"/>
      <c r="J130" s="3"/>
    </row>
    <row r="131" spans="1:11">
      <c r="A131" s="3"/>
      <c r="B131" s="3">
        <v>5</v>
      </c>
      <c r="C131" s="3">
        <f>(E122)*B131/100</f>
        <v>20.2395</v>
      </c>
      <c r="D131" s="3">
        <f>(F121+C131)</f>
        <v>20.2395</v>
      </c>
      <c r="G131" s="3"/>
      <c r="H131" s="3">
        <v>6</v>
      </c>
      <c r="I131" s="3">
        <f>(K122)*H131/100</f>
        <v>17.816999999999997</v>
      </c>
      <c r="J131" s="3">
        <f>(K122+I131)</f>
        <v>314.767</v>
      </c>
    </row>
    <row r="132" spans="1:11">
      <c r="B132" s="3" t="s">
        <v>74</v>
      </c>
      <c r="C132" s="3">
        <v>10</v>
      </c>
      <c r="D132" s="3">
        <f>(E129+C132)</f>
        <v>13</v>
      </c>
      <c r="H132" s="3" t="s">
        <v>74</v>
      </c>
      <c r="I132" s="3">
        <v>16</v>
      </c>
      <c r="J132" s="3">
        <f>(K129+I132)</f>
        <v>312.95</v>
      </c>
    </row>
    <row r="135" spans="1:11">
      <c r="A135" s="44" t="s">
        <v>64</v>
      </c>
      <c r="B135" s="44"/>
      <c r="C135" s="44"/>
      <c r="D135" s="44"/>
      <c r="G135" s="44" t="s">
        <v>79</v>
      </c>
      <c r="H135" s="44"/>
      <c r="I135" s="44"/>
      <c r="J135" s="44"/>
    </row>
    <row r="136" spans="1:11">
      <c r="A136" s="3">
        <v>0</v>
      </c>
      <c r="B136" s="3">
        <v>2</v>
      </c>
      <c r="C136" s="3">
        <v>9.8000000000000007</v>
      </c>
      <c r="D136" s="3">
        <f>(B136-A136)*C136</f>
        <v>19.600000000000001</v>
      </c>
      <c r="G136" s="3">
        <v>0</v>
      </c>
      <c r="H136" s="3">
        <v>50</v>
      </c>
      <c r="I136" s="3">
        <v>4.5</v>
      </c>
      <c r="J136" s="3">
        <f>(H136-G136)*I136</f>
        <v>225</v>
      </c>
    </row>
    <row r="137" spans="1:11">
      <c r="A137" s="3">
        <v>2</v>
      </c>
      <c r="B137" s="3">
        <v>50</v>
      </c>
      <c r="C137" s="3">
        <v>3.85</v>
      </c>
      <c r="D137" s="3">
        <f>(B137-A137)*C137</f>
        <v>184.8</v>
      </c>
      <c r="G137" s="3">
        <v>50</v>
      </c>
      <c r="H137" s="3">
        <v>83.18</v>
      </c>
      <c r="I137" s="3">
        <v>6.5</v>
      </c>
      <c r="J137" s="3">
        <f>(H137-G137)*I137</f>
        <v>215.67000000000004</v>
      </c>
    </row>
    <row r="138" spans="1:11">
      <c r="A138" s="3">
        <v>50</v>
      </c>
      <c r="B138" s="3">
        <v>99.3</v>
      </c>
      <c r="C138" s="3">
        <v>3.6</v>
      </c>
      <c r="D138" s="3">
        <f>(B138-A138)*C138</f>
        <v>177.48</v>
      </c>
      <c r="G138" s="3">
        <v>50</v>
      </c>
      <c r="H138" s="3">
        <v>70.88</v>
      </c>
      <c r="I138" s="3">
        <v>0</v>
      </c>
      <c r="J138" s="3">
        <f>(H138-G138)*I138</f>
        <v>0</v>
      </c>
    </row>
    <row r="139" spans="1:11">
      <c r="A139" s="3">
        <v>0</v>
      </c>
      <c r="B139" s="3">
        <v>0</v>
      </c>
      <c r="C139" s="3">
        <v>0</v>
      </c>
      <c r="D139" s="3">
        <f>(B139-A139)*C139</f>
        <v>0</v>
      </c>
      <c r="G139" s="3">
        <v>100</v>
      </c>
      <c r="H139" s="3">
        <v>130.34</v>
      </c>
      <c r="I139" s="3">
        <v>0</v>
      </c>
      <c r="J139" s="3">
        <f>(H139-G139)*I139</f>
        <v>0</v>
      </c>
    </row>
    <row r="140" spans="1:11">
      <c r="A140" s="3"/>
      <c r="B140" s="3"/>
      <c r="C140" s="3" t="s">
        <v>40</v>
      </c>
      <c r="D140" s="3">
        <f>(D136+D137+D138+D139)</f>
        <v>381.88</v>
      </c>
      <c r="G140" s="3"/>
      <c r="H140" s="3"/>
      <c r="I140" s="3" t="s">
        <v>40</v>
      </c>
      <c r="J140" s="3">
        <f>(J136+J137+J138+J139)</f>
        <v>440.67000000000007</v>
      </c>
    </row>
    <row r="141" spans="1:11">
      <c r="A141" s="3"/>
      <c r="E141" t="s">
        <v>75</v>
      </c>
      <c r="G141" s="3"/>
      <c r="K141" t="s">
        <v>75</v>
      </c>
    </row>
    <row r="142" spans="1:11">
      <c r="A142" s="3"/>
      <c r="B142" s="3" t="s">
        <v>58</v>
      </c>
      <c r="C142" s="3"/>
      <c r="D142" s="3" t="s">
        <v>59</v>
      </c>
      <c r="G142" s="3"/>
      <c r="H142" s="3" t="s">
        <v>58</v>
      </c>
      <c r="I142" s="3"/>
      <c r="J142" s="3" t="s">
        <v>59</v>
      </c>
    </row>
    <row r="143" spans="1:11">
      <c r="A143" s="3"/>
      <c r="B143" s="3">
        <v>8</v>
      </c>
      <c r="C143" s="3">
        <f>(D140)*B143/100</f>
        <v>30.5504</v>
      </c>
      <c r="D143" s="3">
        <f>(D140-C143)</f>
        <v>351.32959999999997</v>
      </c>
      <c r="G143" s="3"/>
      <c r="H143" s="3">
        <v>8</v>
      </c>
      <c r="I143" s="3">
        <f>(J140)*H143/100</f>
        <v>35.253600000000006</v>
      </c>
      <c r="J143" s="3">
        <f>(J140-I143)</f>
        <v>405.41640000000007</v>
      </c>
    </row>
    <row r="144" spans="1:11">
      <c r="A144" s="3"/>
      <c r="B144" s="3"/>
      <c r="C144" s="3"/>
      <c r="D144" s="3"/>
      <c r="E144" s="33">
        <v>412.43</v>
      </c>
      <c r="G144" s="3"/>
      <c r="H144" s="3"/>
      <c r="I144" s="3"/>
      <c r="J144" s="3"/>
      <c r="K144" s="34">
        <v>405.41</v>
      </c>
    </row>
    <row r="145" spans="1:11">
      <c r="A145" s="3"/>
      <c r="B145" s="3" t="s">
        <v>57</v>
      </c>
      <c r="C145" s="3"/>
      <c r="D145" s="3"/>
      <c r="G145" s="3"/>
      <c r="H145" s="3" t="s">
        <v>57</v>
      </c>
      <c r="I145" s="3"/>
      <c r="J145" s="3"/>
    </row>
    <row r="146" spans="1:11">
      <c r="A146" s="3"/>
      <c r="B146" s="3">
        <v>8</v>
      </c>
      <c r="C146" s="3">
        <f>(D140)*B146/100</f>
        <v>30.5504</v>
      </c>
      <c r="D146" s="3">
        <f>(D140+C146)</f>
        <v>412.43040000000002</v>
      </c>
      <c r="G146" s="3"/>
      <c r="H146" s="3">
        <v>8</v>
      </c>
      <c r="I146" s="3">
        <f>(J140)*H146/100</f>
        <v>35.253600000000006</v>
      </c>
      <c r="J146" s="3">
        <f>(J140+I146)</f>
        <v>475.92360000000008</v>
      </c>
    </row>
    <row r="149" spans="1:11">
      <c r="A149" s="3"/>
      <c r="B149" s="3" t="s">
        <v>58</v>
      </c>
      <c r="C149" s="3"/>
      <c r="D149" s="3" t="s">
        <v>59</v>
      </c>
      <c r="G149" s="3"/>
      <c r="H149" s="3" t="s">
        <v>58</v>
      </c>
      <c r="I149" s="3"/>
      <c r="J149" s="3" t="s">
        <v>59</v>
      </c>
    </row>
    <row r="150" spans="1:11" ht="30">
      <c r="A150" s="3"/>
      <c r="B150" s="3">
        <v>8</v>
      </c>
      <c r="C150" s="3">
        <f>(E144)*B150/100</f>
        <v>32.994399999999999</v>
      </c>
      <c r="D150" s="3">
        <f>(E144-C150)</f>
        <v>379.43560000000002</v>
      </c>
      <c r="E150" s="9" t="s">
        <v>76</v>
      </c>
      <c r="G150" s="3"/>
      <c r="H150" s="3">
        <v>8</v>
      </c>
      <c r="I150" s="3">
        <f>(K144)*H150/100</f>
        <v>32.4328</v>
      </c>
      <c r="J150" s="3">
        <f>(K144-I150)</f>
        <v>372.97720000000004</v>
      </c>
      <c r="K150" s="9" t="s">
        <v>76</v>
      </c>
    </row>
    <row r="151" spans="1:11">
      <c r="A151" s="3"/>
      <c r="B151" s="3"/>
      <c r="C151" s="3"/>
      <c r="D151" s="3"/>
      <c r="E151">
        <v>3</v>
      </c>
      <c r="G151" s="3"/>
      <c r="H151" s="3"/>
      <c r="I151" s="3"/>
      <c r="J151" s="3"/>
      <c r="K151" s="34">
        <v>405.41</v>
      </c>
    </row>
    <row r="152" spans="1:11">
      <c r="A152" s="3"/>
      <c r="B152" s="3" t="s">
        <v>57</v>
      </c>
      <c r="C152" s="3"/>
      <c r="D152" s="3"/>
      <c r="G152" s="3"/>
      <c r="H152" s="3" t="s">
        <v>57</v>
      </c>
      <c r="I152" s="3"/>
      <c r="J152" s="3"/>
    </row>
    <row r="153" spans="1:11">
      <c r="A153" s="3"/>
      <c r="B153" s="3">
        <v>5</v>
      </c>
      <c r="C153" s="3">
        <f>(E144)*B153/100</f>
        <v>20.621500000000001</v>
      </c>
      <c r="D153" s="3">
        <f>(F143+C153)</f>
        <v>20.621500000000001</v>
      </c>
      <c r="G153" s="3"/>
      <c r="H153" s="3">
        <v>8</v>
      </c>
      <c r="I153" s="3">
        <f>(K144)*H153/100</f>
        <v>32.4328</v>
      </c>
      <c r="J153" s="3">
        <f>(K144+I153)</f>
        <v>437.84280000000001</v>
      </c>
    </row>
    <row r="154" spans="1:11">
      <c r="B154" s="3" t="s">
        <v>74</v>
      </c>
      <c r="C154" s="3">
        <v>10</v>
      </c>
      <c r="D154" s="3">
        <f>(E151+C154)</f>
        <v>13</v>
      </c>
      <c r="H154" s="3" t="s">
        <v>74</v>
      </c>
      <c r="I154" s="3">
        <v>18</v>
      </c>
      <c r="J154" s="3">
        <f>(K151+I154)</f>
        <v>423.41</v>
      </c>
    </row>
    <row r="157" spans="1:11">
      <c r="A157" s="44" t="s">
        <v>80</v>
      </c>
      <c r="B157" s="44"/>
      <c r="C157" s="44"/>
      <c r="D157" s="44"/>
      <c r="G157" s="44" t="s">
        <v>81</v>
      </c>
      <c r="H157" s="44"/>
      <c r="I157" s="44"/>
      <c r="J157" s="44"/>
    </row>
    <row r="158" spans="1:11">
      <c r="A158" s="3">
        <v>0</v>
      </c>
      <c r="B158" s="3">
        <v>2</v>
      </c>
      <c r="C158" s="3">
        <v>13.5</v>
      </c>
      <c r="D158" s="3">
        <f>(B158-A158)*C158</f>
        <v>27</v>
      </c>
      <c r="G158" s="3">
        <v>0</v>
      </c>
      <c r="H158" s="3">
        <v>50</v>
      </c>
      <c r="I158" s="3">
        <v>7.5</v>
      </c>
      <c r="J158" s="3">
        <f>(H158-G158)*I158</f>
        <v>375</v>
      </c>
    </row>
    <row r="159" spans="1:11">
      <c r="A159" s="3">
        <v>2</v>
      </c>
      <c r="B159" s="3">
        <v>50</v>
      </c>
      <c r="C159" s="3">
        <v>3.6</v>
      </c>
      <c r="D159" s="3">
        <f>(B159-A159)*C159</f>
        <v>172.8</v>
      </c>
      <c r="G159" s="3">
        <v>50</v>
      </c>
      <c r="H159" s="3">
        <v>83.18</v>
      </c>
      <c r="I159" s="3">
        <v>9.5</v>
      </c>
      <c r="J159" s="3">
        <f>(H159-G159)*I159</f>
        <v>315.21000000000004</v>
      </c>
    </row>
    <row r="160" spans="1:11">
      <c r="A160" s="3">
        <v>50</v>
      </c>
      <c r="B160" s="3">
        <v>99.3</v>
      </c>
      <c r="C160" s="3">
        <v>3.35</v>
      </c>
      <c r="D160" s="3">
        <f>(B160-A160)*C160</f>
        <v>165.155</v>
      </c>
      <c r="G160" s="3">
        <v>50</v>
      </c>
      <c r="H160" s="3">
        <v>70.88</v>
      </c>
      <c r="I160" s="3">
        <v>0</v>
      </c>
      <c r="J160" s="3">
        <f>(H160-G160)*I160</f>
        <v>0</v>
      </c>
    </row>
    <row r="161" spans="1:11">
      <c r="A161" s="3">
        <v>100</v>
      </c>
      <c r="B161" s="3">
        <v>130.34</v>
      </c>
      <c r="C161" s="3">
        <v>0</v>
      </c>
      <c r="D161" s="3">
        <f>(B161-A161)*C161</f>
        <v>0</v>
      </c>
      <c r="G161" s="3">
        <v>100</v>
      </c>
      <c r="H161" s="3">
        <v>130.34</v>
      </c>
      <c r="I161" s="3">
        <v>0</v>
      </c>
      <c r="J161" s="3">
        <f>(H161-G161)*I161</f>
        <v>0</v>
      </c>
    </row>
    <row r="162" spans="1:11">
      <c r="A162" s="3"/>
      <c r="B162" s="3"/>
      <c r="C162" s="3" t="s">
        <v>40</v>
      </c>
      <c r="D162" s="3">
        <f>(D158+D159+D160+D161)</f>
        <v>364.95500000000004</v>
      </c>
      <c r="G162" s="3"/>
      <c r="H162" s="3"/>
      <c r="I162" s="3" t="s">
        <v>40</v>
      </c>
      <c r="J162" s="3">
        <f>(J158+J159+J160+J161)</f>
        <v>690.21</v>
      </c>
    </row>
    <row r="163" spans="1:11">
      <c r="A163" s="3"/>
      <c r="E163" t="s">
        <v>75</v>
      </c>
      <c r="G163" s="3"/>
      <c r="K163" t="s">
        <v>75</v>
      </c>
    </row>
    <row r="164" spans="1:11">
      <c r="A164" s="3"/>
      <c r="B164" s="3" t="s">
        <v>58</v>
      </c>
      <c r="C164" s="3"/>
      <c r="D164" s="3" t="s">
        <v>59</v>
      </c>
      <c r="G164" s="3"/>
      <c r="H164" s="3" t="s">
        <v>58</v>
      </c>
      <c r="I164" s="3"/>
      <c r="J164" s="3" t="s">
        <v>59</v>
      </c>
    </row>
    <row r="165" spans="1:11">
      <c r="A165" s="3"/>
      <c r="B165" s="3">
        <v>10</v>
      </c>
      <c r="C165" s="3">
        <f>(D162)*B165/100</f>
        <v>36.4955</v>
      </c>
      <c r="D165" s="3">
        <f>(D162-C165)</f>
        <v>328.45950000000005</v>
      </c>
      <c r="G165" s="3"/>
      <c r="H165" s="3">
        <v>10</v>
      </c>
      <c r="I165" s="3">
        <f>(J162)*H165/100</f>
        <v>69.021000000000001</v>
      </c>
      <c r="J165" s="3">
        <f>(J162-I165)</f>
        <v>621.18900000000008</v>
      </c>
    </row>
    <row r="166" spans="1:11">
      <c r="A166" s="3"/>
      <c r="B166" s="3"/>
      <c r="C166" s="3"/>
      <c r="D166" s="3"/>
      <c r="E166" s="34">
        <v>401.45</v>
      </c>
      <c r="G166" s="3"/>
      <c r="H166" s="3"/>
      <c r="I166" s="3"/>
      <c r="J166" s="3"/>
      <c r="K166" s="34">
        <v>621.18899999999996</v>
      </c>
    </row>
    <row r="167" spans="1:11">
      <c r="A167" s="3"/>
      <c r="B167" s="3" t="s">
        <v>57</v>
      </c>
      <c r="C167" s="3"/>
      <c r="D167" s="3"/>
      <c r="G167" s="3"/>
      <c r="H167" s="3" t="s">
        <v>57</v>
      </c>
      <c r="I167" s="3"/>
      <c r="J167" s="3"/>
    </row>
    <row r="168" spans="1:11">
      <c r="A168" s="3"/>
      <c r="B168" s="3">
        <v>10</v>
      </c>
      <c r="C168" s="3">
        <f>(D162)*B168/100</f>
        <v>36.4955</v>
      </c>
      <c r="D168" s="3">
        <f>(D162+C168)</f>
        <v>401.45050000000003</v>
      </c>
      <c r="G168" s="3"/>
      <c r="H168" s="3">
        <v>10</v>
      </c>
      <c r="I168" s="3">
        <f>(J162)*H168/100</f>
        <v>69.021000000000001</v>
      </c>
      <c r="J168" s="3">
        <f>(J162+I168)</f>
        <v>759.23099999999999</v>
      </c>
    </row>
    <row r="171" spans="1:11">
      <c r="A171" s="3"/>
      <c r="B171" s="3" t="s">
        <v>58</v>
      </c>
      <c r="C171" s="3"/>
      <c r="D171" s="3" t="s">
        <v>59</v>
      </c>
      <c r="G171" s="3"/>
      <c r="H171" s="3" t="s">
        <v>58</v>
      </c>
      <c r="I171" s="3"/>
      <c r="J171" s="3" t="s">
        <v>59</v>
      </c>
    </row>
    <row r="172" spans="1:11" ht="30">
      <c r="A172" s="3"/>
      <c r="B172" s="3">
        <v>10</v>
      </c>
      <c r="C172" s="3">
        <f>(E166)*B172/100</f>
        <v>40.145000000000003</v>
      </c>
      <c r="D172" s="3">
        <f>(E166-C172)</f>
        <v>361.30500000000001</v>
      </c>
      <c r="E172" s="9" t="s">
        <v>76</v>
      </c>
      <c r="G172" s="3"/>
      <c r="H172" s="3">
        <v>12</v>
      </c>
      <c r="I172" s="3">
        <f>(K166)*H172/100</f>
        <v>74.542680000000004</v>
      </c>
      <c r="J172" s="3">
        <f>(K166-I172)</f>
        <v>546.64631999999995</v>
      </c>
      <c r="K172" s="9" t="s">
        <v>76</v>
      </c>
    </row>
    <row r="173" spans="1:11">
      <c r="A173" s="3"/>
      <c r="B173" s="3"/>
      <c r="C173" s="3"/>
      <c r="D173" s="3"/>
      <c r="E173">
        <v>3</v>
      </c>
      <c r="G173" s="3"/>
      <c r="H173" s="3"/>
      <c r="I173" s="3"/>
      <c r="J173" s="3"/>
      <c r="K173" s="34">
        <v>621.18899999999996</v>
      </c>
    </row>
    <row r="174" spans="1:11">
      <c r="A174" s="3"/>
      <c r="B174" s="3" t="s">
        <v>57</v>
      </c>
      <c r="C174" s="3"/>
      <c r="D174" s="3"/>
      <c r="G174" s="3"/>
      <c r="H174" s="3" t="s">
        <v>57</v>
      </c>
      <c r="I174" s="3"/>
      <c r="J174" s="3"/>
    </row>
    <row r="175" spans="1:11">
      <c r="A175" s="3"/>
      <c r="B175" s="3">
        <v>10</v>
      </c>
      <c r="C175" s="3">
        <f>(E166)*B175/100</f>
        <v>40.145000000000003</v>
      </c>
      <c r="D175" s="3">
        <f>(F165+C175)</f>
        <v>40.145000000000003</v>
      </c>
      <c r="G175" s="3"/>
      <c r="H175" s="3">
        <v>10</v>
      </c>
      <c r="I175" s="3">
        <f>(K166)*H175/100</f>
        <v>62.118899999999996</v>
      </c>
      <c r="J175" s="3">
        <f>(K166+I175)</f>
        <v>683.30790000000002</v>
      </c>
    </row>
    <row r="176" spans="1:11">
      <c r="B176" s="3" t="s">
        <v>74</v>
      </c>
      <c r="C176" s="3">
        <v>10</v>
      </c>
      <c r="D176" s="3">
        <f>(E173+C176)</f>
        <v>13</v>
      </c>
      <c r="H176" s="3" t="s">
        <v>74</v>
      </c>
      <c r="I176" s="3">
        <v>20</v>
      </c>
      <c r="J176" s="3">
        <f>(K173+I176)</f>
        <v>641.18899999999996</v>
      </c>
    </row>
  </sheetData>
  <mergeCells count="16">
    <mergeCell ref="A135:D135"/>
    <mergeCell ref="G135:J135"/>
    <mergeCell ref="A157:D157"/>
    <mergeCell ref="G157:J157"/>
    <mergeCell ref="A68:D68"/>
    <mergeCell ref="G68:J68"/>
    <mergeCell ref="A91:D91"/>
    <mergeCell ref="G91:J91"/>
    <mergeCell ref="A113:D113"/>
    <mergeCell ref="G113:J113"/>
    <mergeCell ref="A2:D2"/>
    <mergeCell ref="G2:J2"/>
    <mergeCell ref="A24:D24"/>
    <mergeCell ref="G24:J24"/>
    <mergeCell ref="A46:D46"/>
    <mergeCell ref="G46:J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VAT on (fare+comm)</vt:lpstr>
      <vt:lpstr>Vendor comm on (fare+VAT)</vt:lpstr>
      <vt:lpstr>Sheet2</vt:lpstr>
      <vt:lpstr>Sheet1</vt:lpstr>
      <vt:lpstr>TestHare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2023-06-23T14:38:26Z</dcterms:modified>
</cp:coreProperties>
</file>