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argossas-my.sharepoint.com/personal/william_florentin_hargos_fr/Documents/project-factory/"/>
    </mc:Choice>
  </mc:AlternateContent>
  <xr:revisionPtr revIDLastSave="123" documentId="13_ncr:1_{8B64B986-9CCB-4CFF-9DA2-AB73FD7C00DE}" xr6:coauthVersionLast="47" xr6:coauthVersionMax="47" xr10:uidLastSave="{79EAE3F1-9AC5-4A07-9F66-994F96378B93}"/>
  <bookViews>
    <workbookView xWindow="-108" yWindow="-108" windowWidth="23256" windowHeight="12456" tabRatio="780" activeTab="3" xr2:uid="{EFE4EC46-56DA-4C2A-99A3-9AB19BDF2377}"/>
  </bookViews>
  <sheets>
    <sheet name="TABLE TIERS" sheetId="1" r:id="rId1"/>
    <sheet name="CONVERT" sheetId="8" r:id="rId2"/>
    <sheet name="TCD DOM" sheetId="11" r:id="rId3"/>
    <sheet name="DECLARATIF DOMESTIQUE" sheetId="4" r:id="rId4"/>
    <sheet name="TCD EXP" sheetId="12" r:id="rId5"/>
    <sheet name="DECLARATIF EXPORT" sheetId="5" r:id="rId6"/>
    <sheet name="COMPTA EXPORT" sheetId="6" r:id="rId7"/>
    <sheet name="COMPTA DOMESTIQUE" sheetId="7" r:id="rId8"/>
  </sheets>
  <definedNames>
    <definedName name="_xlnm._FilterDatabase" localSheetId="1" hidden="1">CONVERT!$A$1:$T$630</definedName>
    <definedName name="_xlnm._FilterDatabase" localSheetId="0" hidden="1">'TABLE TIERS'!$A$1:$K$94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5" l="1"/>
  <c r="F49" i="5" s="1"/>
  <c r="B49" i="5"/>
  <c r="C49" i="5"/>
  <c r="D49" i="5"/>
  <c r="E49" i="5"/>
  <c r="A50" i="5"/>
  <c r="F50" i="5" s="1"/>
  <c r="B50" i="5"/>
  <c r="C50" i="5"/>
  <c r="D50" i="5"/>
  <c r="E50" i="5"/>
  <c r="A51" i="5"/>
  <c r="F51" i="5" s="1"/>
  <c r="B51" i="5"/>
  <c r="C51" i="5"/>
  <c r="D51" i="5"/>
  <c r="E51" i="5"/>
  <c r="A52" i="5"/>
  <c r="F52" i="5" s="1"/>
  <c r="B52" i="5"/>
  <c r="C52" i="5"/>
  <c r="D52" i="5"/>
  <c r="E52" i="5"/>
  <c r="A53" i="5"/>
  <c r="F53" i="5" s="1"/>
  <c r="B53" i="5"/>
  <c r="C53" i="5"/>
  <c r="D53" i="5"/>
  <c r="E53" i="5"/>
  <c r="A54" i="5"/>
  <c r="F54" i="5" s="1"/>
  <c r="B54" i="5"/>
  <c r="C54" i="5"/>
  <c r="D54" i="5"/>
  <c r="E54" i="5"/>
  <c r="A55" i="5"/>
  <c r="F55" i="5" s="1"/>
  <c r="B55" i="5"/>
  <c r="C55" i="5"/>
  <c r="D55" i="5"/>
  <c r="E55" i="5"/>
  <c r="A56" i="5"/>
  <c r="F56" i="5" s="1"/>
  <c r="B56" i="5"/>
  <c r="C56" i="5"/>
  <c r="D56" i="5"/>
  <c r="E56" i="5"/>
  <c r="A57" i="5"/>
  <c r="B57" i="5"/>
  <c r="C57" i="5"/>
  <c r="D57" i="5"/>
  <c r="E57" i="5"/>
  <c r="F57" i="5"/>
  <c r="A58" i="5"/>
  <c r="F58" i="5" s="1"/>
  <c r="B58" i="5"/>
  <c r="C58" i="5"/>
  <c r="D58" i="5"/>
  <c r="E58" i="5"/>
  <c r="A59" i="5"/>
  <c r="F59" i="5" s="1"/>
  <c r="B59" i="5"/>
  <c r="C59" i="5"/>
  <c r="D59" i="5"/>
  <c r="E59" i="5"/>
  <c r="A60" i="5"/>
  <c r="B60" i="5"/>
  <c r="C60" i="5"/>
  <c r="D60" i="5"/>
  <c r="E60" i="5"/>
  <c r="F60" i="5"/>
  <c r="A61" i="5"/>
  <c r="F61" i="5" s="1"/>
  <c r="B61" i="5"/>
  <c r="C61" i="5"/>
  <c r="D61" i="5"/>
  <c r="E61" i="5"/>
  <c r="A62" i="5"/>
  <c r="F62" i="5" s="1"/>
  <c r="B62" i="5"/>
  <c r="C62" i="5"/>
  <c r="D62" i="5"/>
  <c r="E62" i="5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2" i="8"/>
  <c r="A48" i="5"/>
  <c r="B48" i="5"/>
  <c r="C48" i="5"/>
  <c r="D48" i="5"/>
  <c r="E48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B14" i="5"/>
  <c r="C14" i="5"/>
  <c r="D14" i="5"/>
  <c r="E14" i="5"/>
  <c r="A14" i="5"/>
  <c r="F15" i="5"/>
  <c r="F15" i="4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A70" i="4"/>
  <c r="B70" i="4"/>
  <c r="C70" i="4"/>
  <c r="D70" i="4"/>
  <c r="E70" i="4"/>
  <c r="A71" i="4"/>
  <c r="B71" i="4"/>
  <c r="C71" i="4"/>
  <c r="D71" i="4"/>
  <c r="E71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B14" i="4"/>
  <c r="C14" i="4"/>
  <c r="D14" i="4"/>
  <c r="E14" i="4"/>
  <c r="A14" i="4"/>
  <c r="B11" i="4" l="1"/>
  <c r="B11" i="5"/>
  <c r="M3" i="7"/>
  <c r="L3" i="7"/>
  <c r="K3" i="7"/>
  <c r="H3" i="7"/>
  <c r="J2" i="7"/>
  <c r="I3" i="7"/>
  <c r="C3" i="7"/>
  <c r="B3" i="7"/>
  <c r="A3" i="7"/>
  <c r="L3" i="6"/>
  <c r="K3" i="6"/>
  <c r="J3" i="6"/>
  <c r="G3" i="6"/>
  <c r="C3" i="6"/>
  <c r="A3" i="6"/>
  <c r="I2" i="6"/>
  <c r="H2" i="6"/>
  <c r="B3" i="6"/>
  <c r="F48" i="5"/>
  <c r="F47" i="5"/>
  <c r="F46" i="5"/>
  <c r="F45" i="5"/>
  <c r="F44" i="5"/>
  <c r="F43" i="5"/>
  <c r="F42" i="5"/>
  <c r="F41" i="5"/>
  <c r="F39" i="5"/>
  <c r="F35" i="5"/>
  <c r="F34" i="5"/>
  <c r="F31" i="5"/>
  <c r="F27" i="5"/>
  <c r="F25" i="5"/>
  <c r="F24" i="5"/>
  <c r="F23" i="5"/>
  <c r="F20" i="5"/>
  <c r="F19" i="5"/>
  <c r="F17" i="5"/>
  <c r="F22" i="5" l="1"/>
  <c r="F32" i="5"/>
  <c r="F26" i="5"/>
  <c r="E1" i="6"/>
  <c r="E3" i="6" s="1"/>
  <c r="F16" i="5"/>
  <c r="F38" i="5"/>
  <c r="H3" i="6"/>
  <c r="F1" i="7"/>
  <c r="F36" i="5"/>
  <c r="F18" i="5"/>
  <c r="F28" i="5"/>
  <c r="F30" i="5"/>
  <c r="F40" i="5"/>
  <c r="J3" i="7"/>
  <c r="D3" i="7"/>
  <c r="F2" i="7"/>
  <c r="I2" i="7"/>
  <c r="E2" i="6"/>
  <c r="I3" i="6"/>
  <c r="F21" i="5"/>
  <c r="F29" i="5"/>
  <c r="F33" i="5"/>
  <c r="F37" i="5"/>
  <c r="D3" i="6" l="1"/>
  <c r="F3" i="7"/>
  <c r="E3" i="7"/>
</calcChain>
</file>

<file path=xl/sharedStrings.xml><?xml version="1.0" encoding="utf-8"?>
<sst xmlns="http://schemas.openxmlformats.org/spreadsheetml/2006/main" count="5398" uniqueCount="731">
  <si>
    <t>Tiers facturé</t>
  </si>
  <si>
    <t>C16072</t>
  </si>
  <si>
    <t>C13452</t>
  </si>
  <si>
    <t>C18783</t>
  </si>
  <si>
    <t>C11262</t>
  </si>
  <si>
    <t>C17731</t>
  </si>
  <si>
    <t>C12361</t>
  </si>
  <si>
    <t>C13270</t>
  </si>
  <si>
    <t>C15245</t>
  </si>
  <si>
    <t>C85120</t>
  </si>
  <si>
    <t>C77800</t>
  </si>
  <si>
    <t>C17401</t>
  </si>
  <si>
    <t>C18939</t>
  </si>
  <si>
    <t>C82790</t>
  </si>
  <si>
    <t>C63480</t>
  </si>
  <si>
    <t>C91300</t>
  </si>
  <si>
    <t>C78900</t>
  </si>
  <si>
    <t>C86330</t>
  </si>
  <si>
    <t>C15520</t>
  </si>
  <si>
    <t>C10085</t>
  </si>
  <si>
    <t>C16121</t>
  </si>
  <si>
    <t>C18931</t>
  </si>
  <si>
    <t>C85001</t>
  </si>
  <si>
    <t>C19342</t>
  </si>
  <si>
    <t>C47670</t>
  </si>
  <si>
    <t>C15707</t>
  </si>
  <si>
    <t>C16548</t>
  </si>
  <si>
    <t>C10908</t>
  </si>
  <si>
    <t>C10470</t>
  </si>
  <si>
    <t>C19302</t>
  </si>
  <si>
    <t>C19128</t>
  </si>
  <si>
    <t>C14496</t>
  </si>
  <si>
    <t>C86730</t>
  </si>
  <si>
    <t>C25350</t>
  </si>
  <si>
    <t>C14490</t>
  </si>
  <si>
    <t>C50200</t>
  </si>
  <si>
    <t>C12518</t>
  </si>
  <si>
    <t>C18965</t>
  </si>
  <si>
    <t>C70630</t>
  </si>
  <si>
    <t>C14150</t>
  </si>
  <si>
    <t>C16787</t>
  </si>
  <si>
    <t>C17612</t>
  </si>
  <si>
    <t>C13873</t>
  </si>
  <si>
    <t>C18133</t>
  </si>
  <si>
    <t>C61001</t>
  </si>
  <si>
    <t>C18867</t>
  </si>
  <si>
    <t>C46420</t>
  </si>
  <si>
    <t>C15296</t>
  </si>
  <si>
    <t>C12240</t>
  </si>
  <si>
    <t>C11269</t>
  </si>
  <si>
    <t>C15096</t>
  </si>
  <si>
    <t>C47960</t>
  </si>
  <si>
    <t>C16754</t>
  </si>
  <si>
    <t>C89720</t>
  </si>
  <si>
    <t>C17651</t>
  </si>
  <si>
    <t>C10022</t>
  </si>
  <si>
    <t>C10396</t>
  </si>
  <si>
    <t>C19165</t>
  </si>
  <si>
    <t>C28120</t>
  </si>
  <si>
    <t>C19094</t>
  </si>
  <si>
    <t>C17697</t>
  </si>
  <si>
    <t>C10349</t>
  </si>
  <si>
    <t>C40150</t>
  </si>
  <si>
    <t>C79580</t>
  </si>
  <si>
    <t>C16935</t>
  </si>
  <si>
    <t>C18956</t>
  </si>
  <si>
    <t>C14801</t>
  </si>
  <si>
    <t>C19085</t>
  </si>
  <si>
    <t>C18805</t>
  </si>
  <si>
    <t>C18845</t>
  </si>
  <si>
    <t>C18603</t>
  </si>
  <si>
    <t>C19163</t>
  </si>
  <si>
    <t>C98130</t>
  </si>
  <si>
    <t>C49310</t>
  </si>
  <si>
    <t>C19289</t>
  </si>
  <si>
    <t>C10437</t>
  </si>
  <si>
    <t>C18294</t>
  </si>
  <si>
    <t>C77170</t>
  </si>
  <si>
    <t>C19351</t>
  </si>
  <si>
    <t>C19194</t>
  </si>
  <si>
    <t>C19202</t>
  </si>
  <si>
    <t>C66550</t>
  </si>
  <si>
    <t>C15090</t>
  </si>
  <si>
    <t>C16694</t>
  </si>
  <si>
    <t>C30100</t>
  </si>
  <si>
    <t>C18963</t>
  </si>
  <si>
    <t>C14161</t>
  </si>
  <si>
    <t>C18621</t>
  </si>
  <si>
    <t>C27760</t>
  </si>
  <si>
    <t>C90200</t>
  </si>
  <si>
    <t>C15180</t>
  </si>
  <si>
    <t>C17899</t>
  </si>
  <si>
    <t>C14737</t>
  </si>
  <si>
    <t>C40850</t>
  </si>
  <si>
    <t>Raison sociale</t>
  </si>
  <si>
    <t>Code postal</t>
  </si>
  <si>
    <t>Ville</t>
  </si>
  <si>
    <t>Pays</t>
  </si>
  <si>
    <t>Nature</t>
  </si>
  <si>
    <t>Devise</t>
  </si>
  <si>
    <t>Acompte</t>
  </si>
  <si>
    <t>Net à payer</t>
  </si>
  <si>
    <t>Conditions de règlement</t>
  </si>
  <si>
    <t>Code SIRET</t>
  </si>
  <si>
    <t>Secteur activité</t>
  </si>
  <si>
    <t>Commentaire</t>
  </si>
  <si>
    <t>Tiers</t>
  </si>
  <si>
    <t>S.M.CONTRACTS LIMITED</t>
  </si>
  <si>
    <t>SW4 0NF</t>
  </si>
  <si>
    <t>LONDON</t>
  </si>
  <si>
    <t>ROYAUME UNI</t>
  </si>
  <si>
    <t>Facture client</t>
  </si>
  <si>
    <t>05/04/2024</t>
  </si>
  <si>
    <t>EUR</t>
  </si>
  <si>
    <t>V07</t>
  </si>
  <si>
    <t/>
  </si>
  <si>
    <t>013</t>
  </si>
  <si>
    <t>4714881</t>
  </si>
  <si>
    <t>1327</t>
  </si>
  <si>
    <t>FINEST INTERIORS</t>
  </si>
  <si>
    <t>8304</t>
  </si>
  <si>
    <t>WALLISELLEN (ZH)</t>
  </si>
  <si>
    <t>SUISSE</t>
  </si>
  <si>
    <t>08/03/2024</t>
  </si>
  <si>
    <t>V05</t>
  </si>
  <si>
    <t>11262</t>
  </si>
  <si>
    <t>V04</t>
  </si>
  <si>
    <t>DNA MODELS</t>
  </si>
  <si>
    <t>NY-10001</t>
  </si>
  <si>
    <t>NEW YORK CITY</t>
  </si>
  <si>
    <t>ETATS UNIS D'AMERIQUE</t>
  </si>
  <si>
    <t>009</t>
  </si>
  <si>
    <t>15245</t>
  </si>
  <si>
    <t>NUCLEUS AV</t>
  </si>
  <si>
    <t>NW2 2NY</t>
  </si>
  <si>
    <t>001</t>
  </si>
  <si>
    <t>17731</t>
  </si>
  <si>
    <t>REMI TESSIER DESIGN</t>
  </si>
  <si>
    <t>75008</t>
  </si>
  <si>
    <t>PARIS</t>
  </si>
  <si>
    <t>FRANCE</t>
  </si>
  <si>
    <t>CPT</t>
  </si>
  <si>
    <t>002</t>
  </si>
  <si>
    <t>8512</t>
  </si>
  <si>
    <t>HENRI</t>
  </si>
  <si>
    <t>94300</t>
  </si>
  <si>
    <t>VINCENNES</t>
  </si>
  <si>
    <t>07/04/2024</t>
  </si>
  <si>
    <t>70201645200022</t>
  </si>
  <si>
    <t>5339496</t>
  </si>
  <si>
    <t>778</t>
  </si>
  <si>
    <t>SONEPAR FRANCE DISTRIBUTION PDA</t>
  </si>
  <si>
    <t>92546</t>
  </si>
  <si>
    <t>MONTROUGE CEDEX</t>
  </si>
  <si>
    <t>30/04/2024</t>
  </si>
  <si>
    <t>V13</t>
  </si>
  <si>
    <t>95650036700910</t>
  </si>
  <si>
    <t>008</t>
  </si>
  <si>
    <t>7238670</t>
  </si>
  <si>
    <t>17401</t>
  </si>
  <si>
    <t>ENTREPRISE TRAVAUX BATIMENT</t>
  </si>
  <si>
    <t>94700</t>
  </si>
  <si>
    <t>MAISONS ALFORT</t>
  </si>
  <si>
    <t>839660529</t>
  </si>
  <si>
    <t>18939</t>
  </si>
  <si>
    <t>ANGE &amp; LUX</t>
  </si>
  <si>
    <t>42000</t>
  </si>
  <si>
    <t>ST ETIENNE</t>
  </si>
  <si>
    <t>V08</t>
  </si>
  <si>
    <t>49130847400015</t>
  </si>
  <si>
    <t>006</t>
  </si>
  <si>
    <t>4640864</t>
  </si>
  <si>
    <t>8279</t>
  </si>
  <si>
    <t>ARCHITECTURE DETAILS SPRL</t>
  </si>
  <si>
    <t>1180</t>
  </si>
  <si>
    <t>BRUXELLES</t>
  </si>
  <si>
    <t>BELGIQUE</t>
  </si>
  <si>
    <t>4640923</t>
  </si>
  <si>
    <t>6348</t>
  </si>
  <si>
    <t>ETS LEBRUN ELECTRICITE</t>
  </si>
  <si>
    <t>75013</t>
  </si>
  <si>
    <t>378155824</t>
  </si>
  <si>
    <t>4672955</t>
  </si>
  <si>
    <t>913</t>
  </si>
  <si>
    <t>HOTEL MEURICE</t>
  </si>
  <si>
    <t>75001</t>
  </si>
  <si>
    <t>34503490400028</t>
  </si>
  <si>
    <t>022</t>
  </si>
  <si>
    <t>5596457</t>
  </si>
  <si>
    <t>789</t>
  </si>
  <si>
    <t>PROLUM NORD PAS DE CALAIS</t>
  </si>
  <si>
    <t>59710</t>
  </si>
  <si>
    <t>AVELIN</t>
  </si>
  <si>
    <t>44838434700044</t>
  </si>
  <si>
    <t>4672951</t>
  </si>
  <si>
    <t>8633</t>
  </si>
  <si>
    <t>VOLTEX SN</t>
  </si>
  <si>
    <t>31300</t>
  </si>
  <si>
    <t>TOULOUSE</t>
  </si>
  <si>
    <t>39156782300011</t>
  </si>
  <si>
    <t>4718351</t>
  </si>
  <si>
    <t>1552</t>
  </si>
  <si>
    <t>ASSA ABLOY HOSPITALITY SAS</t>
  </si>
  <si>
    <t>92150</t>
  </si>
  <si>
    <t>SURESNES</t>
  </si>
  <si>
    <t>10/04/2024</t>
  </si>
  <si>
    <t>V06</t>
  </si>
  <si>
    <t>323946863</t>
  </si>
  <si>
    <t>005</t>
  </si>
  <si>
    <t>6542137</t>
  </si>
  <si>
    <t>10085</t>
  </si>
  <si>
    <t>JOLENABOU</t>
  </si>
  <si>
    <t>75017</t>
  </si>
  <si>
    <t>894027481</t>
  </si>
  <si>
    <t>014</t>
  </si>
  <si>
    <t>16121</t>
  </si>
  <si>
    <t>SCI CO AND CO</t>
  </si>
  <si>
    <t>42933471700049</t>
  </si>
  <si>
    <t>011</t>
  </si>
  <si>
    <t>18931</t>
  </si>
  <si>
    <t>JEUX DE LUMIERE</t>
  </si>
  <si>
    <t>84000</t>
  </si>
  <si>
    <t>AVIGNON</t>
  </si>
  <si>
    <t>15/05/2024</t>
  </si>
  <si>
    <t>V10</t>
  </si>
  <si>
    <t>48958232000011</t>
  </si>
  <si>
    <t>4646611</t>
  </si>
  <si>
    <t>850</t>
  </si>
  <si>
    <t>DAR PRO</t>
  </si>
  <si>
    <t>75116</t>
  </si>
  <si>
    <t>812570448</t>
  </si>
  <si>
    <t>19342</t>
  </si>
  <si>
    <t>TECNOLITE SRL</t>
  </si>
  <si>
    <t>20129</t>
  </si>
  <si>
    <t>MILANO</t>
  </si>
  <si>
    <t>ITALIE</t>
  </si>
  <si>
    <t>4767</t>
  </si>
  <si>
    <t>11/03/2024</t>
  </si>
  <si>
    <t>KUTCH</t>
  </si>
  <si>
    <t>75011</t>
  </si>
  <si>
    <t>79396209300027</t>
  </si>
  <si>
    <t>15707</t>
  </si>
  <si>
    <t>LUMEN TOULOUSE</t>
  </si>
  <si>
    <t>31200</t>
  </si>
  <si>
    <t>90300452100014</t>
  </si>
  <si>
    <t>7096391</t>
  </si>
  <si>
    <t>16548</t>
  </si>
  <si>
    <t>VILLANOVA SARL</t>
  </si>
  <si>
    <t>45243132300024</t>
  </si>
  <si>
    <t>10908</t>
  </si>
  <si>
    <t>MERMIN (ETS CLAUDE)</t>
  </si>
  <si>
    <t>91420</t>
  </si>
  <si>
    <t>MORANGIS</t>
  </si>
  <si>
    <t>32091710700056</t>
  </si>
  <si>
    <t>6309680</t>
  </si>
  <si>
    <t>1047</t>
  </si>
  <si>
    <t>HENRI ALPES</t>
  </si>
  <si>
    <t>74000</t>
  </si>
  <si>
    <t>ANNECY</t>
  </si>
  <si>
    <t>17055</t>
  </si>
  <si>
    <t>EBUR</t>
  </si>
  <si>
    <t>75018</t>
  </si>
  <si>
    <t>914227798</t>
  </si>
  <si>
    <t>19302</t>
  </si>
  <si>
    <t>CAROLINE THUREAU</t>
  </si>
  <si>
    <t>92240</t>
  </si>
  <si>
    <t>MALAKOFF</t>
  </si>
  <si>
    <t>19128</t>
  </si>
  <si>
    <t>K&amp;J CONSULTING</t>
  </si>
  <si>
    <t>82294926900044</t>
  </si>
  <si>
    <t>14496</t>
  </si>
  <si>
    <t>PROLUM CONTREJOUR</t>
  </si>
  <si>
    <t>51450</t>
  </si>
  <si>
    <t>BETHENY</t>
  </si>
  <si>
    <t>501624613</t>
  </si>
  <si>
    <t>4718356</t>
  </si>
  <si>
    <t>8673</t>
  </si>
  <si>
    <t>DURET ELECTRICITE</t>
  </si>
  <si>
    <t>74940</t>
  </si>
  <si>
    <t>41233753700044</t>
  </si>
  <si>
    <t>7365867</t>
  </si>
  <si>
    <t>2535</t>
  </si>
  <si>
    <t>T.S.E.E</t>
  </si>
  <si>
    <t>92100</t>
  </si>
  <si>
    <t>BOULOGNE-BILLANCOURT</t>
  </si>
  <si>
    <t>79915585800019</t>
  </si>
  <si>
    <t>6211145</t>
  </si>
  <si>
    <t>1449</t>
  </si>
  <si>
    <t>DOMO</t>
  </si>
  <si>
    <t>06150</t>
  </si>
  <si>
    <t>CANNES LA BOCCA</t>
  </si>
  <si>
    <t>10/05/2024</t>
  </si>
  <si>
    <t>V11</t>
  </si>
  <si>
    <t>38253750400013</t>
  </si>
  <si>
    <t>4640861</t>
  </si>
  <si>
    <t>502</t>
  </si>
  <si>
    <t>LEZELEC</t>
  </si>
  <si>
    <t>69290</t>
  </si>
  <si>
    <t>GREZIEU-LA-VARENNE</t>
  </si>
  <si>
    <t>85269243300018</t>
  </si>
  <si>
    <t>16072</t>
  </si>
  <si>
    <t>DLED</t>
  </si>
  <si>
    <t>74100</t>
  </si>
  <si>
    <t>VILLE-LA-GRAND</t>
  </si>
  <si>
    <t>82211433600016</t>
  </si>
  <si>
    <t>5766629</t>
  </si>
  <si>
    <t>12518</t>
  </si>
  <si>
    <t>C.C.T</t>
  </si>
  <si>
    <t>93300</t>
  </si>
  <si>
    <t>AUBERVILLIERS</t>
  </si>
  <si>
    <t>50093995400029</t>
  </si>
  <si>
    <t>7660190</t>
  </si>
  <si>
    <t>18965</t>
  </si>
  <si>
    <t>MONACO ELECTRICITE SYSTEM</t>
  </si>
  <si>
    <t>98000</t>
  </si>
  <si>
    <t>MONACO</t>
  </si>
  <si>
    <t>6748003</t>
  </si>
  <si>
    <t>7063</t>
  </si>
  <si>
    <t>SODELECT</t>
  </si>
  <si>
    <t>75015</t>
  </si>
  <si>
    <t>38046185500021</t>
  </si>
  <si>
    <t>4672914</t>
  </si>
  <si>
    <t>1415</t>
  </si>
  <si>
    <t>PROLUM ATLANTIQUE</t>
  </si>
  <si>
    <t>33700</t>
  </si>
  <si>
    <t>MÉRIGNAC</t>
  </si>
  <si>
    <t>83460650100023</t>
  </si>
  <si>
    <t>7238662</t>
  </si>
  <si>
    <t>16787</t>
  </si>
  <si>
    <t>ANCORA CREATION</t>
  </si>
  <si>
    <t>75002</t>
  </si>
  <si>
    <t>17612</t>
  </si>
  <si>
    <t>12/03/2024</t>
  </si>
  <si>
    <t>HULBERT ELECTRICITE</t>
  </si>
  <si>
    <t>35800</t>
  </si>
  <si>
    <t>DINARD</t>
  </si>
  <si>
    <t>13873</t>
  </si>
  <si>
    <t>FONCIERE MDV</t>
  </si>
  <si>
    <t>64200</t>
  </si>
  <si>
    <t>BIARRITZ</t>
  </si>
  <si>
    <t>18133</t>
  </si>
  <si>
    <t>ESPACE LUMIERE</t>
  </si>
  <si>
    <t>11/04/2024</t>
  </si>
  <si>
    <t>30993183000041</t>
  </si>
  <si>
    <t>4641961</t>
  </si>
  <si>
    <t>610</t>
  </si>
  <si>
    <t>ADC</t>
  </si>
  <si>
    <t>52278203600019</t>
  </si>
  <si>
    <t>18867</t>
  </si>
  <si>
    <t>EGP</t>
  </si>
  <si>
    <t>69630</t>
  </si>
  <si>
    <t>CHAPONOST</t>
  </si>
  <si>
    <t>38939308300032</t>
  </si>
  <si>
    <t>6693894</t>
  </si>
  <si>
    <t>4642</t>
  </si>
  <si>
    <t>ALS DECORATION</t>
  </si>
  <si>
    <t>26400</t>
  </si>
  <si>
    <t>AOUSTE-SUR-SYE</t>
  </si>
  <si>
    <t>88784957800018</t>
  </si>
  <si>
    <t>15296</t>
  </si>
  <si>
    <t>R.D.M</t>
  </si>
  <si>
    <t>93100</t>
  </si>
  <si>
    <t>MONTREUIL</t>
  </si>
  <si>
    <t>43379287600024</t>
  </si>
  <si>
    <t>4702808</t>
  </si>
  <si>
    <t>1224</t>
  </si>
  <si>
    <t>CONCEPT &amp; CO</t>
  </si>
  <si>
    <t>801332677</t>
  </si>
  <si>
    <t>11269</t>
  </si>
  <si>
    <t>MAWA</t>
  </si>
  <si>
    <t>83500</t>
  </si>
  <si>
    <t>LA SEYNE SUR MER</t>
  </si>
  <si>
    <t>49976156700035</t>
  </si>
  <si>
    <t>6946719</t>
  </si>
  <si>
    <t>15096</t>
  </si>
  <si>
    <t>SATELEC</t>
  </si>
  <si>
    <t>92160</t>
  </si>
  <si>
    <t>ANTHONY</t>
  </si>
  <si>
    <t>97120154600498</t>
  </si>
  <si>
    <t>15418</t>
  </si>
  <si>
    <t>LUNE</t>
  </si>
  <si>
    <t>75006</t>
  </si>
  <si>
    <t>87914094500020</t>
  </si>
  <si>
    <t>7085210</t>
  </si>
  <si>
    <t>16754</t>
  </si>
  <si>
    <t>SALUSTRA SA</t>
  </si>
  <si>
    <t>67200</t>
  </si>
  <si>
    <t>STRASBOURG</t>
  </si>
  <si>
    <t>668502156</t>
  </si>
  <si>
    <t>4672952</t>
  </si>
  <si>
    <t>8972</t>
  </si>
  <si>
    <t>MAWA MONACO</t>
  </si>
  <si>
    <t>7563852</t>
  </si>
  <si>
    <t>17651</t>
  </si>
  <si>
    <t>D.A.E.M SIEGE</t>
  </si>
  <si>
    <t>999373996</t>
  </si>
  <si>
    <t>5074914</t>
  </si>
  <si>
    <t>10022</t>
  </si>
  <si>
    <t>OBJECTIF LUMIERE</t>
  </si>
  <si>
    <t>33300</t>
  </si>
  <si>
    <t>BORDEAUX</t>
  </si>
  <si>
    <t>821619921</t>
  </si>
  <si>
    <t>5232333</t>
  </si>
  <si>
    <t>10396</t>
  </si>
  <si>
    <t>HENRI BREUVART</t>
  </si>
  <si>
    <t>80000</t>
  </si>
  <si>
    <t>AMIENS</t>
  </si>
  <si>
    <t>19165</t>
  </si>
  <si>
    <t>NUMELEC</t>
  </si>
  <si>
    <t>93360</t>
  </si>
  <si>
    <t>NEUILLY PLAISANCE</t>
  </si>
  <si>
    <t>47901983800016</t>
  </si>
  <si>
    <t>2812</t>
  </si>
  <si>
    <t>ASSOR</t>
  </si>
  <si>
    <t>19094</t>
  </si>
  <si>
    <t>EDISON</t>
  </si>
  <si>
    <t>30900</t>
  </si>
  <si>
    <t>NIMES</t>
  </si>
  <si>
    <t>85040779200025</t>
  </si>
  <si>
    <t>7629450</t>
  </si>
  <si>
    <t>17697</t>
  </si>
  <si>
    <t>ISADORA VIQUEL ARCHITECTURE</t>
  </si>
  <si>
    <t>81367159100010</t>
  </si>
  <si>
    <t>10349</t>
  </si>
  <si>
    <t>HOME AND CO</t>
  </si>
  <si>
    <t>80538</t>
  </si>
  <si>
    <t>MÜNCHEN</t>
  </si>
  <si>
    <t>ALLEMAGNE</t>
  </si>
  <si>
    <t>4646617</t>
  </si>
  <si>
    <t>4015</t>
  </si>
  <si>
    <t>MONMAR MARINE S.L.</t>
  </si>
  <si>
    <t>08039</t>
  </si>
  <si>
    <t>BARCELONA</t>
  </si>
  <si>
    <t>ESPAGNE</t>
  </si>
  <si>
    <t>4665335</t>
  </si>
  <si>
    <t>7958</t>
  </si>
  <si>
    <t>ONLYTEC SP.Z O.O.</t>
  </si>
  <si>
    <t>04-884</t>
  </si>
  <si>
    <t>WARSAW</t>
  </si>
  <si>
    <t>POLOGNE</t>
  </si>
  <si>
    <t>16935</t>
  </si>
  <si>
    <t>MONSIEUR JEAN-MICHEL WILMOTTE</t>
  </si>
  <si>
    <t>75007</t>
  </si>
  <si>
    <t>18956</t>
  </si>
  <si>
    <t>TIAS</t>
  </si>
  <si>
    <t>75020</t>
  </si>
  <si>
    <t>43477044200011</t>
  </si>
  <si>
    <t>4646614</t>
  </si>
  <si>
    <t>1480</t>
  </si>
  <si>
    <t>MY DECOR</t>
  </si>
  <si>
    <t>97848305500015</t>
  </si>
  <si>
    <t>19085</t>
  </si>
  <si>
    <t>TSK SDN.BHD.</t>
  </si>
  <si>
    <t>BE3719</t>
  </si>
  <si>
    <t>NEGARA BRUNEI DARUSSALAM</t>
  </si>
  <si>
    <t>BRUNEI DARUSSALAM</t>
  </si>
  <si>
    <t>13/03/2024</t>
  </si>
  <si>
    <t>18805</t>
  </si>
  <si>
    <t>IQ PREMIUM ENGINEERING LTD</t>
  </si>
  <si>
    <t>WC2H 9JQ</t>
  </si>
  <si>
    <t>18845</t>
  </si>
  <si>
    <t>MELJAC NORTH AMERICA</t>
  </si>
  <si>
    <t>CA 90039</t>
  </si>
  <si>
    <t>LOS ANGELES</t>
  </si>
  <si>
    <t>REC</t>
  </si>
  <si>
    <t>12361</t>
  </si>
  <si>
    <t>JANINE STONE &amp; CO</t>
  </si>
  <si>
    <t>SW11 4XW</t>
  </si>
  <si>
    <t>18603</t>
  </si>
  <si>
    <t>A.E.S</t>
  </si>
  <si>
    <t>95310</t>
  </si>
  <si>
    <t>ST OUEN L'AUMONE</t>
  </si>
  <si>
    <t>791018047</t>
  </si>
  <si>
    <t>19163</t>
  </si>
  <si>
    <t>PARIS DESIGN DISTRICT</t>
  </si>
  <si>
    <t>81184947000018</t>
  </si>
  <si>
    <t>5128713</t>
  </si>
  <si>
    <t>9813</t>
  </si>
  <si>
    <t>S.C.LA MAISON S.R.L.</t>
  </si>
  <si>
    <t>600269</t>
  </si>
  <si>
    <t>BACAU</t>
  </si>
  <si>
    <t>ROUMANIE</t>
  </si>
  <si>
    <t>4931</t>
  </si>
  <si>
    <t>AMAR</t>
  </si>
  <si>
    <t>94130</t>
  </si>
  <si>
    <t>NOGENT-SUR-MARNE</t>
  </si>
  <si>
    <t>19289</t>
  </si>
  <si>
    <t>STUDIO ON</t>
  </si>
  <si>
    <t>27/04/2024</t>
  </si>
  <si>
    <t>V09</t>
  </si>
  <si>
    <t>812801199</t>
  </si>
  <si>
    <t>5097886/R</t>
  </si>
  <si>
    <t>10437</t>
  </si>
  <si>
    <t>BRANDS CPH</t>
  </si>
  <si>
    <t>2300</t>
  </si>
  <si>
    <t>COPENHAGUE</t>
  </si>
  <si>
    <t>DANEMARK</t>
  </si>
  <si>
    <t>18294</t>
  </si>
  <si>
    <t>ALOUD AB</t>
  </si>
  <si>
    <t>11429</t>
  </si>
  <si>
    <t>STOCKHOLM</t>
  </si>
  <si>
    <t>SUEDE</t>
  </si>
  <si>
    <t>V03</t>
  </si>
  <si>
    <t>4669346</t>
  </si>
  <si>
    <t>7717</t>
  </si>
  <si>
    <t>JUBIN</t>
  </si>
  <si>
    <t>BOULOGNE BILLANCOURT</t>
  </si>
  <si>
    <t>19351</t>
  </si>
  <si>
    <t>SONEPAR LA CHAPELLE DES FOUGERETZ</t>
  </si>
  <si>
    <t>35520</t>
  </si>
  <si>
    <t>LA CHAPELLE-DES-FOUGERETZ</t>
  </si>
  <si>
    <t>82448465301416</t>
  </si>
  <si>
    <t>19194</t>
  </si>
  <si>
    <t>BT CONSEILS</t>
  </si>
  <si>
    <t>533566121</t>
  </si>
  <si>
    <t>19202</t>
  </si>
  <si>
    <t>COMETH SOMOCLIM HEE</t>
  </si>
  <si>
    <t>12/04/2024</t>
  </si>
  <si>
    <t>84372819700016</t>
  </si>
  <si>
    <t>6655</t>
  </si>
  <si>
    <t>UNIFIT</t>
  </si>
  <si>
    <t>3861RG</t>
  </si>
  <si>
    <t>NIJKERK</t>
  </si>
  <si>
    <t>PAYS - BAS</t>
  </si>
  <si>
    <t>4665332</t>
  </si>
  <si>
    <t>1509</t>
  </si>
  <si>
    <t>FANTON D'ANDON</t>
  </si>
  <si>
    <t>75019</t>
  </si>
  <si>
    <t>18783</t>
  </si>
  <si>
    <t>14/03/2024</t>
  </si>
  <si>
    <t>GUYET FRANCOIS</t>
  </si>
  <si>
    <t>75012</t>
  </si>
  <si>
    <t>385374475</t>
  </si>
  <si>
    <t>16694</t>
  </si>
  <si>
    <t>CA NUANCE SA</t>
  </si>
  <si>
    <t>1132</t>
  </si>
  <si>
    <t>LULLY</t>
  </si>
  <si>
    <t>12/06/2024</t>
  </si>
  <si>
    <t>V12</t>
  </si>
  <si>
    <t>4640905</t>
  </si>
  <si>
    <t>301</t>
  </si>
  <si>
    <t>OPTIMA TRAVAUX &amp; SERVICES</t>
  </si>
  <si>
    <t>812364032</t>
  </si>
  <si>
    <t>18963</t>
  </si>
  <si>
    <t>LUX HOME LIGHTING</t>
  </si>
  <si>
    <t>69400</t>
  </si>
  <si>
    <t>GLEIZE</t>
  </si>
  <si>
    <t>13/04/2024</t>
  </si>
  <si>
    <t>V01</t>
  </si>
  <si>
    <t>83345938100012</t>
  </si>
  <si>
    <t>6599801</t>
  </si>
  <si>
    <t>14161</t>
  </si>
  <si>
    <t>SETELEC</t>
  </si>
  <si>
    <t>77183</t>
  </si>
  <si>
    <t>CROISSY BEAUBOURG</t>
  </si>
  <si>
    <t>41398059000066</t>
  </si>
  <si>
    <t>18621</t>
  </si>
  <si>
    <t>CUST' HOME PACA</t>
  </si>
  <si>
    <t>06700</t>
  </si>
  <si>
    <t>ST LAURENT DU VAR</t>
  </si>
  <si>
    <t>45381605000018</t>
  </si>
  <si>
    <t>6703816</t>
  </si>
  <si>
    <t>2776</t>
  </si>
  <si>
    <t>LAURIA FRERES</t>
  </si>
  <si>
    <t>69100</t>
  </si>
  <si>
    <t>VILLEURBANNE</t>
  </si>
  <si>
    <t>44138623200025</t>
  </si>
  <si>
    <t>7128841</t>
  </si>
  <si>
    <t>902</t>
  </si>
  <si>
    <t>VALENTE DESIGN</t>
  </si>
  <si>
    <t>83310</t>
  </si>
  <si>
    <t>COGOLIN</t>
  </si>
  <si>
    <t>48132890400026</t>
  </si>
  <si>
    <t>4640845</t>
  </si>
  <si>
    <t>1518</t>
  </si>
  <si>
    <t>ALMA CANOVAS SARL</t>
  </si>
  <si>
    <t>90071089800017</t>
  </si>
  <si>
    <t>17899</t>
  </si>
  <si>
    <t>BAT2MAN</t>
  </si>
  <si>
    <t>88153228700011</t>
  </si>
  <si>
    <t>14737</t>
  </si>
  <si>
    <t>Avoir client</t>
  </si>
  <si>
    <t>MELJAC SAV</t>
  </si>
  <si>
    <t>94290</t>
  </si>
  <si>
    <t>VILLENEUVE LE ROI</t>
  </si>
  <si>
    <t>13452</t>
  </si>
  <si>
    <t>VIBERT ECLAIRAGE</t>
  </si>
  <si>
    <t>73460</t>
  </si>
  <si>
    <t>NOTRE DAME DES MILLIERES</t>
  </si>
  <si>
    <t>A202400123</t>
  </si>
  <si>
    <t>12/05/2024</t>
  </si>
  <si>
    <t>49115812700028</t>
  </si>
  <si>
    <t>4640866</t>
  </si>
  <si>
    <t>4085</t>
  </si>
  <si>
    <t>Avoir client financier</t>
  </si>
  <si>
    <t>A202400130</t>
  </si>
  <si>
    <t>A202400131</t>
  </si>
  <si>
    <t>A202400132</t>
  </si>
  <si>
    <t>A202400133</t>
  </si>
  <si>
    <t>DOM</t>
  </si>
  <si>
    <t>REMISE DE CREANCE AU FACTOR - DOMESTIQUE - SEM 11</t>
  </si>
  <si>
    <t>EUROFACTOR</t>
  </si>
  <si>
    <t>Adresse</t>
  </si>
  <si>
    <t>CP VILLE</t>
  </si>
  <si>
    <t xml:space="preserve">Remise de </t>
  </si>
  <si>
    <t>Factures et avoirs</t>
  </si>
  <si>
    <t>Client : 78569</t>
  </si>
  <si>
    <t xml:space="preserve">N° de remise </t>
  </si>
  <si>
    <t>FAA83016_29062021</t>
  </si>
  <si>
    <t>MELJAC</t>
  </si>
  <si>
    <t>Date</t>
  </si>
  <si>
    <t>3 rue de la Procession</t>
  </si>
  <si>
    <t>75015 Paris</t>
  </si>
  <si>
    <t>Pays de la remise</t>
  </si>
  <si>
    <t>FR</t>
  </si>
  <si>
    <t>Total de la remise</t>
  </si>
  <si>
    <t>Numéro du débiteur</t>
  </si>
  <si>
    <t>date de la créance</t>
  </si>
  <si>
    <t>Référence de la créance</t>
  </si>
  <si>
    <t>Montant de la créance</t>
  </si>
  <si>
    <t>Date de l'échéance</t>
  </si>
  <si>
    <t>Mode de règlement</t>
  </si>
  <si>
    <t>Référence de la commande</t>
  </si>
  <si>
    <t>REMISE DE CREANCE AU FACTOR - EXPORT - SEM 11</t>
  </si>
  <si>
    <t>Client : 78570</t>
  </si>
  <si>
    <t>FAA83028_29062021</t>
  </si>
  <si>
    <t xml:space="preserve"> </t>
  </si>
  <si>
    <t>Modifiable</t>
  </si>
  <si>
    <t>EXP</t>
  </si>
  <si>
    <t>NON FACTOR</t>
  </si>
  <si>
    <t>FACTOR/NON FACTOR</t>
  </si>
  <si>
    <t>A</t>
  </si>
  <si>
    <t>Total général</t>
  </si>
  <si>
    <t>Numero du débiteur</t>
  </si>
  <si>
    <t>ODV</t>
  </si>
  <si>
    <t>467007</t>
  </si>
  <si>
    <t>D</t>
  </si>
  <si>
    <t>CESSION FACTURES EXPORT</t>
  </si>
  <si>
    <t>S</t>
  </si>
  <si>
    <t>C</t>
  </si>
  <si>
    <t>CESSION AVOIRS EXPORT</t>
  </si>
  <si>
    <t>CESS. FACTURES ET AVOIRS EXP</t>
  </si>
  <si>
    <t>411000</t>
  </si>
  <si>
    <t>ROY Facture client CESSION EUROFA</t>
  </si>
  <si>
    <t>07032024</t>
  </si>
  <si>
    <t>BEL Facture client CESSION EUROFA</t>
  </si>
  <si>
    <t>08032024</t>
  </si>
  <si>
    <t>11032024</t>
  </si>
  <si>
    <t>ALL Facture client CESSION EUROFA</t>
  </si>
  <si>
    <t>12032024</t>
  </si>
  <si>
    <t>ESP Facture client CESSION EUROFA</t>
  </si>
  <si>
    <t>PAY Facture client CESSION EUROFA</t>
  </si>
  <si>
    <t>13032024</t>
  </si>
  <si>
    <t>SUI Facture client CESSION EUROFA</t>
  </si>
  <si>
    <t>14032024</t>
  </si>
  <si>
    <t>SUI Avoir client financier CESSION EUROFA</t>
  </si>
  <si>
    <t>411007</t>
  </si>
  <si>
    <t>15032024</t>
  </si>
  <si>
    <t>467008</t>
  </si>
  <si>
    <t>CESSION FACTURES DOMESTIQUE</t>
  </si>
  <si>
    <t>CESSION AVOIRS DOMESTIQUE</t>
  </si>
  <si>
    <t>Fac 202401385 CESSION EUROFA</t>
  </si>
  <si>
    <t>07042024</t>
  </si>
  <si>
    <t>Fac 202401386 CESSION EUROFA</t>
  </si>
  <si>
    <t>Fac 202401387 CESSION EUROFA</t>
  </si>
  <si>
    <t>30042024</t>
  </si>
  <si>
    <t>Fac 202401389 CESSION EUROFA</t>
  </si>
  <si>
    <t>Fac 202401391 CESSION EUROFA</t>
  </si>
  <si>
    <t>Fac 202401392 CESSION EUROFA</t>
  </si>
  <si>
    <t>Fac 202401393 CESSION EUROFA</t>
  </si>
  <si>
    <t>Fac 202401394 CESSION EUROFA</t>
  </si>
  <si>
    <t>Fac 202401395 CESSION EUROFA</t>
  </si>
  <si>
    <t>10042024</t>
  </si>
  <si>
    <t>Fac 202401396 CESSION EUROFA</t>
  </si>
  <si>
    <t>Fac 202401399 CESSION EUROFA</t>
  </si>
  <si>
    <t>15052024</t>
  </si>
  <si>
    <t>Fac 202401404 CESSION EUROFA</t>
  </si>
  <si>
    <t>Fac 202401406 CESSION EUROFA</t>
  </si>
  <si>
    <t>Fac 202401407 CESSION EUROFA</t>
  </si>
  <si>
    <t>Fac 202401411 CESSION EUROFA</t>
  </si>
  <si>
    <t>Fac 202401412 CESSION EUROFA</t>
  </si>
  <si>
    <t>Fac 202401413 CESSION EUROFA</t>
  </si>
  <si>
    <t>Fac 202401414 CESSION EUROFA</t>
  </si>
  <si>
    <t>10052024</t>
  </si>
  <si>
    <t>Fac 202401415 CESSION EUROFA</t>
  </si>
  <si>
    <t>Fac 202401416 CESSION EUROFA</t>
  </si>
  <si>
    <t>Fac 202401418 CESSION EUROFA</t>
  </si>
  <si>
    <t>Fac 202401419 CESSION EUROFA</t>
  </si>
  <si>
    <t>Fac 202401424 CESSION EUROFA</t>
  </si>
  <si>
    <t>Fac 202401425 CESSION EUROFA</t>
  </si>
  <si>
    <t>Fac 202401426 CESSION EUROFA</t>
  </si>
  <si>
    <t>Fac 202401427 CESSION EUROFA</t>
  </si>
  <si>
    <t>Fac 202401428 CESSION EUROFA</t>
  </si>
  <si>
    <t>Fac 202401434 CESSION EUROFA</t>
  </si>
  <si>
    <t>11042024</t>
  </si>
  <si>
    <t>Fac 202401436 CESSION EUROFA</t>
  </si>
  <si>
    <t>Fac 202401438 CESSION EUROFA</t>
  </si>
  <si>
    <t>Fac 202401440 CESSION EUROFA</t>
  </si>
  <si>
    <t>Fac 202401443 CESSION EUROFA</t>
  </si>
  <si>
    <t>Fac 202401444 CESSION EUROFA</t>
  </si>
  <si>
    <t>Fac 202401445 CESSION EUROFA</t>
  </si>
  <si>
    <t>Fac 202401446 CESSION EUROFA</t>
  </si>
  <si>
    <t>Fac 202401447 CESSION EUROFA</t>
  </si>
  <si>
    <t>Fac 202401448 CESSION EUROFA</t>
  </si>
  <si>
    <t>Fac 202401449 CESSION EUROFA</t>
  </si>
  <si>
    <t>Fac 202401450 CESSION EUROFA</t>
  </si>
  <si>
    <t>Fac 202401451 CESSION EUROFA</t>
  </si>
  <si>
    <t>Fac 202401455 CESSION EUROFA</t>
  </si>
  <si>
    <t>Fac 202401456 CESSION EUROFA</t>
  </si>
  <si>
    <t>Fac 202401465 CESSION EUROFA</t>
  </si>
  <si>
    <t>Fac 202401467 CESSION EUROFA</t>
  </si>
  <si>
    <t>Fac 202401468 CESSION EUROFA</t>
  </si>
  <si>
    <t>Fac 202401495 CESSION EUROFA</t>
  </si>
  <si>
    <t>Fac 202401501 CESSION EUROFA</t>
  </si>
  <si>
    <t>27042024</t>
  </si>
  <si>
    <t>Fac 202401502 CESSION EUROFA</t>
  </si>
  <si>
    <t>Fac 202401542 CESSION EUROFA</t>
  </si>
  <si>
    <t>13042024</t>
  </si>
  <si>
    <t>Fac 202401544 CESSION EUROFA</t>
  </si>
  <si>
    <t>Fac 202401545 CESSION EUROFA</t>
  </si>
  <si>
    <t>Fac 202401546 CESSION EUROFA</t>
  </si>
  <si>
    <t>Fac 202401548 CESSION EUROFA</t>
  </si>
  <si>
    <t>Fac 202401549 CESSION EUROFA</t>
  </si>
  <si>
    <t>Fac 202401550 CESSION EUROFA</t>
  </si>
  <si>
    <t>Fac 202401551 CESSION EUROFA</t>
  </si>
  <si>
    <t>Avo A202400123 CESSION EUROFA</t>
  </si>
  <si>
    <t>12052024</t>
  </si>
  <si>
    <t>411008</t>
  </si>
  <si>
    <t>Folder</t>
  </si>
  <si>
    <t>FAA83017_29062021</t>
  </si>
  <si>
    <t>C:\Users\WilliamFlorentin\OneDrive - Hargos\project-factory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</si>
</sst>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&quot;€&quot;"/>
    <numFmt numFmtId="165" formatCode="yyyymmdd"/>
    <numFmt numFmtId="166" formatCode="ddmmyyyy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Times New Roman"/>
      <family val="1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4" fillId="0" borderId="0"/>
    <xf numFmtId="0" fontId="2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2" applyFont="1"/>
    <xf numFmtId="43" fontId="3" fillId="0" borderId="0" xfId="3" applyFont="1"/>
    <xf numFmtId="0" fontId="3" fillId="0" borderId="0" xfId="2" applyFont="1" applyAlignment="1">
      <alignment horizontal="right"/>
    </xf>
    <xf numFmtId="0" fontId="3" fillId="0" borderId="0" xfId="2" applyFont="1" applyAlignment="1">
      <alignment horizontal="left"/>
    </xf>
    <xf numFmtId="0" fontId="3" fillId="2" borderId="0" xfId="2" applyFont="1" applyFill="1" applyAlignment="1" applyProtection="1">
      <alignment horizontal="left"/>
      <protection locked="0"/>
    </xf>
    <xf numFmtId="0" fontId="7" fillId="0" borderId="1" xfId="5" applyFont="1" applyBorder="1"/>
    <xf numFmtId="0" fontId="8" fillId="0" borderId="1" xfId="5" applyFont="1" applyBorder="1"/>
    <xf numFmtId="164" fontId="3" fillId="0" borderId="0" xfId="2" applyNumberFormat="1" applyFont="1"/>
    <xf numFmtId="0" fontId="3" fillId="0" borderId="1" xfId="5" applyFont="1" applyBorder="1"/>
    <xf numFmtId="0" fontId="9" fillId="0" borderId="1" xfId="5" applyFont="1" applyBorder="1"/>
    <xf numFmtId="165" fontId="4" fillId="3" borderId="0" xfId="4" applyNumberFormat="1" applyFill="1"/>
    <xf numFmtId="0" fontId="4" fillId="0" borderId="0" xfId="4"/>
    <xf numFmtId="43" fontId="4" fillId="0" borderId="0" xfId="1" applyFont="1"/>
    <xf numFmtId="166" fontId="4" fillId="0" borderId="0" xfId="4" applyNumberFormat="1"/>
    <xf numFmtId="0" fontId="4" fillId="3" borderId="0" xfId="4" applyFill="1"/>
    <xf numFmtId="43" fontId="4" fillId="3" borderId="0" xfId="1" applyFont="1" applyFill="1" applyProtection="1">
      <protection locked="0"/>
    </xf>
    <xf numFmtId="166" fontId="4" fillId="3" borderId="0" xfId="4" applyNumberFormat="1" applyFill="1"/>
    <xf numFmtId="165" fontId="4" fillId="4" borderId="0" xfId="4" applyNumberFormat="1" applyFill="1"/>
    <xf numFmtId="166" fontId="4" fillId="4" borderId="0" xfId="4" applyNumberFormat="1" applyFill="1"/>
    <xf numFmtId="43" fontId="4" fillId="4" borderId="0" xfId="1" applyFont="1" applyFill="1" applyProtection="1">
      <protection locked="0"/>
    </xf>
    <xf numFmtId="0" fontId="4" fillId="4" borderId="0" xfId="4" applyFill="1"/>
    <xf numFmtId="2" fontId="4" fillId="0" borderId="0" xfId="4" applyNumberFormat="1"/>
    <xf numFmtId="2" fontId="4" fillId="3" borderId="0" xfId="4" applyNumberFormat="1" applyFill="1" applyProtection="1">
      <protection locked="0"/>
    </xf>
    <xf numFmtId="2" fontId="4" fillId="4" borderId="0" xfId="4" applyNumberFormat="1" applyFill="1" applyProtection="1">
      <protection locked="0"/>
    </xf>
    <xf numFmtId="0" fontId="10" fillId="0" borderId="0" xfId="0" applyFont="1"/>
    <xf numFmtId="0" fontId="5" fillId="0" borderId="1" xfId="2" applyFont="1" applyBorder="1" applyAlignment="1">
      <alignment vertical="center" wrapText="1"/>
    </xf>
    <xf numFmtId="0" fontId="3" fillId="0" borderId="1" xfId="2" applyFont="1" applyBorder="1" applyAlignment="1">
      <alignment wrapText="1"/>
    </xf>
    <xf numFmtId="43" fontId="3" fillId="0" borderId="1" xfId="3" applyFont="1" applyBorder="1" applyAlignment="1">
      <alignment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wrapText="1"/>
    </xf>
    <xf numFmtId="43" fontId="3" fillId="0" borderId="1" xfId="3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2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5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43" fontId="6" fillId="0" borderId="1" xfId="1" applyFont="1" applyBorder="1"/>
    <xf numFmtId="14" fontId="6" fillId="0" borderId="1" xfId="4" applyNumberFormat="1" applyFont="1" applyBorder="1" applyAlignment="1">
      <alignment horizontal="center"/>
    </xf>
    <xf numFmtId="0" fontId="6" fillId="0" borderId="1" xfId="4" applyFont="1" applyBorder="1" applyAlignment="1">
      <alignment horizontal="center"/>
    </xf>
    <xf numFmtId="43" fontId="0" fillId="0" borderId="0" xfId="1" applyFont="1" applyFill="1"/>
    <xf numFmtId="14" fontId="0" fillId="0" borderId="0" xfId="0" applyNumberFormat="1"/>
    <xf numFmtId="14" fontId="1" fillId="0" borderId="0" xfId="0" applyNumberFormat="1" applyFont="1"/>
    <xf numFmtId="43" fontId="1" fillId="0" borderId="0" xfId="1" applyFont="1" applyFill="1"/>
    <xf numFmtId="14" fontId="10" fillId="0" borderId="0" xfId="0" applyNumberFormat="1" applyFont="1"/>
    <xf numFmtId="43" fontId="10" fillId="0" borderId="0" xfId="1" applyFont="1" applyFill="1"/>
    <xf numFmtId="0" fontId="0" fillId="0" borderId="1" xfId="0" applyBorder="1"/>
    <xf numFmtId="43" fontId="3" fillId="2" borderId="0" xfId="1" applyFont="1" applyFill="1" applyAlignment="1">
      <alignment horizontal="left"/>
    </xf>
    <xf numFmtId="14" fontId="3" fillId="2" borderId="0" xfId="2" applyNumberFormat="1" applyFont="1" applyFill="1" applyAlignment="1" applyProtection="1">
      <alignment horizontal="center"/>
      <protection locked="0"/>
    </xf>
    <xf numFmtId="49" fontId="6" fillId="0" borderId="1" xfId="4" applyNumberFormat="1" applyFont="1" applyBorder="1" applyAlignment="1">
      <alignment horizontal="center"/>
    </xf>
    <xf numFmtId="0" fontId="3" fillId="5" borderId="1" xfId="2" applyFont="1" applyFill="1" applyBorder="1" applyAlignment="1">
      <alignment horizontal="center" vertical="center" wrapText="1"/>
    </xf>
    <xf numFmtId="43" fontId="3" fillId="5" borderId="1" xfId="3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0" borderId="0" xfId="2" applyFont="1" applyAlignment="1">
      <alignment horizontal="center"/>
    </xf>
    <xf numFmtId="0" fontId="3" fillId="2" borderId="0" xfId="2" applyFont="1" applyFill="1"/>
  </cellXfs>
  <cellStyles count="6">
    <cellStyle name="Milliers" xfId="1" builtinId="3"/>
    <cellStyle name="Milliers 2" xfId="3" xr:uid="{EE25F593-33CE-4D5C-BDDC-A6DAF977F2F1}"/>
    <cellStyle name="Normal" xfId="0" builtinId="0"/>
    <cellStyle name="Normal 2 2" xfId="4" xr:uid="{9A7832DF-7311-4289-933A-2C4BD8B2CEDA}"/>
    <cellStyle name="Normal 3" xfId="5" xr:uid="{DF23BEAD-A141-41A4-82AE-F25FD9D38026}"/>
    <cellStyle name="Normal 4" xfId="2" xr:uid="{8F6A3373-83B0-457D-BBC9-96CF1E5E0860}"/>
  </cellStyles>
  <dxfs count="388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19050</xdr:rowOff>
    </xdr:to>
    <xdr:pic>
      <xdr:nvPicPr>
        <xdr:cNvPr id="2" name="Image 1" descr="https://legacy.eurofactor.secure.lcl.fr/appli/images/eol3/p.gif">
          <a:extLst>
            <a:ext uri="{FF2B5EF4-FFF2-40B4-BE49-F238E27FC236}">
              <a16:creationId xmlns:a16="http://schemas.microsoft.com/office/drawing/2014/main" id="{5728221F-654B-49D3-8ED6-D8E8EC13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19050</xdr:rowOff>
    </xdr:to>
    <xdr:pic>
      <xdr:nvPicPr>
        <xdr:cNvPr id="3" name="Image 2" descr="https://legacy.eurofactor.secure.lcl.fr/appli/images/eol3/p.gif">
          <a:extLst>
            <a:ext uri="{FF2B5EF4-FFF2-40B4-BE49-F238E27FC236}">
              <a16:creationId xmlns:a16="http://schemas.microsoft.com/office/drawing/2014/main" id="{29D15FA7-5538-4CA6-9D4C-7DDF5FB3F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4" name="Image 3" descr="https://legacy.eurofactor.secure.lcl.fr/appli/images/eol3/p.gif">
          <a:extLst>
            <a:ext uri="{FF2B5EF4-FFF2-40B4-BE49-F238E27FC236}">
              <a16:creationId xmlns:a16="http://schemas.microsoft.com/office/drawing/2014/main" id="{496602B2-1708-41A1-AC6E-EBE530F6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5" name="Image 4" descr="https://legacy.eurofactor.secure.lcl.fr/appli/images/eol3/p.gif">
          <a:extLst>
            <a:ext uri="{FF2B5EF4-FFF2-40B4-BE49-F238E27FC236}">
              <a16:creationId xmlns:a16="http://schemas.microsoft.com/office/drawing/2014/main" id="{5AFFD6E0-0A16-4F15-B7CB-97DFF136E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6" name="Image 5" descr="https://legacy.eurofactor.secure.lcl.fr/appli/images/eol3/p.gif">
          <a:extLst>
            <a:ext uri="{FF2B5EF4-FFF2-40B4-BE49-F238E27FC236}">
              <a16:creationId xmlns:a16="http://schemas.microsoft.com/office/drawing/2014/main" id="{A5D7B0D5-E994-4592-BD56-4E3FAC79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19050</xdr:rowOff>
    </xdr:to>
    <xdr:pic>
      <xdr:nvPicPr>
        <xdr:cNvPr id="7" name="Image 6" descr="https://legacy.eurofactor.secure.lcl.fr/appli/images/eol3/p.gif">
          <a:extLst>
            <a:ext uri="{FF2B5EF4-FFF2-40B4-BE49-F238E27FC236}">
              <a16:creationId xmlns:a16="http://schemas.microsoft.com/office/drawing/2014/main" id="{AA852309-E5BC-4E94-9265-9AFBEE47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19050</xdr:rowOff>
    </xdr:to>
    <xdr:pic>
      <xdr:nvPicPr>
        <xdr:cNvPr id="8" name="Image 7" descr="https://legacy.eurofactor.secure.lcl.fr/appli/images/eol3/p.gif">
          <a:extLst>
            <a:ext uri="{FF2B5EF4-FFF2-40B4-BE49-F238E27FC236}">
              <a16:creationId xmlns:a16="http://schemas.microsoft.com/office/drawing/2014/main" id="{EA298D40-F32F-4D07-9117-B23344C05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9" name="Image 8" descr="https://legacy.eurofactor.secure.lcl.fr/appli/images/eol3/p.gif">
          <a:extLst>
            <a:ext uri="{FF2B5EF4-FFF2-40B4-BE49-F238E27FC236}">
              <a16:creationId xmlns:a16="http://schemas.microsoft.com/office/drawing/2014/main" id="{6E4A9760-5709-4693-A7B4-14C29BFAC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" name="Image 9" descr="https://legacy.eurofactor.secure.lcl.fr/appli/images/eol3/p.gif">
          <a:extLst>
            <a:ext uri="{FF2B5EF4-FFF2-40B4-BE49-F238E27FC236}">
              <a16:creationId xmlns:a16="http://schemas.microsoft.com/office/drawing/2014/main" id="{075F2154-6D1B-4F6D-8B3F-3152E62C4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" name="Image 10" descr="https://legacy.eurofactor.secure.lcl.fr/appli/images/eol3/p.gif">
          <a:extLst>
            <a:ext uri="{FF2B5EF4-FFF2-40B4-BE49-F238E27FC236}">
              <a16:creationId xmlns:a16="http://schemas.microsoft.com/office/drawing/2014/main" id="{1D2EF752-66FC-441F-82E7-E73FC55B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19050</xdr:rowOff>
    </xdr:to>
    <xdr:pic>
      <xdr:nvPicPr>
        <xdr:cNvPr id="12" name="Image 11" descr="https://legacy.eurofactor.secure.lcl.fr/appli/images/eol3/p.gif">
          <a:extLst>
            <a:ext uri="{FF2B5EF4-FFF2-40B4-BE49-F238E27FC236}">
              <a16:creationId xmlns:a16="http://schemas.microsoft.com/office/drawing/2014/main" id="{3C386B38-7CD4-4A86-90C9-FF38EED6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19050</xdr:rowOff>
    </xdr:to>
    <xdr:pic>
      <xdr:nvPicPr>
        <xdr:cNvPr id="13" name="Image 12" descr="https://legacy.eurofactor.secure.lcl.fr/appli/images/eol3/p.gif">
          <a:extLst>
            <a:ext uri="{FF2B5EF4-FFF2-40B4-BE49-F238E27FC236}">
              <a16:creationId xmlns:a16="http://schemas.microsoft.com/office/drawing/2014/main" id="{141EAA56-EB9F-48A2-A040-6F1CF569F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4" name="Image 13" descr="https://legacy.eurofactor.secure.lcl.fr/appli/images/eol3/p.gif">
          <a:extLst>
            <a:ext uri="{FF2B5EF4-FFF2-40B4-BE49-F238E27FC236}">
              <a16:creationId xmlns:a16="http://schemas.microsoft.com/office/drawing/2014/main" id="{B082261E-895B-434F-A7A0-F95915AC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" name="Image 14" descr="https://legacy.eurofactor.secure.lcl.fr/appli/images/eol3/p.gif">
          <a:extLst>
            <a:ext uri="{FF2B5EF4-FFF2-40B4-BE49-F238E27FC236}">
              <a16:creationId xmlns:a16="http://schemas.microsoft.com/office/drawing/2014/main" id="{D041F506-6F64-47D9-8025-341CEE803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" name="Image 15" descr="https://legacy.eurofactor.secure.lcl.fr/appli/images/eol3/p.gif">
          <a:extLst>
            <a:ext uri="{FF2B5EF4-FFF2-40B4-BE49-F238E27FC236}">
              <a16:creationId xmlns:a16="http://schemas.microsoft.com/office/drawing/2014/main" id="{F71351EA-953F-408A-8D32-817D4F0C3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19050</xdr:rowOff>
    </xdr:to>
    <xdr:pic>
      <xdr:nvPicPr>
        <xdr:cNvPr id="17" name="Image 16" descr="https://legacy.eurofactor.secure.lcl.fr/appli/images/eol3/p.gif">
          <a:extLst>
            <a:ext uri="{FF2B5EF4-FFF2-40B4-BE49-F238E27FC236}">
              <a16:creationId xmlns:a16="http://schemas.microsoft.com/office/drawing/2014/main" id="{348A2B07-B267-4CB4-B9E1-35DC1CD72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19050</xdr:rowOff>
    </xdr:to>
    <xdr:pic>
      <xdr:nvPicPr>
        <xdr:cNvPr id="18" name="Image 17" descr="https://legacy.eurofactor.secure.lcl.fr/appli/images/eol3/p.gif">
          <a:extLst>
            <a:ext uri="{FF2B5EF4-FFF2-40B4-BE49-F238E27FC236}">
              <a16:creationId xmlns:a16="http://schemas.microsoft.com/office/drawing/2014/main" id="{9A184C47-C728-45E5-B296-7D870B31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9" name="Image 18" descr="https://legacy.eurofactor.secure.lcl.fr/appli/images/eol3/p.gif">
          <a:extLst>
            <a:ext uri="{FF2B5EF4-FFF2-40B4-BE49-F238E27FC236}">
              <a16:creationId xmlns:a16="http://schemas.microsoft.com/office/drawing/2014/main" id="{8C685E15-1562-45A6-A7DA-47AED182C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0" name="Image 19" descr="https://legacy.eurofactor.secure.lcl.fr/appli/images/eol3/p.gif">
          <a:extLst>
            <a:ext uri="{FF2B5EF4-FFF2-40B4-BE49-F238E27FC236}">
              <a16:creationId xmlns:a16="http://schemas.microsoft.com/office/drawing/2014/main" id="{50DEABF0-4B7F-46CE-A72E-016B3865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" name="Image 20" descr="https://legacy.eurofactor.secure.lcl.fr/appli/images/eol3/p.gif">
          <a:extLst>
            <a:ext uri="{FF2B5EF4-FFF2-40B4-BE49-F238E27FC236}">
              <a16:creationId xmlns:a16="http://schemas.microsoft.com/office/drawing/2014/main" id="{48376237-FEA2-42AA-B468-9226C92AF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19050</xdr:rowOff>
    </xdr:to>
    <xdr:pic>
      <xdr:nvPicPr>
        <xdr:cNvPr id="22" name="Image 21" descr="https://legacy.eurofactor.secure.lcl.fr/appli/images/eol3/p.gif">
          <a:extLst>
            <a:ext uri="{FF2B5EF4-FFF2-40B4-BE49-F238E27FC236}">
              <a16:creationId xmlns:a16="http://schemas.microsoft.com/office/drawing/2014/main" id="{76DD5401-FE63-4232-B6B9-58C43F45C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19050</xdr:rowOff>
    </xdr:to>
    <xdr:pic>
      <xdr:nvPicPr>
        <xdr:cNvPr id="23" name="Image 22" descr="https://legacy.eurofactor.secure.lcl.fr/appli/images/eol3/p.gif">
          <a:extLst>
            <a:ext uri="{FF2B5EF4-FFF2-40B4-BE49-F238E27FC236}">
              <a16:creationId xmlns:a16="http://schemas.microsoft.com/office/drawing/2014/main" id="{51ED3965-6FE7-41D0-BACA-CB2AB9BA1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24" name="Image 23" descr="https://legacy.eurofactor.secure.lcl.fr/appli/images/eol3/p.gif">
          <a:extLst>
            <a:ext uri="{FF2B5EF4-FFF2-40B4-BE49-F238E27FC236}">
              <a16:creationId xmlns:a16="http://schemas.microsoft.com/office/drawing/2014/main" id="{DC193867-70FC-4735-B006-46ADE6B00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5" name="Image 24" descr="https://legacy.eurofactor.secure.lcl.fr/appli/images/eol3/p.gif">
          <a:extLst>
            <a:ext uri="{FF2B5EF4-FFF2-40B4-BE49-F238E27FC236}">
              <a16:creationId xmlns:a16="http://schemas.microsoft.com/office/drawing/2014/main" id="{8921167D-2B21-4D36-94AF-F5A60F85D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6" name="Image 25" descr="https://legacy.eurofactor.secure.lcl.fr/appli/images/eol3/p.gif">
          <a:extLst>
            <a:ext uri="{FF2B5EF4-FFF2-40B4-BE49-F238E27FC236}">
              <a16:creationId xmlns:a16="http://schemas.microsoft.com/office/drawing/2014/main" id="{72723AC1-4A51-458E-A0CE-8F25CA2BD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27" name="Image 26" descr="https://legacy.eurofactor.secure.lcl.fr/appli/images/eol3/p.gif">
          <a:extLst>
            <a:ext uri="{FF2B5EF4-FFF2-40B4-BE49-F238E27FC236}">
              <a16:creationId xmlns:a16="http://schemas.microsoft.com/office/drawing/2014/main" id="{4E112AB5-1582-4BB6-B0D7-5ECB8E4CF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28" name="Image 27" descr="https://legacy.eurofactor.secure.lcl.fr/appli/images/eol3/p.gif">
          <a:extLst>
            <a:ext uri="{FF2B5EF4-FFF2-40B4-BE49-F238E27FC236}">
              <a16:creationId xmlns:a16="http://schemas.microsoft.com/office/drawing/2014/main" id="{B7808518-9072-4195-BCA0-AFB7D63FE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29" name="Image 28" descr="https://legacy.eurofactor.secure.lcl.fr/appli/images/eol3/p.gif">
          <a:extLst>
            <a:ext uri="{FF2B5EF4-FFF2-40B4-BE49-F238E27FC236}">
              <a16:creationId xmlns:a16="http://schemas.microsoft.com/office/drawing/2014/main" id="{5162871B-600F-4AF8-8A19-BE8E18086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30" name="Image 29" descr="https://legacy.eurofactor.secure.lcl.fr/appli/images/eol3/p.gif">
          <a:extLst>
            <a:ext uri="{FF2B5EF4-FFF2-40B4-BE49-F238E27FC236}">
              <a16:creationId xmlns:a16="http://schemas.microsoft.com/office/drawing/2014/main" id="{3D667A45-781C-402E-9405-FBACA2383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1" name="Image 30" descr="https://legacy.eurofactor.secure.lcl.fr/appli/images/eol3/p.gif">
          <a:extLst>
            <a:ext uri="{FF2B5EF4-FFF2-40B4-BE49-F238E27FC236}">
              <a16:creationId xmlns:a16="http://schemas.microsoft.com/office/drawing/2014/main" id="{7CDA4FC5-6E73-40BF-B032-7837D0568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2" name="Image 31" descr="https://legacy.eurofactor.secure.lcl.fr/appli/images/eol3/p.gif">
          <a:extLst>
            <a:ext uri="{FF2B5EF4-FFF2-40B4-BE49-F238E27FC236}">
              <a16:creationId xmlns:a16="http://schemas.microsoft.com/office/drawing/2014/main" id="{D4C523C2-B923-4A65-966A-A1ED24D06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3" name="Image 32" descr="https://legacy.eurofactor.secure.lcl.fr/appli/images/eol3/p.gif">
          <a:extLst>
            <a:ext uri="{FF2B5EF4-FFF2-40B4-BE49-F238E27FC236}">
              <a16:creationId xmlns:a16="http://schemas.microsoft.com/office/drawing/2014/main" id="{A2BD1462-C1F1-4BCC-8D6A-698066AAE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4" name="Image 33" descr="https://legacy.eurofactor.secure.lcl.fr/appli/images/eol3/p.gif">
          <a:extLst>
            <a:ext uri="{FF2B5EF4-FFF2-40B4-BE49-F238E27FC236}">
              <a16:creationId xmlns:a16="http://schemas.microsoft.com/office/drawing/2014/main" id="{43F1CCA6-E211-4597-B534-419659DA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5" name="Image 34" descr="https://legacy.eurofactor.secure.lcl.fr/appli/images/eol3/p.gif">
          <a:extLst>
            <a:ext uri="{FF2B5EF4-FFF2-40B4-BE49-F238E27FC236}">
              <a16:creationId xmlns:a16="http://schemas.microsoft.com/office/drawing/2014/main" id="{6B2642FB-2B04-4B70-BAC1-CF854670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459105</xdr:rowOff>
    </xdr:to>
    <xdr:pic>
      <xdr:nvPicPr>
        <xdr:cNvPr id="36" name="Image 35" descr="https://legacy.eurofactor.secure.lcl.fr/appli/images/eol3/p.gif">
          <a:extLst>
            <a:ext uri="{FF2B5EF4-FFF2-40B4-BE49-F238E27FC236}">
              <a16:creationId xmlns:a16="http://schemas.microsoft.com/office/drawing/2014/main" id="{FFA92024-DCD4-4AF9-9B64-1C566C46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37" name="Image 36" descr="https://legacy.eurofactor.secure.lcl.fr/appli/images/eol3/p.gif">
          <a:extLst>
            <a:ext uri="{FF2B5EF4-FFF2-40B4-BE49-F238E27FC236}">
              <a16:creationId xmlns:a16="http://schemas.microsoft.com/office/drawing/2014/main" id="{0F14DA42-C15A-496B-AC14-172EE2F63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8" name="Image 37" descr="https://legacy.eurofactor.secure.lcl.fr/appli/images/eol3/p.gif">
          <a:extLst>
            <a:ext uri="{FF2B5EF4-FFF2-40B4-BE49-F238E27FC236}">
              <a16:creationId xmlns:a16="http://schemas.microsoft.com/office/drawing/2014/main" id="{E34AA9CD-FB86-4B67-9CEE-010E31B33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39" name="Image 38" descr="https://legacy.eurofactor.secure.lcl.fr/appli/images/eol3/p.gif">
          <a:extLst>
            <a:ext uri="{FF2B5EF4-FFF2-40B4-BE49-F238E27FC236}">
              <a16:creationId xmlns:a16="http://schemas.microsoft.com/office/drawing/2014/main" id="{0FE1AEDE-8006-43A0-A496-3D32E67F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53340</xdr:rowOff>
    </xdr:to>
    <xdr:pic>
      <xdr:nvPicPr>
        <xdr:cNvPr id="40" name="Image 39" descr="https://legacy.eurofactor.secure.lcl.fr/appli/images/eol3/p.gif">
          <a:extLst>
            <a:ext uri="{FF2B5EF4-FFF2-40B4-BE49-F238E27FC236}">
              <a16:creationId xmlns:a16="http://schemas.microsoft.com/office/drawing/2014/main" id="{B7512935-4D56-46F1-80DD-FE7005A7B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41" name="Image 40" descr="https://legacy.eurofactor.secure.lcl.fr/appli/images/eol3/p.gif">
          <a:extLst>
            <a:ext uri="{FF2B5EF4-FFF2-40B4-BE49-F238E27FC236}">
              <a16:creationId xmlns:a16="http://schemas.microsoft.com/office/drawing/2014/main" id="{B83F5881-7B27-46B5-973A-04A78B067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2" name="Image 41" descr="https://legacy.eurofactor.secure.lcl.fr/appli/images/eol3/p.gif">
          <a:extLst>
            <a:ext uri="{FF2B5EF4-FFF2-40B4-BE49-F238E27FC236}">
              <a16:creationId xmlns:a16="http://schemas.microsoft.com/office/drawing/2014/main" id="{5AA2252A-AF62-4F00-8805-B31B15D54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3" name="Image 42" descr="https://legacy.eurofactor.secure.lcl.fr/appli/images/eol3/p.gif">
          <a:extLst>
            <a:ext uri="{FF2B5EF4-FFF2-40B4-BE49-F238E27FC236}">
              <a16:creationId xmlns:a16="http://schemas.microsoft.com/office/drawing/2014/main" id="{1E0D83F3-6D3F-4ACE-9377-096FAE404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4" name="Image 43" descr="https://legacy.eurofactor.secure.lcl.fr/appli/images/eol3/p.gif">
          <a:extLst>
            <a:ext uri="{FF2B5EF4-FFF2-40B4-BE49-F238E27FC236}">
              <a16:creationId xmlns:a16="http://schemas.microsoft.com/office/drawing/2014/main" id="{243D36FC-FA82-4B30-9E64-75FECF4BA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5" name="Image 44" descr="https://legacy.eurofactor.secure.lcl.fr/appli/images/eol3/p.gif">
          <a:extLst>
            <a:ext uri="{FF2B5EF4-FFF2-40B4-BE49-F238E27FC236}">
              <a16:creationId xmlns:a16="http://schemas.microsoft.com/office/drawing/2014/main" id="{87FF7D20-9903-4950-AD57-8A09415A2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6" name="Image 45" descr="https://legacy.eurofactor.secure.lcl.fr/appli/images/eol3/p.gif">
          <a:extLst>
            <a:ext uri="{FF2B5EF4-FFF2-40B4-BE49-F238E27FC236}">
              <a16:creationId xmlns:a16="http://schemas.microsoft.com/office/drawing/2014/main" id="{400CA358-3747-4432-8D06-8F62542F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7" name="Image 46" descr="https://legacy.eurofactor.secure.lcl.fr/appli/images/eol3/p.gif">
          <a:extLst>
            <a:ext uri="{FF2B5EF4-FFF2-40B4-BE49-F238E27FC236}">
              <a16:creationId xmlns:a16="http://schemas.microsoft.com/office/drawing/2014/main" id="{D27F1360-7583-4889-9B5A-4C21EA108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8" name="Image 47" descr="https://legacy.eurofactor.secure.lcl.fr/appli/images/eol3/p.gif">
          <a:extLst>
            <a:ext uri="{FF2B5EF4-FFF2-40B4-BE49-F238E27FC236}">
              <a16:creationId xmlns:a16="http://schemas.microsoft.com/office/drawing/2014/main" id="{AF5DA7C3-E3E6-4A66-BF92-39A09FACE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49" name="Image 48" descr="https://legacy.eurofactor.secure.lcl.fr/appli/images/eol3/p.gif">
          <a:extLst>
            <a:ext uri="{FF2B5EF4-FFF2-40B4-BE49-F238E27FC236}">
              <a16:creationId xmlns:a16="http://schemas.microsoft.com/office/drawing/2014/main" id="{7D596EA2-0BCA-47EE-9486-5FA6B8CF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50" name="Image 49" descr="https://legacy.eurofactor.secure.lcl.fr/appli/images/eol3/p.gif">
          <a:extLst>
            <a:ext uri="{FF2B5EF4-FFF2-40B4-BE49-F238E27FC236}">
              <a16:creationId xmlns:a16="http://schemas.microsoft.com/office/drawing/2014/main" id="{0B4B2A62-9840-42C5-83C2-62AE7164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51" name="Image 50" descr="https://legacy.eurofactor.secure.lcl.fr/appli/images/eol3/p.gif">
          <a:extLst>
            <a:ext uri="{FF2B5EF4-FFF2-40B4-BE49-F238E27FC236}">
              <a16:creationId xmlns:a16="http://schemas.microsoft.com/office/drawing/2014/main" id="{D796995B-65FA-4D32-9C0E-04C367C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52" name="Image 51" descr="https://legacy.eurofactor.secure.lcl.fr/appli/images/eol3/p.gif">
          <a:extLst>
            <a:ext uri="{FF2B5EF4-FFF2-40B4-BE49-F238E27FC236}">
              <a16:creationId xmlns:a16="http://schemas.microsoft.com/office/drawing/2014/main" id="{92210396-B9B9-406A-A16B-815B7419F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53" name="Image 52" descr="https://legacy.eurofactor.secure.lcl.fr/appli/images/eol3/p.gif">
          <a:extLst>
            <a:ext uri="{FF2B5EF4-FFF2-40B4-BE49-F238E27FC236}">
              <a16:creationId xmlns:a16="http://schemas.microsoft.com/office/drawing/2014/main" id="{95F5A22A-3C65-47E1-AED0-11CE64F0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54" name="Image 53" descr="https://legacy.eurofactor.secure.lcl.fr/appli/images/eol3/p.gif">
          <a:extLst>
            <a:ext uri="{FF2B5EF4-FFF2-40B4-BE49-F238E27FC236}">
              <a16:creationId xmlns:a16="http://schemas.microsoft.com/office/drawing/2014/main" id="{54F41D94-836F-4244-BCA1-261F60A9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55" name="Image 54" descr="https://legacy.eurofactor.secure.lcl.fr/appli/images/eol3/p.gif">
          <a:extLst>
            <a:ext uri="{FF2B5EF4-FFF2-40B4-BE49-F238E27FC236}">
              <a16:creationId xmlns:a16="http://schemas.microsoft.com/office/drawing/2014/main" id="{09C7E607-6933-4360-BD61-82257A1F6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56" name="Image 55" descr="https://legacy.eurofactor.secure.lcl.fr/appli/images/eol3/p.gif">
          <a:extLst>
            <a:ext uri="{FF2B5EF4-FFF2-40B4-BE49-F238E27FC236}">
              <a16:creationId xmlns:a16="http://schemas.microsoft.com/office/drawing/2014/main" id="{C8F5D395-2902-46FD-9B57-BCCD97DC1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57" name="Image 56" descr="https://legacy.eurofactor.secure.lcl.fr/appli/images/eol3/p.gif">
          <a:extLst>
            <a:ext uri="{FF2B5EF4-FFF2-40B4-BE49-F238E27FC236}">
              <a16:creationId xmlns:a16="http://schemas.microsoft.com/office/drawing/2014/main" id="{A75E4A38-5F5A-4FC0-855A-82876B97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58" name="Image 57" descr="https://legacy.eurofactor.secure.lcl.fr/appli/images/eol3/p.gif">
          <a:extLst>
            <a:ext uri="{FF2B5EF4-FFF2-40B4-BE49-F238E27FC236}">
              <a16:creationId xmlns:a16="http://schemas.microsoft.com/office/drawing/2014/main" id="{47114735-1741-414B-958A-AEA0AD949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59" name="Image 58" descr="https://legacy.eurofactor.secure.lcl.fr/appli/images/eol3/p.gif">
          <a:extLst>
            <a:ext uri="{FF2B5EF4-FFF2-40B4-BE49-F238E27FC236}">
              <a16:creationId xmlns:a16="http://schemas.microsoft.com/office/drawing/2014/main" id="{63BC5529-C732-4E60-8480-D45FD8A13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60" name="Image 59" descr="https://legacy.eurofactor.secure.lcl.fr/appli/images/eol3/p.gif">
          <a:extLst>
            <a:ext uri="{FF2B5EF4-FFF2-40B4-BE49-F238E27FC236}">
              <a16:creationId xmlns:a16="http://schemas.microsoft.com/office/drawing/2014/main" id="{92AC8F26-D4B8-4D74-8361-86A32C429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61" name="Image 60" descr="https://legacy.eurofactor.secure.lcl.fr/appli/images/eol3/p.gif">
          <a:extLst>
            <a:ext uri="{FF2B5EF4-FFF2-40B4-BE49-F238E27FC236}">
              <a16:creationId xmlns:a16="http://schemas.microsoft.com/office/drawing/2014/main" id="{E0407FF2-3D28-4381-8047-4FDE6382E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62" name="Image 61" descr="https://legacy.eurofactor.secure.lcl.fr/appli/images/eol3/p.gif">
          <a:extLst>
            <a:ext uri="{FF2B5EF4-FFF2-40B4-BE49-F238E27FC236}">
              <a16:creationId xmlns:a16="http://schemas.microsoft.com/office/drawing/2014/main" id="{CC1FC97C-4BAC-486C-9833-EA72899BF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63" name="Image 62" descr="https://legacy.eurofactor.secure.lcl.fr/appli/images/eol3/p.gif">
          <a:extLst>
            <a:ext uri="{FF2B5EF4-FFF2-40B4-BE49-F238E27FC236}">
              <a16:creationId xmlns:a16="http://schemas.microsoft.com/office/drawing/2014/main" id="{04410B56-ACBB-49B6-9ACE-5FA2C1B83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64" name="Image 63" descr="https://legacy.eurofactor.secure.lcl.fr/appli/images/eol3/p.gif">
          <a:extLst>
            <a:ext uri="{FF2B5EF4-FFF2-40B4-BE49-F238E27FC236}">
              <a16:creationId xmlns:a16="http://schemas.microsoft.com/office/drawing/2014/main" id="{80DDC94C-59C7-416F-83F5-FCB04F672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65" name="Image 64" descr="https://legacy.eurofactor.secure.lcl.fr/appli/images/eol3/p.gif">
          <a:extLst>
            <a:ext uri="{FF2B5EF4-FFF2-40B4-BE49-F238E27FC236}">
              <a16:creationId xmlns:a16="http://schemas.microsoft.com/office/drawing/2014/main" id="{CFECE461-9E5E-4F33-ACD4-9052BC2E0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66" name="Image 65" descr="https://legacy.eurofactor.secure.lcl.fr/appli/images/eol3/p.gif">
          <a:extLst>
            <a:ext uri="{FF2B5EF4-FFF2-40B4-BE49-F238E27FC236}">
              <a16:creationId xmlns:a16="http://schemas.microsoft.com/office/drawing/2014/main" id="{729593A0-3340-4F3F-BC77-C8FACC57D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67" name="Image 66" descr="https://legacy.eurofactor.secure.lcl.fr/appli/images/eol3/p.gif">
          <a:extLst>
            <a:ext uri="{FF2B5EF4-FFF2-40B4-BE49-F238E27FC236}">
              <a16:creationId xmlns:a16="http://schemas.microsoft.com/office/drawing/2014/main" id="{9DFF386E-EA50-44D9-92D9-C7814ED6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68" name="Image 67" descr="https://legacy.eurofactor.secure.lcl.fr/appli/images/eol3/p.gif">
          <a:extLst>
            <a:ext uri="{FF2B5EF4-FFF2-40B4-BE49-F238E27FC236}">
              <a16:creationId xmlns:a16="http://schemas.microsoft.com/office/drawing/2014/main" id="{B2C1D166-5265-4A99-A2ED-1774D3B6C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69" name="Image 68" descr="https://legacy.eurofactor.secure.lcl.fr/appli/images/eol3/p.gif">
          <a:extLst>
            <a:ext uri="{FF2B5EF4-FFF2-40B4-BE49-F238E27FC236}">
              <a16:creationId xmlns:a16="http://schemas.microsoft.com/office/drawing/2014/main" id="{8485B405-A2AE-45A4-87D4-9056AF44B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70" name="Image 69" descr="https://legacy.eurofactor.secure.lcl.fr/appli/images/eol3/p.gif">
          <a:extLst>
            <a:ext uri="{FF2B5EF4-FFF2-40B4-BE49-F238E27FC236}">
              <a16:creationId xmlns:a16="http://schemas.microsoft.com/office/drawing/2014/main" id="{418EBDFD-8123-46AE-ADF3-4147D740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71" name="Image 70" descr="https://legacy.eurofactor.secure.lcl.fr/appli/images/eol3/p.gif">
          <a:extLst>
            <a:ext uri="{FF2B5EF4-FFF2-40B4-BE49-F238E27FC236}">
              <a16:creationId xmlns:a16="http://schemas.microsoft.com/office/drawing/2014/main" id="{DDA22D37-9A1F-483F-8128-123937672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72" name="Image 71" descr="https://legacy.eurofactor.secure.lcl.fr/appli/images/eol3/p.gif">
          <a:extLst>
            <a:ext uri="{FF2B5EF4-FFF2-40B4-BE49-F238E27FC236}">
              <a16:creationId xmlns:a16="http://schemas.microsoft.com/office/drawing/2014/main" id="{A2233D32-57A7-4AB3-A962-60DF9BC3E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73" name="Image 72" descr="https://legacy.eurofactor.secure.lcl.fr/appli/images/eol3/p.gif">
          <a:extLst>
            <a:ext uri="{FF2B5EF4-FFF2-40B4-BE49-F238E27FC236}">
              <a16:creationId xmlns:a16="http://schemas.microsoft.com/office/drawing/2014/main" id="{4D0430ED-9222-409B-968A-6185D1E9C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74" name="Image 73" descr="https://legacy.eurofactor.secure.lcl.fr/appli/images/eol3/p.gif">
          <a:extLst>
            <a:ext uri="{FF2B5EF4-FFF2-40B4-BE49-F238E27FC236}">
              <a16:creationId xmlns:a16="http://schemas.microsoft.com/office/drawing/2014/main" id="{871A9FC9-D262-4237-9EB5-415905AD1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75" name="Image 74" descr="https://legacy.eurofactor.secure.lcl.fr/appli/images/eol3/p.gif">
          <a:extLst>
            <a:ext uri="{FF2B5EF4-FFF2-40B4-BE49-F238E27FC236}">
              <a16:creationId xmlns:a16="http://schemas.microsoft.com/office/drawing/2014/main" id="{13DEC12B-9E04-4565-8546-0E97D78C2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76" name="Image 75" descr="https://legacy.eurofactor.secure.lcl.fr/appli/images/eol3/p.gif">
          <a:extLst>
            <a:ext uri="{FF2B5EF4-FFF2-40B4-BE49-F238E27FC236}">
              <a16:creationId xmlns:a16="http://schemas.microsoft.com/office/drawing/2014/main" id="{B33FE023-ED98-4409-8DE8-D95F6CC3A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77" name="Image 76" descr="https://legacy.eurofactor.secure.lcl.fr/appli/images/eol3/p.gif">
          <a:extLst>
            <a:ext uri="{FF2B5EF4-FFF2-40B4-BE49-F238E27FC236}">
              <a16:creationId xmlns:a16="http://schemas.microsoft.com/office/drawing/2014/main" id="{DDDF967F-6E7B-4040-B563-F6648C9D1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78" name="Image 77" descr="https://legacy.eurofactor.secure.lcl.fr/appli/images/eol3/p.gif">
          <a:extLst>
            <a:ext uri="{FF2B5EF4-FFF2-40B4-BE49-F238E27FC236}">
              <a16:creationId xmlns:a16="http://schemas.microsoft.com/office/drawing/2014/main" id="{E21DD126-5A42-427D-9B5F-B6A4F8A36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79" name="Image 78" descr="https://legacy.eurofactor.secure.lcl.fr/appli/images/eol3/p.gif">
          <a:extLst>
            <a:ext uri="{FF2B5EF4-FFF2-40B4-BE49-F238E27FC236}">
              <a16:creationId xmlns:a16="http://schemas.microsoft.com/office/drawing/2014/main" id="{0150A0EC-F71E-4E92-BCA3-3B6152292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80" name="Image 79" descr="https://legacy.eurofactor.secure.lcl.fr/appli/images/eol3/p.gif">
          <a:extLst>
            <a:ext uri="{FF2B5EF4-FFF2-40B4-BE49-F238E27FC236}">
              <a16:creationId xmlns:a16="http://schemas.microsoft.com/office/drawing/2014/main" id="{91F0C99F-5493-4764-B308-DE1DCDF4C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81" name="Image 80" descr="https://legacy.eurofactor.secure.lcl.fr/appli/images/eol3/p.gif">
          <a:extLst>
            <a:ext uri="{FF2B5EF4-FFF2-40B4-BE49-F238E27FC236}">
              <a16:creationId xmlns:a16="http://schemas.microsoft.com/office/drawing/2014/main" id="{604E6E67-E65E-4A5C-897F-62D5E01D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82" name="Image 81" descr="https://legacy.eurofactor.secure.lcl.fr/appli/images/eol3/p.gif">
          <a:extLst>
            <a:ext uri="{FF2B5EF4-FFF2-40B4-BE49-F238E27FC236}">
              <a16:creationId xmlns:a16="http://schemas.microsoft.com/office/drawing/2014/main" id="{E2B0B831-F8CB-4C17-83C8-6376D6AE8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83" name="Image 82" descr="https://legacy.eurofactor.secure.lcl.fr/appli/images/eol3/p.gif">
          <a:extLst>
            <a:ext uri="{FF2B5EF4-FFF2-40B4-BE49-F238E27FC236}">
              <a16:creationId xmlns:a16="http://schemas.microsoft.com/office/drawing/2014/main" id="{8F9AB6FD-6662-40F9-BE3E-8E27F1D5E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84" name="Image 83" descr="https://legacy.eurofactor.secure.lcl.fr/appli/images/eol3/p.gif">
          <a:extLst>
            <a:ext uri="{FF2B5EF4-FFF2-40B4-BE49-F238E27FC236}">
              <a16:creationId xmlns:a16="http://schemas.microsoft.com/office/drawing/2014/main" id="{600E55C9-9417-44CB-AD96-D0796BC81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85" name="Image 84" descr="https://legacy.eurofactor.secure.lcl.fr/appli/images/eol3/p.gif">
          <a:extLst>
            <a:ext uri="{FF2B5EF4-FFF2-40B4-BE49-F238E27FC236}">
              <a16:creationId xmlns:a16="http://schemas.microsoft.com/office/drawing/2014/main" id="{603473FE-1883-480E-871D-E55CB17B2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86" name="Image 85" descr="https://legacy.eurofactor.secure.lcl.fr/appli/images/eol3/p.gif">
          <a:extLst>
            <a:ext uri="{FF2B5EF4-FFF2-40B4-BE49-F238E27FC236}">
              <a16:creationId xmlns:a16="http://schemas.microsoft.com/office/drawing/2014/main" id="{76BCB276-A2A0-4D11-A5BB-6E7D861D2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87" name="Image 86" descr="https://legacy.eurofactor.secure.lcl.fr/appli/images/eol3/p.gif">
          <a:extLst>
            <a:ext uri="{FF2B5EF4-FFF2-40B4-BE49-F238E27FC236}">
              <a16:creationId xmlns:a16="http://schemas.microsoft.com/office/drawing/2014/main" id="{B985B179-D20A-4687-9D3D-6DF9645EA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88" name="Image 87" descr="https://legacy.eurofactor.secure.lcl.fr/appli/images/eol3/p.gif">
          <a:extLst>
            <a:ext uri="{FF2B5EF4-FFF2-40B4-BE49-F238E27FC236}">
              <a16:creationId xmlns:a16="http://schemas.microsoft.com/office/drawing/2014/main" id="{089D5A27-8AFA-46B6-A8F3-F7487A64A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89" name="Image 88" descr="https://legacy.eurofactor.secure.lcl.fr/appli/images/eol3/p.gif">
          <a:extLst>
            <a:ext uri="{FF2B5EF4-FFF2-40B4-BE49-F238E27FC236}">
              <a16:creationId xmlns:a16="http://schemas.microsoft.com/office/drawing/2014/main" id="{261DF8EC-4C6B-4A14-A9EF-8A464A43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90" name="Image 89" descr="https://legacy.eurofactor.secure.lcl.fr/appli/images/eol3/p.gif">
          <a:extLst>
            <a:ext uri="{FF2B5EF4-FFF2-40B4-BE49-F238E27FC236}">
              <a16:creationId xmlns:a16="http://schemas.microsoft.com/office/drawing/2014/main" id="{D91B0820-8185-413A-B0DF-88644FA7C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91" name="Image 90" descr="https://legacy.eurofactor.secure.lcl.fr/appli/images/eol3/p.gif">
          <a:extLst>
            <a:ext uri="{FF2B5EF4-FFF2-40B4-BE49-F238E27FC236}">
              <a16:creationId xmlns:a16="http://schemas.microsoft.com/office/drawing/2014/main" id="{148A871E-0161-4F5C-BF58-61DB91B90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92" name="Image 91" descr="https://legacy.eurofactor.secure.lcl.fr/appli/images/eol3/p.gif">
          <a:extLst>
            <a:ext uri="{FF2B5EF4-FFF2-40B4-BE49-F238E27FC236}">
              <a16:creationId xmlns:a16="http://schemas.microsoft.com/office/drawing/2014/main" id="{D429A31F-F0C8-419C-8E9C-176C2933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3" name="Image 92" descr="https://legacy.eurofactor.secure.lcl.fr/appli/images/eol3/p.gif">
          <a:extLst>
            <a:ext uri="{FF2B5EF4-FFF2-40B4-BE49-F238E27FC236}">
              <a16:creationId xmlns:a16="http://schemas.microsoft.com/office/drawing/2014/main" id="{1B5503A7-CB8E-40BF-BB98-DF98D0649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4" name="Image 93" descr="https://legacy.eurofactor.secure.lcl.fr/appli/images/eol3/p.gif">
          <a:extLst>
            <a:ext uri="{FF2B5EF4-FFF2-40B4-BE49-F238E27FC236}">
              <a16:creationId xmlns:a16="http://schemas.microsoft.com/office/drawing/2014/main" id="{B620486C-E1E9-4EF4-AC20-C95C74735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5" name="Image 94" descr="https://legacy.eurofactor.secure.lcl.fr/appli/images/eol3/p.gif">
          <a:extLst>
            <a:ext uri="{FF2B5EF4-FFF2-40B4-BE49-F238E27FC236}">
              <a16:creationId xmlns:a16="http://schemas.microsoft.com/office/drawing/2014/main" id="{B95EB43A-AB8B-41A1-BA18-02B669BDB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6" name="Image 95" descr="https://legacy.eurofactor.secure.lcl.fr/appli/images/eol3/p.gif">
          <a:extLst>
            <a:ext uri="{FF2B5EF4-FFF2-40B4-BE49-F238E27FC236}">
              <a16:creationId xmlns:a16="http://schemas.microsoft.com/office/drawing/2014/main" id="{6BDEC7A4-07A2-40BF-B183-4A237AC6B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7" name="Image 96" descr="https://legacy.eurofactor.secure.lcl.fr/appli/images/eol3/p.gif">
          <a:extLst>
            <a:ext uri="{FF2B5EF4-FFF2-40B4-BE49-F238E27FC236}">
              <a16:creationId xmlns:a16="http://schemas.microsoft.com/office/drawing/2014/main" id="{0AAECED8-B00B-4B79-ADA1-C4E3351B4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8" name="Image 97" descr="https://legacy.eurofactor.secure.lcl.fr/appli/images/eol3/p.gif">
          <a:extLst>
            <a:ext uri="{FF2B5EF4-FFF2-40B4-BE49-F238E27FC236}">
              <a16:creationId xmlns:a16="http://schemas.microsoft.com/office/drawing/2014/main" id="{DF7AE79B-1557-4AAF-A757-838E4668E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99" name="Image 98" descr="https://legacy.eurofactor.secure.lcl.fr/appli/images/eol3/p.gif">
          <a:extLst>
            <a:ext uri="{FF2B5EF4-FFF2-40B4-BE49-F238E27FC236}">
              <a16:creationId xmlns:a16="http://schemas.microsoft.com/office/drawing/2014/main" id="{06E6C4C3-5980-4232-B988-1597C5D0D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0" name="Image 99" descr="https://legacy.eurofactor.secure.lcl.fr/appli/images/eol3/p.gif">
          <a:extLst>
            <a:ext uri="{FF2B5EF4-FFF2-40B4-BE49-F238E27FC236}">
              <a16:creationId xmlns:a16="http://schemas.microsoft.com/office/drawing/2014/main" id="{1846A208-8D55-46D8-803C-133E8B480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1" name="Image 100" descr="https://legacy.eurofactor.secure.lcl.fr/appli/images/eol3/p.gif">
          <a:extLst>
            <a:ext uri="{FF2B5EF4-FFF2-40B4-BE49-F238E27FC236}">
              <a16:creationId xmlns:a16="http://schemas.microsoft.com/office/drawing/2014/main" id="{1FA89086-7C61-449E-8097-1EDA29BAC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2" name="Image 101" descr="https://legacy.eurofactor.secure.lcl.fr/appli/images/eol3/p.gif">
          <a:extLst>
            <a:ext uri="{FF2B5EF4-FFF2-40B4-BE49-F238E27FC236}">
              <a16:creationId xmlns:a16="http://schemas.microsoft.com/office/drawing/2014/main" id="{1AC063BA-9279-46E1-B694-23F1032DE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3" name="Image 102" descr="https://legacy.eurofactor.secure.lcl.fr/appli/images/eol3/p.gif">
          <a:extLst>
            <a:ext uri="{FF2B5EF4-FFF2-40B4-BE49-F238E27FC236}">
              <a16:creationId xmlns:a16="http://schemas.microsoft.com/office/drawing/2014/main" id="{199B8A56-6600-447A-934A-D3377D360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104" name="Image 103" descr="https://legacy.eurofactor.secure.lcl.fr/appli/images/eol3/p.gif">
          <a:extLst>
            <a:ext uri="{FF2B5EF4-FFF2-40B4-BE49-F238E27FC236}">
              <a16:creationId xmlns:a16="http://schemas.microsoft.com/office/drawing/2014/main" id="{7CEFC86D-C9E6-4C5C-8589-C53C7D99D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105" name="Image 104" descr="https://legacy.eurofactor.secure.lcl.fr/appli/images/eol3/p.gif">
          <a:extLst>
            <a:ext uri="{FF2B5EF4-FFF2-40B4-BE49-F238E27FC236}">
              <a16:creationId xmlns:a16="http://schemas.microsoft.com/office/drawing/2014/main" id="{45E8BD61-832E-4586-A179-696651EB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106" name="Image 105" descr="https://legacy.eurofactor.secure.lcl.fr/appli/images/eol3/p.gif">
          <a:extLst>
            <a:ext uri="{FF2B5EF4-FFF2-40B4-BE49-F238E27FC236}">
              <a16:creationId xmlns:a16="http://schemas.microsoft.com/office/drawing/2014/main" id="{37159F77-9CBE-46D2-80FF-70B05D294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107" name="Image 106" descr="https://legacy.eurofactor.secure.lcl.fr/appli/images/eol3/p.gif">
          <a:extLst>
            <a:ext uri="{FF2B5EF4-FFF2-40B4-BE49-F238E27FC236}">
              <a16:creationId xmlns:a16="http://schemas.microsoft.com/office/drawing/2014/main" id="{5E76C530-33FF-436A-92D3-98F2D9D5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8" name="Image 107" descr="https://legacy.eurofactor.secure.lcl.fr/appli/images/eol3/p.gif">
          <a:extLst>
            <a:ext uri="{FF2B5EF4-FFF2-40B4-BE49-F238E27FC236}">
              <a16:creationId xmlns:a16="http://schemas.microsoft.com/office/drawing/2014/main" id="{634B4EA5-7B92-49E2-9505-C4DA8B7C6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09" name="Image 108" descr="https://legacy.eurofactor.secure.lcl.fr/appli/images/eol3/p.gif">
          <a:extLst>
            <a:ext uri="{FF2B5EF4-FFF2-40B4-BE49-F238E27FC236}">
              <a16:creationId xmlns:a16="http://schemas.microsoft.com/office/drawing/2014/main" id="{DE24F120-5914-496C-B51D-D2C84C80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0" name="Image 109" descr="https://legacy.eurofactor.secure.lcl.fr/appli/images/eol3/p.gif">
          <a:extLst>
            <a:ext uri="{FF2B5EF4-FFF2-40B4-BE49-F238E27FC236}">
              <a16:creationId xmlns:a16="http://schemas.microsoft.com/office/drawing/2014/main" id="{E3B4B854-35F2-43BE-9682-2262D39E9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1" name="Image 110" descr="https://legacy.eurofactor.secure.lcl.fr/appli/images/eol3/p.gif">
          <a:extLst>
            <a:ext uri="{FF2B5EF4-FFF2-40B4-BE49-F238E27FC236}">
              <a16:creationId xmlns:a16="http://schemas.microsoft.com/office/drawing/2014/main" id="{C5174476-5FC0-4970-82EE-38F5F56E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2" name="Image 111" descr="https://legacy.eurofactor.secure.lcl.fr/appli/images/eol3/p.gif">
          <a:extLst>
            <a:ext uri="{FF2B5EF4-FFF2-40B4-BE49-F238E27FC236}">
              <a16:creationId xmlns:a16="http://schemas.microsoft.com/office/drawing/2014/main" id="{90CBBD3D-433A-4E44-B42E-23ACDA50E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3" name="Image 112" descr="https://legacy.eurofactor.secure.lcl.fr/appli/images/eol3/p.gif">
          <a:extLst>
            <a:ext uri="{FF2B5EF4-FFF2-40B4-BE49-F238E27FC236}">
              <a16:creationId xmlns:a16="http://schemas.microsoft.com/office/drawing/2014/main" id="{74162D80-993A-4D42-B2E8-D8692D07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4" name="Image 113" descr="https://legacy.eurofactor.secure.lcl.fr/appli/images/eol3/p.gif">
          <a:extLst>
            <a:ext uri="{FF2B5EF4-FFF2-40B4-BE49-F238E27FC236}">
              <a16:creationId xmlns:a16="http://schemas.microsoft.com/office/drawing/2014/main" id="{77D99132-9B56-4D61-ADBA-42623C37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5" name="Image 114" descr="https://legacy.eurofactor.secure.lcl.fr/appli/images/eol3/p.gif">
          <a:extLst>
            <a:ext uri="{FF2B5EF4-FFF2-40B4-BE49-F238E27FC236}">
              <a16:creationId xmlns:a16="http://schemas.microsoft.com/office/drawing/2014/main" id="{8BAAD881-A3EC-43F2-9D76-FEB583FA2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6" name="Image 115" descr="https://legacy.eurofactor.secure.lcl.fr/appli/images/eol3/p.gif">
          <a:extLst>
            <a:ext uri="{FF2B5EF4-FFF2-40B4-BE49-F238E27FC236}">
              <a16:creationId xmlns:a16="http://schemas.microsoft.com/office/drawing/2014/main" id="{31EAC080-7566-465F-A411-E4A824DDF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7" name="Image 116" descr="https://legacy.eurofactor.secure.lcl.fr/appli/images/eol3/p.gif">
          <a:extLst>
            <a:ext uri="{FF2B5EF4-FFF2-40B4-BE49-F238E27FC236}">
              <a16:creationId xmlns:a16="http://schemas.microsoft.com/office/drawing/2014/main" id="{C791210D-1049-4AA0-8EEC-3439ABCE4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8" name="Image 117" descr="https://legacy.eurofactor.secure.lcl.fr/appli/images/eol3/p.gif">
          <a:extLst>
            <a:ext uri="{FF2B5EF4-FFF2-40B4-BE49-F238E27FC236}">
              <a16:creationId xmlns:a16="http://schemas.microsoft.com/office/drawing/2014/main" id="{DF1B3F30-3C42-44DB-B73C-F16D1BA76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19" name="Image 118" descr="https://legacy.eurofactor.secure.lcl.fr/appli/images/eol3/p.gif">
          <a:extLst>
            <a:ext uri="{FF2B5EF4-FFF2-40B4-BE49-F238E27FC236}">
              <a16:creationId xmlns:a16="http://schemas.microsoft.com/office/drawing/2014/main" id="{F91CCD52-9893-459C-9B44-6B7EFD1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0" name="Image 119" descr="https://legacy.eurofactor.secure.lcl.fr/appli/images/eol3/p.gif">
          <a:extLst>
            <a:ext uri="{FF2B5EF4-FFF2-40B4-BE49-F238E27FC236}">
              <a16:creationId xmlns:a16="http://schemas.microsoft.com/office/drawing/2014/main" id="{0E6336D1-ADAA-4E40-9A2A-61F5CEB8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1" name="Image 120" descr="https://legacy.eurofactor.secure.lcl.fr/appli/images/eol3/p.gif">
          <a:extLst>
            <a:ext uri="{FF2B5EF4-FFF2-40B4-BE49-F238E27FC236}">
              <a16:creationId xmlns:a16="http://schemas.microsoft.com/office/drawing/2014/main" id="{A66C0EF8-E2AD-4D53-A3A4-2F32A10D0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2" name="Image 121" descr="https://legacy.eurofactor.secure.lcl.fr/appli/images/eol3/p.gif">
          <a:extLst>
            <a:ext uri="{FF2B5EF4-FFF2-40B4-BE49-F238E27FC236}">
              <a16:creationId xmlns:a16="http://schemas.microsoft.com/office/drawing/2014/main" id="{58AF5620-A1AE-483A-A3EA-E90F515EF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3" name="Image 122" descr="https://legacy.eurofactor.secure.lcl.fr/appli/images/eol3/p.gif">
          <a:extLst>
            <a:ext uri="{FF2B5EF4-FFF2-40B4-BE49-F238E27FC236}">
              <a16:creationId xmlns:a16="http://schemas.microsoft.com/office/drawing/2014/main" id="{C3E5EADC-8142-4677-AB71-0418F7017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4" name="Image 123" descr="https://legacy.eurofactor.secure.lcl.fr/appli/images/eol3/p.gif">
          <a:extLst>
            <a:ext uri="{FF2B5EF4-FFF2-40B4-BE49-F238E27FC236}">
              <a16:creationId xmlns:a16="http://schemas.microsoft.com/office/drawing/2014/main" id="{884565F5-07E8-486F-8E30-CEE57DFAF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5" name="Image 124" descr="https://legacy.eurofactor.secure.lcl.fr/appli/images/eol3/p.gif">
          <a:extLst>
            <a:ext uri="{FF2B5EF4-FFF2-40B4-BE49-F238E27FC236}">
              <a16:creationId xmlns:a16="http://schemas.microsoft.com/office/drawing/2014/main" id="{6790C2D2-308E-414E-B8E3-B4DC1BC0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6" name="Image 125" descr="https://legacy.eurofactor.secure.lcl.fr/appli/images/eol3/p.gif">
          <a:extLst>
            <a:ext uri="{FF2B5EF4-FFF2-40B4-BE49-F238E27FC236}">
              <a16:creationId xmlns:a16="http://schemas.microsoft.com/office/drawing/2014/main" id="{838836C9-0DC6-4281-BA8E-DDBAAB5D3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7" name="Image 126" descr="https://legacy.eurofactor.secure.lcl.fr/appli/images/eol3/p.gif">
          <a:extLst>
            <a:ext uri="{FF2B5EF4-FFF2-40B4-BE49-F238E27FC236}">
              <a16:creationId xmlns:a16="http://schemas.microsoft.com/office/drawing/2014/main" id="{09B06524-0B3F-4B04-8131-9CFFC0A27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8" name="Image 127" descr="https://legacy.eurofactor.secure.lcl.fr/appli/images/eol3/p.gif">
          <a:extLst>
            <a:ext uri="{FF2B5EF4-FFF2-40B4-BE49-F238E27FC236}">
              <a16:creationId xmlns:a16="http://schemas.microsoft.com/office/drawing/2014/main" id="{ECB3F728-48A7-484E-B472-5D3E1EC78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29" name="Image 128" descr="https://legacy.eurofactor.secure.lcl.fr/appli/images/eol3/p.gif">
          <a:extLst>
            <a:ext uri="{FF2B5EF4-FFF2-40B4-BE49-F238E27FC236}">
              <a16:creationId xmlns:a16="http://schemas.microsoft.com/office/drawing/2014/main" id="{E46A1769-1A96-40E5-A4E8-7333BD8F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30" name="Image 129" descr="https://legacy.eurofactor.secure.lcl.fr/appli/images/eol3/p.gif">
          <a:extLst>
            <a:ext uri="{FF2B5EF4-FFF2-40B4-BE49-F238E27FC236}">
              <a16:creationId xmlns:a16="http://schemas.microsoft.com/office/drawing/2014/main" id="{435B08FC-4430-49AC-BF0E-ED15CCFAE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31" name="Image 130" descr="https://legacy.eurofactor.secure.lcl.fr/appli/images/eol3/p.gif">
          <a:extLst>
            <a:ext uri="{FF2B5EF4-FFF2-40B4-BE49-F238E27FC236}">
              <a16:creationId xmlns:a16="http://schemas.microsoft.com/office/drawing/2014/main" id="{CCA262E8-FD08-44C4-A088-1F7F5E81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132" name="Image 131" descr="https://legacy.eurofactor.secure.lcl.fr/appli/images/eol3/p.gif">
          <a:extLst>
            <a:ext uri="{FF2B5EF4-FFF2-40B4-BE49-F238E27FC236}">
              <a16:creationId xmlns:a16="http://schemas.microsoft.com/office/drawing/2014/main" id="{A3462BF2-7F1C-42A8-93E4-34B5C7DB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133" name="Image 132" descr="https://legacy.eurofactor.secure.lcl.fr/appli/images/eol3/p.gif">
          <a:extLst>
            <a:ext uri="{FF2B5EF4-FFF2-40B4-BE49-F238E27FC236}">
              <a16:creationId xmlns:a16="http://schemas.microsoft.com/office/drawing/2014/main" id="{E82DF109-34B5-4CC2-A709-F24688153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134" name="Image 133" descr="https://legacy.eurofactor.secure.lcl.fr/appli/images/eol3/p.gif">
          <a:extLst>
            <a:ext uri="{FF2B5EF4-FFF2-40B4-BE49-F238E27FC236}">
              <a16:creationId xmlns:a16="http://schemas.microsoft.com/office/drawing/2014/main" id="{E5A6C65C-7FE7-4D4A-995B-30018CF40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135" name="Image 134" descr="https://legacy.eurofactor.secure.lcl.fr/appli/images/eol3/p.gif">
          <a:extLst>
            <a:ext uri="{FF2B5EF4-FFF2-40B4-BE49-F238E27FC236}">
              <a16:creationId xmlns:a16="http://schemas.microsoft.com/office/drawing/2014/main" id="{34FFE907-7840-47D4-8F18-C479291DA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36" name="Image 135" descr="https://legacy.eurofactor.secure.lcl.fr/appli/images/eol3/p.gif">
          <a:extLst>
            <a:ext uri="{FF2B5EF4-FFF2-40B4-BE49-F238E27FC236}">
              <a16:creationId xmlns:a16="http://schemas.microsoft.com/office/drawing/2014/main" id="{B7EDD013-9250-45BD-902C-E19EB966C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37" name="Image 136" descr="https://legacy.eurofactor.secure.lcl.fr/appli/images/eol3/p.gif">
          <a:extLst>
            <a:ext uri="{FF2B5EF4-FFF2-40B4-BE49-F238E27FC236}">
              <a16:creationId xmlns:a16="http://schemas.microsoft.com/office/drawing/2014/main" id="{2343EDF9-FFC0-45CD-9A2E-8AC20430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38" name="Image 137" descr="https://legacy.eurofactor.secure.lcl.fr/appli/images/eol3/p.gif">
          <a:extLst>
            <a:ext uri="{FF2B5EF4-FFF2-40B4-BE49-F238E27FC236}">
              <a16:creationId xmlns:a16="http://schemas.microsoft.com/office/drawing/2014/main" id="{F6B458AF-6837-4F77-A19E-51581626D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139" name="Image 138" descr="https://legacy.eurofactor.secure.lcl.fr/appli/images/eol3/p.gif">
          <a:extLst>
            <a:ext uri="{FF2B5EF4-FFF2-40B4-BE49-F238E27FC236}">
              <a16:creationId xmlns:a16="http://schemas.microsoft.com/office/drawing/2014/main" id="{0B2C2A13-1BA1-4DA1-8B53-C96A222D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140" name="Image 139" descr="https://legacy.eurofactor.secure.lcl.fr/appli/images/eol3/p.gif">
          <a:extLst>
            <a:ext uri="{FF2B5EF4-FFF2-40B4-BE49-F238E27FC236}">
              <a16:creationId xmlns:a16="http://schemas.microsoft.com/office/drawing/2014/main" id="{B47FB3B9-F179-469F-ACB5-112B6D352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141" name="Image 140" descr="https://legacy.eurofactor.secure.lcl.fr/appli/images/eol3/p.gif">
          <a:extLst>
            <a:ext uri="{FF2B5EF4-FFF2-40B4-BE49-F238E27FC236}">
              <a16:creationId xmlns:a16="http://schemas.microsoft.com/office/drawing/2014/main" id="{C534F0E5-BBA0-4CBA-8264-9C8DFFBF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142" name="Image 141" descr="https://legacy.eurofactor.secure.lcl.fr/appli/images/eol3/p.gif">
          <a:extLst>
            <a:ext uri="{FF2B5EF4-FFF2-40B4-BE49-F238E27FC236}">
              <a16:creationId xmlns:a16="http://schemas.microsoft.com/office/drawing/2014/main" id="{7BA3367C-231B-4E55-9809-AB93DFE8E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143" name="Image 142" descr="https://legacy.eurofactor.secure.lcl.fr/appli/images/eol3/p.gif">
          <a:extLst>
            <a:ext uri="{FF2B5EF4-FFF2-40B4-BE49-F238E27FC236}">
              <a16:creationId xmlns:a16="http://schemas.microsoft.com/office/drawing/2014/main" id="{48F50974-DA9E-468A-BAF3-C48BF7E63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144" name="Image 143" descr="https://legacy.eurofactor.secure.lcl.fr/appli/images/eol3/p.gif">
          <a:extLst>
            <a:ext uri="{FF2B5EF4-FFF2-40B4-BE49-F238E27FC236}">
              <a16:creationId xmlns:a16="http://schemas.microsoft.com/office/drawing/2014/main" id="{138273C2-8C39-4DB3-99F8-079BCF6C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145" name="Image 144" descr="https://legacy.eurofactor.secure.lcl.fr/appli/images/eol3/p.gif">
          <a:extLst>
            <a:ext uri="{FF2B5EF4-FFF2-40B4-BE49-F238E27FC236}">
              <a16:creationId xmlns:a16="http://schemas.microsoft.com/office/drawing/2014/main" id="{6FA79F25-E56A-4736-8BCA-228F0271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146" name="Image 145" descr="https://legacy.eurofactor.secure.lcl.fr/appli/images/eol3/p.gif">
          <a:extLst>
            <a:ext uri="{FF2B5EF4-FFF2-40B4-BE49-F238E27FC236}">
              <a16:creationId xmlns:a16="http://schemas.microsoft.com/office/drawing/2014/main" id="{8626B582-84B4-4894-97EB-E9BD338C2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147" name="Image 146" descr="https://legacy.eurofactor.secure.lcl.fr/appli/images/eol3/p.gif">
          <a:extLst>
            <a:ext uri="{FF2B5EF4-FFF2-40B4-BE49-F238E27FC236}">
              <a16:creationId xmlns:a16="http://schemas.microsoft.com/office/drawing/2014/main" id="{3EF28A25-97D7-41C0-AEA2-E37B274BA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148" name="Image 147" descr="https://legacy.eurofactor.secure.lcl.fr/appli/images/eol3/p.gif">
          <a:extLst>
            <a:ext uri="{FF2B5EF4-FFF2-40B4-BE49-F238E27FC236}">
              <a16:creationId xmlns:a16="http://schemas.microsoft.com/office/drawing/2014/main" id="{84D22578-D138-45D5-9201-2EEB9C2C0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149" name="Image 148" descr="https://legacy.eurofactor.secure.lcl.fr/appli/images/eol3/p.gif">
          <a:extLst>
            <a:ext uri="{FF2B5EF4-FFF2-40B4-BE49-F238E27FC236}">
              <a16:creationId xmlns:a16="http://schemas.microsoft.com/office/drawing/2014/main" id="{5E401C14-6817-45D7-9F18-2E493F7B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150" name="Image 149" descr="https://legacy.eurofactor.secure.lcl.fr/appli/images/eol3/p.gif">
          <a:extLst>
            <a:ext uri="{FF2B5EF4-FFF2-40B4-BE49-F238E27FC236}">
              <a16:creationId xmlns:a16="http://schemas.microsoft.com/office/drawing/2014/main" id="{7B67F96B-3D8B-44DD-8C94-24344B8B2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1" name="Image 150" descr="https://legacy.eurofactor.secure.lcl.fr/appli/images/eol3/p.gif">
          <a:extLst>
            <a:ext uri="{FF2B5EF4-FFF2-40B4-BE49-F238E27FC236}">
              <a16:creationId xmlns:a16="http://schemas.microsoft.com/office/drawing/2014/main" id="{7EFE2E9E-E243-4F9E-941A-E182C5DD4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2" name="Image 151" descr="https://legacy.eurofactor.secure.lcl.fr/appli/images/eol3/p.gif">
          <a:extLst>
            <a:ext uri="{FF2B5EF4-FFF2-40B4-BE49-F238E27FC236}">
              <a16:creationId xmlns:a16="http://schemas.microsoft.com/office/drawing/2014/main" id="{36E36275-564C-4323-A86B-952F1317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3" name="Image 152" descr="https://legacy.eurofactor.secure.lcl.fr/appli/images/eol3/p.gif">
          <a:extLst>
            <a:ext uri="{FF2B5EF4-FFF2-40B4-BE49-F238E27FC236}">
              <a16:creationId xmlns:a16="http://schemas.microsoft.com/office/drawing/2014/main" id="{EEFB03F3-E1DD-41C6-9490-C251AAC9D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154" name="Image 153" descr="https://legacy.eurofactor.secure.lcl.fr/appli/images/eol3/p.gif">
          <a:extLst>
            <a:ext uri="{FF2B5EF4-FFF2-40B4-BE49-F238E27FC236}">
              <a16:creationId xmlns:a16="http://schemas.microsoft.com/office/drawing/2014/main" id="{95ADE406-C0B0-4AE1-91C9-29444137A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155" name="Image 154" descr="https://legacy.eurofactor.secure.lcl.fr/appli/images/eol3/p.gif">
          <a:extLst>
            <a:ext uri="{FF2B5EF4-FFF2-40B4-BE49-F238E27FC236}">
              <a16:creationId xmlns:a16="http://schemas.microsoft.com/office/drawing/2014/main" id="{7A06386B-B821-4C92-A078-BD4D13459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156" name="Image 155" descr="https://legacy.eurofactor.secure.lcl.fr/appli/images/eol3/p.gif">
          <a:extLst>
            <a:ext uri="{FF2B5EF4-FFF2-40B4-BE49-F238E27FC236}">
              <a16:creationId xmlns:a16="http://schemas.microsoft.com/office/drawing/2014/main" id="{0DB13115-89EF-48FB-AD0B-F5F250F6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7" name="Image 156" descr="https://legacy.eurofactor.secure.lcl.fr/appli/images/eol3/p.gif">
          <a:extLst>
            <a:ext uri="{FF2B5EF4-FFF2-40B4-BE49-F238E27FC236}">
              <a16:creationId xmlns:a16="http://schemas.microsoft.com/office/drawing/2014/main" id="{68BF7AD5-1A7B-49CB-AEBF-C3C5CF80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8" name="Image 157" descr="https://legacy.eurofactor.secure.lcl.fr/appli/images/eol3/p.gif">
          <a:extLst>
            <a:ext uri="{FF2B5EF4-FFF2-40B4-BE49-F238E27FC236}">
              <a16:creationId xmlns:a16="http://schemas.microsoft.com/office/drawing/2014/main" id="{6AFAE3C6-2BD5-4ADA-AD29-60A471E43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59" name="Image 158" descr="https://legacy.eurofactor.secure.lcl.fr/appli/images/eol3/p.gif">
          <a:extLst>
            <a:ext uri="{FF2B5EF4-FFF2-40B4-BE49-F238E27FC236}">
              <a16:creationId xmlns:a16="http://schemas.microsoft.com/office/drawing/2014/main" id="{ED3F59BF-BD41-483C-99B6-ABF530F47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0" name="Image 159" descr="https://legacy.eurofactor.secure.lcl.fr/appli/images/eol3/p.gif">
          <a:extLst>
            <a:ext uri="{FF2B5EF4-FFF2-40B4-BE49-F238E27FC236}">
              <a16:creationId xmlns:a16="http://schemas.microsoft.com/office/drawing/2014/main" id="{C7AE49CE-E094-4E3F-9AAE-46129561B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1" name="Image 160" descr="https://legacy.eurofactor.secure.lcl.fr/appli/images/eol3/p.gif">
          <a:extLst>
            <a:ext uri="{FF2B5EF4-FFF2-40B4-BE49-F238E27FC236}">
              <a16:creationId xmlns:a16="http://schemas.microsoft.com/office/drawing/2014/main" id="{03459334-4680-4AB8-9874-56C99A07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2" name="Image 161" descr="https://legacy.eurofactor.secure.lcl.fr/appli/images/eol3/p.gif">
          <a:extLst>
            <a:ext uri="{FF2B5EF4-FFF2-40B4-BE49-F238E27FC236}">
              <a16:creationId xmlns:a16="http://schemas.microsoft.com/office/drawing/2014/main" id="{0BE56135-47A8-4778-AFC7-B8B18F021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3" name="Image 162" descr="https://legacy.eurofactor.secure.lcl.fr/appli/images/eol3/p.gif">
          <a:extLst>
            <a:ext uri="{FF2B5EF4-FFF2-40B4-BE49-F238E27FC236}">
              <a16:creationId xmlns:a16="http://schemas.microsoft.com/office/drawing/2014/main" id="{BF0F514C-FB90-4534-B503-684F95428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4" name="Image 163" descr="https://legacy.eurofactor.secure.lcl.fr/appli/images/eol3/p.gif">
          <a:extLst>
            <a:ext uri="{FF2B5EF4-FFF2-40B4-BE49-F238E27FC236}">
              <a16:creationId xmlns:a16="http://schemas.microsoft.com/office/drawing/2014/main" id="{79190BD2-D9DD-4475-9565-6CCFC8AA5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5" name="Image 164" descr="https://legacy.eurofactor.secure.lcl.fr/appli/images/eol3/p.gif">
          <a:extLst>
            <a:ext uri="{FF2B5EF4-FFF2-40B4-BE49-F238E27FC236}">
              <a16:creationId xmlns:a16="http://schemas.microsoft.com/office/drawing/2014/main" id="{3CFF757D-BE70-4BB1-99EB-CB5403094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6" name="Image 165" descr="https://legacy.eurofactor.secure.lcl.fr/appli/images/eol3/p.gif">
          <a:extLst>
            <a:ext uri="{FF2B5EF4-FFF2-40B4-BE49-F238E27FC236}">
              <a16:creationId xmlns:a16="http://schemas.microsoft.com/office/drawing/2014/main" id="{AFD27C84-D695-453A-A4AD-309C9724B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7" name="Image 166" descr="https://legacy.eurofactor.secure.lcl.fr/appli/images/eol3/p.gif">
          <a:extLst>
            <a:ext uri="{FF2B5EF4-FFF2-40B4-BE49-F238E27FC236}">
              <a16:creationId xmlns:a16="http://schemas.microsoft.com/office/drawing/2014/main" id="{8C4855E0-EDB7-4AD0-9FC5-B0248443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68" name="Image 167" descr="https://legacy.eurofactor.secure.lcl.fr/appli/images/eol3/p.gif">
          <a:extLst>
            <a:ext uri="{FF2B5EF4-FFF2-40B4-BE49-F238E27FC236}">
              <a16:creationId xmlns:a16="http://schemas.microsoft.com/office/drawing/2014/main" id="{26B4A017-DE66-4961-A753-C42DC9F51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169" name="Image 168" descr="https://legacy.eurofactor.secure.lcl.fr/appli/images/eol3/p.gif">
          <a:extLst>
            <a:ext uri="{FF2B5EF4-FFF2-40B4-BE49-F238E27FC236}">
              <a16:creationId xmlns:a16="http://schemas.microsoft.com/office/drawing/2014/main" id="{6EAADBE8-8222-441E-8A00-B5953E4E8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170" name="Image 169" descr="https://legacy.eurofactor.secure.lcl.fr/appli/images/eol3/p.gif">
          <a:extLst>
            <a:ext uri="{FF2B5EF4-FFF2-40B4-BE49-F238E27FC236}">
              <a16:creationId xmlns:a16="http://schemas.microsoft.com/office/drawing/2014/main" id="{C7B532AF-A273-42F1-BB9C-FE661DB6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1" name="Image 170" descr="https://legacy.eurofactor.secure.lcl.fr/appli/images/eol3/p.gif">
          <a:extLst>
            <a:ext uri="{FF2B5EF4-FFF2-40B4-BE49-F238E27FC236}">
              <a16:creationId xmlns:a16="http://schemas.microsoft.com/office/drawing/2014/main" id="{1EC7D575-7E06-48C1-A0EA-34895A428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2" name="Image 171" descr="https://legacy.eurofactor.secure.lcl.fr/appli/images/eol3/p.gif">
          <a:extLst>
            <a:ext uri="{FF2B5EF4-FFF2-40B4-BE49-F238E27FC236}">
              <a16:creationId xmlns:a16="http://schemas.microsoft.com/office/drawing/2014/main" id="{0BE37D3B-1C13-48DE-80D5-0F2DF198D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3" name="Image 172" descr="https://legacy.eurofactor.secure.lcl.fr/appli/images/eol3/p.gif">
          <a:extLst>
            <a:ext uri="{FF2B5EF4-FFF2-40B4-BE49-F238E27FC236}">
              <a16:creationId xmlns:a16="http://schemas.microsoft.com/office/drawing/2014/main" id="{2E06ABBC-60E8-4FDF-BB88-56AAF3C97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174" name="Image 173" descr="https://legacy.eurofactor.secure.lcl.fr/appli/images/eol3/p.gif">
          <a:extLst>
            <a:ext uri="{FF2B5EF4-FFF2-40B4-BE49-F238E27FC236}">
              <a16:creationId xmlns:a16="http://schemas.microsoft.com/office/drawing/2014/main" id="{B4D10ECE-942E-43E8-A243-3554252F3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175" name="Image 174" descr="https://legacy.eurofactor.secure.lcl.fr/appli/images/eol3/p.gif">
          <a:extLst>
            <a:ext uri="{FF2B5EF4-FFF2-40B4-BE49-F238E27FC236}">
              <a16:creationId xmlns:a16="http://schemas.microsoft.com/office/drawing/2014/main" id="{863628C1-EEDC-47B4-9B42-9908AC45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6" name="Image 175" descr="https://legacy.eurofactor.secure.lcl.fr/appli/images/eol3/p.gif">
          <a:extLst>
            <a:ext uri="{FF2B5EF4-FFF2-40B4-BE49-F238E27FC236}">
              <a16:creationId xmlns:a16="http://schemas.microsoft.com/office/drawing/2014/main" id="{A7D3372B-1001-4095-BEE6-D4BA45CBA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7" name="Image 176" descr="https://legacy.eurofactor.secure.lcl.fr/appli/images/eol3/p.gif">
          <a:extLst>
            <a:ext uri="{FF2B5EF4-FFF2-40B4-BE49-F238E27FC236}">
              <a16:creationId xmlns:a16="http://schemas.microsoft.com/office/drawing/2014/main" id="{B4F09727-CEA4-4E88-B3FE-8BEFC5E0F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8" name="Image 177" descr="https://legacy.eurofactor.secure.lcl.fr/appli/images/eol3/p.gif">
          <a:extLst>
            <a:ext uri="{FF2B5EF4-FFF2-40B4-BE49-F238E27FC236}">
              <a16:creationId xmlns:a16="http://schemas.microsoft.com/office/drawing/2014/main" id="{FADEDD20-B5B9-4CB3-BA59-3C4AA7A0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79" name="Image 178" descr="https://legacy.eurofactor.secure.lcl.fr/appli/images/eol3/p.gif">
          <a:extLst>
            <a:ext uri="{FF2B5EF4-FFF2-40B4-BE49-F238E27FC236}">
              <a16:creationId xmlns:a16="http://schemas.microsoft.com/office/drawing/2014/main" id="{87179CAF-41D9-43B1-8FB6-73B1AF5DF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0" name="Image 179" descr="https://legacy.eurofactor.secure.lcl.fr/appli/images/eol3/p.gif">
          <a:extLst>
            <a:ext uri="{FF2B5EF4-FFF2-40B4-BE49-F238E27FC236}">
              <a16:creationId xmlns:a16="http://schemas.microsoft.com/office/drawing/2014/main" id="{FCD66DFF-5CD2-4415-BB52-EE7E19C3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1" name="Image 180" descr="https://legacy.eurofactor.secure.lcl.fr/appli/images/eol3/p.gif">
          <a:extLst>
            <a:ext uri="{FF2B5EF4-FFF2-40B4-BE49-F238E27FC236}">
              <a16:creationId xmlns:a16="http://schemas.microsoft.com/office/drawing/2014/main" id="{99D5D046-D378-4BFE-882F-3B3D386AD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2" name="Image 181" descr="https://legacy.eurofactor.secure.lcl.fr/appli/images/eol3/p.gif">
          <a:extLst>
            <a:ext uri="{FF2B5EF4-FFF2-40B4-BE49-F238E27FC236}">
              <a16:creationId xmlns:a16="http://schemas.microsoft.com/office/drawing/2014/main" id="{C602E565-82E5-4CC7-9396-01AF8C3DA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3" name="Image 182" descr="https://legacy.eurofactor.secure.lcl.fr/appli/images/eol3/p.gif">
          <a:extLst>
            <a:ext uri="{FF2B5EF4-FFF2-40B4-BE49-F238E27FC236}">
              <a16:creationId xmlns:a16="http://schemas.microsoft.com/office/drawing/2014/main" id="{5111D68F-5F1C-41C1-921D-017829A27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4" name="Image 183" descr="https://legacy.eurofactor.secure.lcl.fr/appli/images/eol3/p.gif">
          <a:extLst>
            <a:ext uri="{FF2B5EF4-FFF2-40B4-BE49-F238E27FC236}">
              <a16:creationId xmlns:a16="http://schemas.microsoft.com/office/drawing/2014/main" id="{81B58F89-8994-497E-AE68-16F24B34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5" name="Image 184" descr="https://legacy.eurofactor.secure.lcl.fr/appli/images/eol3/p.gif">
          <a:extLst>
            <a:ext uri="{FF2B5EF4-FFF2-40B4-BE49-F238E27FC236}">
              <a16:creationId xmlns:a16="http://schemas.microsoft.com/office/drawing/2014/main" id="{BBDE3067-C16F-4601-84F3-818C3FA6E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6" name="Image 185" descr="https://legacy.eurofactor.secure.lcl.fr/appli/images/eol3/p.gif">
          <a:extLst>
            <a:ext uri="{FF2B5EF4-FFF2-40B4-BE49-F238E27FC236}">
              <a16:creationId xmlns:a16="http://schemas.microsoft.com/office/drawing/2014/main" id="{43C4462F-4891-4BEB-B8D5-96E2855C8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87" name="Image 186" descr="https://legacy.eurofactor.secure.lcl.fr/appli/images/eol3/p.gif">
          <a:extLst>
            <a:ext uri="{FF2B5EF4-FFF2-40B4-BE49-F238E27FC236}">
              <a16:creationId xmlns:a16="http://schemas.microsoft.com/office/drawing/2014/main" id="{A5CC2F75-B85D-42E7-8298-DE22EE1F2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188" name="Image 187" descr="https://legacy.eurofactor.secure.lcl.fr/appli/images/eol3/p.gif">
          <a:extLst>
            <a:ext uri="{FF2B5EF4-FFF2-40B4-BE49-F238E27FC236}">
              <a16:creationId xmlns:a16="http://schemas.microsoft.com/office/drawing/2014/main" id="{69B147E4-3DAA-4C29-8C0A-588F33273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189" name="Image 188" descr="https://legacy.eurofactor.secure.lcl.fr/appli/images/eol3/p.gif">
          <a:extLst>
            <a:ext uri="{FF2B5EF4-FFF2-40B4-BE49-F238E27FC236}">
              <a16:creationId xmlns:a16="http://schemas.microsoft.com/office/drawing/2014/main" id="{D424760A-0EA2-4E67-B14F-6FAE2A60C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190" name="Image 189" descr="https://legacy.eurofactor.secure.lcl.fr/appli/images/eol3/p.gif">
          <a:extLst>
            <a:ext uri="{FF2B5EF4-FFF2-40B4-BE49-F238E27FC236}">
              <a16:creationId xmlns:a16="http://schemas.microsoft.com/office/drawing/2014/main" id="{C7EF6C5C-33FB-49B1-8A42-5E4C69CF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191" name="Image 190" descr="https://legacy.eurofactor.secure.lcl.fr/appli/images/eol3/p.gif">
          <a:extLst>
            <a:ext uri="{FF2B5EF4-FFF2-40B4-BE49-F238E27FC236}">
              <a16:creationId xmlns:a16="http://schemas.microsoft.com/office/drawing/2014/main" id="{8DF39079-95FE-4842-9DA8-813A7D970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92" name="Image 191" descr="https://legacy.eurofactor.secure.lcl.fr/appli/images/eol3/p.gif">
          <a:extLst>
            <a:ext uri="{FF2B5EF4-FFF2-40B4-BE49-F238E27FC236}">
              <a16:creationId xmlns:a16="http://schemas.microsoft.com/office/drawing/2014/main" id="{31230284-5FA9-441D-B094-C9C6A700F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93" name="Image 192" descr="https://legacy.eurofactor.secure.lcl.fr/appli/images/eol3/p.gif">
          <a:extLst>
            <a:ext uri="{FF2B5EF4-FFF2-40B4-BE49-F238E27FC236}">
              <a16:creationId xmlns:a16="http://schemas.microsoft.com/office/drawing/2014/main" id="{76792E0E-B422-4F2D-91C2-AE7D01DF9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194" name="Image 193" descr="https://legacy.eurofactor.secure.lcl.fr/appli/images/eol3/p.gif">
          <a:extLst>
            <a:ext uri="{FF2B5EF4-FFF2-40B4-BE49-F238E27FC236}">
              <a16:creationId xmlns:a16="http://schemas.microsoft.com/office/drawing/2014/main" id="{E78A3D2B-645E-468B-886E-B09E42E07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195" name="Image 194" descr="https://legacy.eurofactor.secure.lcl.fr/appli/images/eol3/p.gif">
          <a:extLst>
            <a:ext uri="{FF2B5EF4-FFF2-40B4-BE49-F238E27FC236}">
              <a16:creationId xmlns:a16="http://schemas.microsoft.com/office/drawing/2014/main" id="{5C86FAF8-6B6C-4271-ADA6-10E75DB02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196" name="Image 195" descr="https://legacy.eurofactor.secure.lcl.fr/appli/images/eol3/p.gif">
          <a:extLst>
            <a:ext uri="{FF2B5EF4-FFF2-40B4-BE49-F238E27FC236}">
              <a16:creationId xmlns:a16="http://schemas.microsoft.com/office/drawing/2014/main" id="{FBE4F196-27AF-4B14-B7BC-B1DD5EC6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197" name="Image 196" descr="https://legacy.eurofactor.secure.lcl.fr/appli/images/eol3/p.gif">
          <a:extLst>
            <a:ext uri="{FF2B5EF4-FFF2-40B4-BE49-F238E27FC236}">
              <a16:creationId xmlns:a16="http://schemas.microsoft.com/office/drawing/2014/main" id="{F91894F5-C641-4819-BC0A-9651F163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198" name="Image 197" descr="https://legacy.eurofactor.secure.lcl.fr/appli/images/eol3/p.gif">
          <a:extLst>
            <a:ext uri="{FF2B5EF4-FFF2-40B4-BE49-F238E27FC236}">
              <a16:creationId xmlns:a16="http://schemas.microsoft.com/office/drawing/2014/main" id="{CD1E268C-809E-4B4A-9B58-1E5C4A939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199" name="Image 198" descr="https://legacy.eurofactor.secure.lcl.fr/appli/images/eol3/p.gif">
          <a:extLst>
            <a:ext uri="{FF2B5EF4-FFF2-40B4-BE49-F238E27FC236}">
              <a16:creationId xmlns:a16="http://schemas.microsoft.com/office/drawing/2014/main" id="{9287953E-E620-40B8-AAB5-628BC6A3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00" name="Image 199" descr="https://legacy.eurofactor.secure.lcl.fr/appli/images/eol3/p.gif">
          <a:extLst>
            <a:ext uri="{FF2B5EF4-FFF2-40B4-BE49-F238E27FC236}">
              <a16:creationId xmlns:a16="http://schemas.microsoft.com/office/drawing/2014/main" id="{7269E056-7B29-472F-8984-8E9E76FD0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01" name="Image 200" descr="https://legacy.eurofactor.secure.lcl.fr/appli/images/eol3/p.gif">
          <a:extLst>
            <a:ext uri="{FF2B5EF4-FFF2-40B4-BE49-F238E27FC236}">
              <a16:creationId xmlns:a16="http://schemas.microsoft.com/office/drawing/2014/main" id="{BE2762CA-F913-45E0-992F-8287195DF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202" name="Image 201" descr="https://legacy.eurofactor.secure.lcl.fr/appli/images/eol3/p.gif">
          <a:extLst>
            <a:ext uri="{FF2B5EF4-FFF2-40B4-BE49-F238E27FC236}">
              <a16:creationId xmlns:a16="http://schemas.microsoft.com/office/drawing/2014/main" id="{292A2C67-383B-4958-800B-508BABC12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203" name="Image 202" descr="https://legacy.eurofactor.secure.lcl.fr/appli/images/eol3/p.gif">
          <a:extLst>
            <a:ext uri="{FF2B5EF4-FFF2-40B4-BE49-F238E27FC236}">
              <a16:creationId xmlns:a16="http://schemas.microsoft.com/office/drawing/2014/main" id="{F30DEAD9-DD46-4622-A7B2-23395C59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204" name="Image 203" descr="https://legacy.eurofactor.secure.lcl.fr/appli/images/eol3/p.gif">
          <a:extLst>
            <a:ext uri="{FF2B5EF4-FFF2-40B4-BE49-F238E27FC236}">
              <a16:creationId xmlns:a16="http://schemas.microsoft.com/office/drawing/2014/main" id="{8DE35F74-40D1-464B-81B4-38A65B66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205" name="Image 204" descr="https://legacy.eurofactor.secure.lcl.fr/appli/images/eol3/p.gif">
          <a:extLst>
            <a:ext uri="{FF2B5EF4-FFF2-40B4-BE49-F238E27FC236}">
              <a16:creationId xmlns:a16="http://schemas.microsoft.com/office/drawing/2014/main" id="{13292C0B-B2CF-40E5-B0AD-CA2A700AB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206" name="Image 205" descr="https://legacy.eurofactor.secure.lcl.fr/appli/images/eol3/p.gif">
          <a:extLst>
            <a:ext uri="{FF2B5EF4-FFF2-40B4-BE49-F238E27FC236}">
              <a16:creationId xmlns:a16="http://schemas.microsoft.com/office/drawing/2014/main" id="{C0D548F8-E92B-4EE0-9B62-A427B3AD9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207" name="Image 206" descr="https://legacy.eurofactor.secure.lcl.fr/appli/images/eol3/p.gif">
          <a:extLst>
            <a:ext uri="{FF2B5EF4-FFF2-40B4-BE49-F238E27FC236}">
              <a16:creationId xmlns:a16="http://schemas.microsoft.com/office/drawing/2014/main" id="{0519805B-60DF-4269-B165-33B1CF8AA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08" name="Image 207" descr="https://legacy.eurofactor.secure.lcl.fr/appli/images/eol3/p.gif">
          <a:extLst>
            <a:ext uri="{FF2B5EF4-FFF2-40B4-BE49-F238E27FC236}">
              <a16:creationId xmlns:a16="http://schemas.microsoft.com/office/drawing/2014/main" id="{FCF0BC21-EACE-46E9-BE3B-917A0D0B0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09" name="Image 208" descr="https://legacy.eurofactor.secure.lcl.fr/appli/images/eol3/p.gif">
          <a:extLst>
            <a:ext uri="{FF2B5EF4-FFF2-40B4-BE49-F238E27FC236}">
              <a16:creationId xmlns:a16="http://schemas.microsoft.com/office/drawing/2014/main" id="{9449E63F-7D39-4691-9C91-82579A53C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0" name="Image 209" descr="https://legacy.eurofactor.secure.lcl.fr/appli/images/eol3/p.gif">
          <a:extLst>
            <a:ext uri="{FF2B5EF4-FFF2-40B4-BE49-F238E27FC236}">
              <a16:creationId xmlns:a16="http://schemas.microsoft.com/office/drawing/2014/main" id="{530A9B35-05F0-4741-B9C6-BC2DE43A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1" name="Image 210" descr="https://legacy.eurofactor.secure.lcl.fr/appli/images/eol3/p.gif">
          <a:extLst>
            <a:ext uri="{FF2B5EF4-FFF2-40B4-BE49-F238E27FC236}">
              <a16:creationId xmlns:a16="http://schemas.microsoft.com/office/drawing/2014/main" id="{7FFFC7F6-6649-42AF-8EAF-0612D75A2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2" name="Image 211" descr="https://legacy.eurofactor.secure.lcl.fr/appli/images/eol3/p.gif">
          <a:extLst>
            <a:ext uri="{FF2B5EF4-FFF2-40B4-BE49-F238E27FC236}">
              <a16:creationId xmlns:a16="http://schemas.microsoft.com/office/drawing/2014/main" id="{76E3370E-73F6-4597-ADD6-68BCE7D4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213" name="Image 212" descr="https://legacy.eurofactor.secure.lcl.fr/appli/images/eol3/p.gif">
          <a:extLst>
            <a:ext uri="{FF2B5EF4-FFF2-40B4-BE49-F238E27FC236}">
              <a16:creationId xmlns:a16="http://schemas.microsoft.com/office/drawing/2014/main" id="{3C7E226D-D4EB-4E03-B0CB-188E03003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214" name="Image 213" descr="https://legacy.eurofactor.secure.lcl.fr/appli/images/eol3/p.gif">
          <a:extLst>
            <a:ext uri="{FF2B5EF4-FFF2-40B4-BE49-F238E27FC236}">
              <a16:creationId xmlns:a16="http://schemas.microsoft.com/office/drawing/2014/main" id="{8C6DB112-60BA-47DE-A093-DF3435A8C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215" name="Image 214" descr="https://legacy.eurofactor.secure.lcl.fr/appli/images/eol3/p.gif">
          <a:extLst>
            <a:ext uri="{FF2B5EF4-FFF2-40B4-BE49-F238E27FC236}">
              <a16:creationId xmlns:a16="http://schemas.microsoft.com/office/drawing/2014/main" id="{86C0DF21-0F14-4303-B1CB-0DA4B8E8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6" name="Image 215" descr="https://legacy.eurofactor.secure.lcl.fr/appli/images/eol3/p.gif">
          <a:extLst>
            <a:ext uri="{FF2B5EF4-FFF2-40B4-BE49-F238E27FC236}">
              <a16:creationId xmlns:a16="http://schemas.microsoft.com/office/drawing/2014/main" id="{7DE82707-02D8-477B-9930-2984940D7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7" name="Image 216" descr="https://legacy.eurofactor.secure.lcl.fr/appli/images/eol3/p.gif">
          <a:extLst>
            <a:ext uri="{FF2B5EF4-FFF2-40B4-BE49-F238E27FC236}">
              <a16:creationId xmlns:a16="http://schemas.microsoft.com/office/drawing/2014/main" id="{39444568-CACB-46D3-BA30-FB721FC6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8" name="Image 217" descr="https://legacy.eurofactor.secure.lcl.fr/appli/images/eol3/p.gif">
          <a:extLst>
            <a:ext uri="{FF2B5EF4-FFF2-40B4-BE49-F238E27FC236}">
              <a16:creationId xmlns:a16="http://schemas.microsoft.com/office/drawing/2014/main" id="{616B9B61-4F51-4FF7-BE91-11A42F15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19" name="Image 218" descr="https://legacy.eurofactor.secure.lcl.fr/appli/images/eol3/p.gif">
          <a:extLst>
            <a:ext uri="{FF2B5EF4-FFF2-40B4-BE49-F238E27FC236}">
              <a16:creationId xmlns:a16="http://schemas.microsoft.com/office/drawing/2014/main" id="{AC7DAA5C-4B7B-4008-A6AB-F53AA962F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0" name="Image 219" descr="https://legacy.eurofactor.secure.lcl.fr/appli/images/eol3/p.gif">
          <a:extLst>
            <a:ext uri="{FF2B5EF4-FFF2-40B4-BE49-F238E27FC236}">
              <a16:creationId xmlns:a16="http://schemas.microsoft.com/office/drawing/2014/main" id="{8AF25B17-10EE-4EFF-9682-D8B3DFA3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1" name="Image 220" descr="https://legacy.eurofactor.secure.lcl.fr/appli/images/eol3/p.gif">
          <a:extLst>
            <a:ext uri="{FF2B5EF4-FFF2-40B4-BE49-F238E27FC236}">
              <a16:creationId xmlns:a16="http://schemas.microsoft.com/office/drawing/2014/main" id="{E4C33C23-C5C3-402A-B137-C3E314212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2" name="Image 221" descr="https://legacy.eurofactor.secure.lcl.fr/appli/images/eol3/p.gif">
          <a:extLst>
            <a:ext uri="{FF2B5EF4-FFF2-40B4-BE49-F238E27FC236}">
              <a16:creationId xmlns:a16="http://schemas.microsoft.com/office/drawing/2014/main" id="{ED8EEE25-85A8-4F40-96CD-32CC5FAE4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3" name="Image 222" descr="https://legacy.eurofactor.secure.lcl.fr/appli/images/eol3/p.gif">
          <a:extLst>
            <a:ext uri="{FF2B5EF4-FFF2-40B4-BE49-F238E27FC236}">
              <a16:creationId xmlns:a16="http://schemas.microsoft.com/office/drawing/2014/main" id="{CE2DFB8C-42FD-43D8-8478-231F716E1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4" name="Image 223" descr="https://legacy.eurofactor.secure.lcl.fr/appli/images/eol3/p.gif">
          <a:extLst>
            <a:ext uri="{FF2B5EF4-FFF2-40B4-BE49-F238E27FC236}">
              <a16:creationId xmlns:a16="http://schemas.microsoft.com/office/drawing/2014/main" id="{44D953B9-EFEE-4332-B6E1-81C5E65CB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5" name="Image 224" descr="https://legacy.eurofactor.secure.lcl.fr/appli/images/eol3/p.gif">
          <a:extLst>
            <a:ext uri="{FF2B5EF4-FFF2-40B4-BE49-F238E27FC236}">
              <a16:creationId xmlns:a16="http://schemas.microsoft.com/office/drawing/2014/main" id="{F8580E2F-F7FF-417A-A72D-EBB6D2F7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6" name="Image 225" descr="https://legacy.eurofactor.secure.lcl.fr/appli/images/eol3/p.gif">
          <a:extLst>
            <a:ext uri="{FF2B5EF4-FFF2-40B4-BE49-F238E27FC236}">
              <a16:creationId xmlns:a16="http://schemas.microsoft.com/office/drawing/2014/main" id="{7E9C89A0-37F5-4A0B-8464-0EC6B57CE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0</xdr:colOff>
      <xdr:row>0</xdr:row>
      <xdr:rowOff>0</xdr:rowOff>
    </xdr:from>
    <xdr:ext cx="9525" cy="9525"/>
    <xdr:pic>
      <xdr:nvPicPr>
        <xdr:cNvPr id="227" name="Image 226" descr="https://legacy.eurofactor.secure.lcl.fr/appli/images/eol3/p.gif">
          <a:extLst>
            <a:ext uri="{FF2B5EF4-FFF2-40B4-BE49-F238E27FC236}">
              <a16:creationId xmlns:a16="http://schemas.microsoft.com/office/drawing/2014/main" id="{3572B5E1-8D32-4F91-B849-63EDB4151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228" name="Image 227" descr="https://legacy.eurofactor.secure.lcl.fr/appli/images/eol3/p.gif">
          <a:extLst>
            <a:ext uri="{FF2B5EF4-FFF2-40B4-BE49-F238E27FC236}">
              <a16:creationId xmlns:a16="http://schemas.microsoft.com/office/drawing/2014/main" id="{45A0BA38-BE64-4AFF-90FF-08DF3D42E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229" name="Image 228" descr="https://legacy.eurofactor.secure.lcl.fr/appli/images/eol3/p.gif">
          <a:extLst>
            <a:ext uri="{FF2B5EF4-FFF2-40B4-BE49-F238E27FC236}">
              <a16:creationId xmlns:a16="http://schemas.microsoft.com/office/drawing/2014/main" id="{FD946097-CB5F-4806-97B0-996056B4D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230" name="Image 229" descr="https://legacy.eurofactor.secure.lcl.fr/appli/images/eol3/p.gif">
          <a:extLst>
            <a:ext uri="{FF2B5EF4-FFF2-40B4-BE49-F238E27FC236}">
              <a16:creationId xmlns:a16="http://schemas.microsoft.com/office/drawing/2014/main" id="{818D4CC4-28BB-45CF-9049-58E5E2B08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459105</xdr:rowOff>
    </xdr:to>
    <xdr:pic>
      <xdr:nvPicPr>
        <xdr:cNvPr id="231" name="Image 230" descr="https://legacy.eurofactor.secure.lcl.fr/appli/images/eol3/p.gif">
          <a:extLst>
            <a:ext uri="{FF2B5EF4-FFF2-40B4-BE49-F238E27FC236}">
              <a16:creationId xmlns:a16="http://schemas.microsoft.com/office/drawing/2014/main" id="{A158C6BB-DEDB-441D-B8BB-DD1AC3A98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53340</xdr:rowOff>
    </xdr:to>
    <xdr:pic>
      <xdr:nvPicPr>
        <xdr:cNvPr id="232" name="Image 231" descr="https://legacy.eurofactor.secure.lcl.fr/appli/images/eol3/p.gif">
          <a:extLst>
            <a:ext uri="{FF2B5EF4-FFF2-40B4-BE49-F238E27FC236}">
              <a16:creationId xmlns:a16="http://schemas.microsoft.com/office/drawing/2014/main" id="{A552BA31-1639-47E5-BD64-734E4572B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233" name="Image 232" descr="https://legacy.eurofactor.secure.lcl.fr/appli/images/eol3/p.gif">
          <a:extLst>
            <a:ext uri="{FF2B5EF4-FFF2-40B4-BE49-F238E27FC236}">
              <a16:creationId xmlns:a16="http://schemas.microsoft.com/office/drawing/2014/main" id="{61C000E5-1F1C-4CC7-8C3A-1BC201DB9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234" name="Image 233" descr="https://legacy.eurofactor.secure.lcl.fr/appli/images/eol3/p.gif">
          <a:extLst>
            <a:ext uri="{FF2B5EF4-FFF2-40B4-BE49-F238E27FC236}">
              <a16:creationId xmlns:a16="http://schemas.microsoft.com/office/drawing/2014/main" id="{5FE916FC-7B3E-427B-BCF0-787D614F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235" name="Image 234" descr="https://legacy.eurofactor.secure.lcl.fr/appli/images/eol3/p.gif">
          <a:extLst>
            <a:ext uri="{FF2B5EF4-FFF2-40B4-BE49-F238E27FC236}">
              <a16:creationId xmlns:a16="http://schemas.microsoft.com/office/drawing/2014/main" id="{14E97BD2-E09D-4432-8100-93E55EE9D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236" name="Image 235" descr="https://legacy.eurofactor.secure.lcl.fr/appli/images/eol3/p.gif">
          <a:extLst>
            <a:ext uri="{FF2B5EF4-FFF2-40B4-BE49-F238E27FC236}">
              <a16:creationId xmlns:a16="http://schemas.microsoft.com/office/drawing/2014/main" id="{EE756705-3169-4805-8D6E-0E810E99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237" name="Image 236" descr="https://legacy.eurofactor.secure.lcl.fr/appli/images/eol3/p.gif">
          <a:extLst>
            <a:ext uri="{FF2B5EF4-FFF2-40B4-BE49-F238E27FC236}">
              <a16:creationId xmlns:a16="http://schemas.microsoft.com/office/drawing/2014/main" id="{B949E49F-8E27-4051-9E80-59AB861F2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238" name="Image 237" descr="https://legacy.eurofactor.secure.lcl.fr/appli/images/eol3/p.gif">
          <a:extLst>
            <a:ext uri="{FF2B5EF4-FFF2-40B4-BE49-F238E27FC236}">
              <a16:creationId xmlns:a16="http://schemas.microsoft.com/office/drawing/2014/main" id="{53CD7655-C9C8-4D83-9AC0-73F20522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239" name="Image 238" descr="https://legacy.eurofactor.secure.lcl.fr/appli/images/eol3/p.gif">
          <a:extLst>
            <a:ext uri="{FF2B5EF4-FFF2-40B4-BE49-F238E27FC236}">
              <a16:creationId xmlns:a16="http://schemas.microsoft.com/office/drawing/2014/main" id="{52A50804-B4E5-465F-8154-20FDA174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240" name="Image 239" descr="https://legacy.eurofactor.secure.lcl.fr/appli/images/eol3/p.gif">
          <a:extLst>
            <a:ext uri="{FF2B5EF4-FFF2-40B4-BE49-F238E27FC236}">
              <a16:creationId xmlns:a16="http://schemas.microsoft.com/office/drawing/2014/main" id="{108554DE-D430-4164-B2AF-5A67EB5DD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241" name="Image 240" descr="https://legacy.eurofactor.secure.lcl.fr/appli/images/eol3/p.gif">
          <a:extLst>
            <a:ext uri="{FF2B5EF4-FFF2-40B4-BE49-F238E27FC236}">
              <a16:creationId xmlns:a16="http://schemas.microsoft.com/office/drawing/2014/main" id="{5655B585-1A25-4B04-B7A3-3FBB5AF35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242" name="Image 241" descr="https://legacy.eurofactor.secure.lcl.fr/appli/images/eol3/p.gif">
          <a:extLst>
            <a:ext uri="{FF2B5EF4-FFF2-40B4-BE49-F238E27FC236}">
              <a16:creationId xmlns:a16="http://schemas.microsoft.com/office/drawing/2014/main" id="{7CACEBE9-D237-494E-9440-A6760B10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243" name="Image 242" descr="https://legacy.eurofactor.secure.lcl.fr/appli/images/eol3/p.gif">
          <a:extLst>
            <a:ext uri="{FF2B5EF4-FFF2-40B4-BE49-F238E27FC236}">
              <a16:creationId xmlns:a16="http://schemas.microsoft.com/office/drawing/2014/main" id="{3ACAEDE3-11F0-4964-AE7F-92F645C51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244" name="Image 243" descr="https://legacy.eurofactor.secure.lcl.fr/appli/images/eol3/p.gif">
          <a:extLst>
            <a:ext uri="{FF2B5EF4-FFF2-40B4-BE49-F238E27FC236}">
              <a16:creationId xmlns:a16="http://schemas.microsoft.com/office/drawing/2014/main" id="{B3BA0CF2-6FBB-4160-B9D9-8002928E8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245" name="Image 244" descr="https://legacy.eurofactor.secure.lcl.fr/appli/images/eol3/p.gif">
          <a:extLst>
            <a:ext uri="{FF2B5EF4-FFF2-40B4-BE49-F238E27FC236}">
              <a16:creationId xmlns:a16="http://schemas.microsoft.com/office/drawing/2014/main" id="{6F2D5AD8-89A4-46B7-858A-EE2124D4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246" name="Image 245" descr="https://legacy.eurofactor.secure.lcl.fr/appli/images/eol3/p.gif">
          <a:extLst>
            <a:ext uri="{FF2B5EF4-FFF2-40B4-BE49-F238E27FC236}">
              <a16:creationId xmlns:a16="http://schemas.microsoft.com/office/drawing/2014/main" id="{CABEC8BC-50B0-44D1-8014-CD82B86F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247" name="Image 246" descr="https://legacy.eurofactor.secure.lcl.fr/appli/images/eol3/p.gif">
          <a:extLst>
            <a:ext uri="{FF2B5EF4-FFF2-40B4-BE49-F238E27FC236}">
              <a16:creationId xmlns:a16="http://schemas.microsoft.com/office/drawing/2014/main" id="{0122D4AA-AB48-40B8-B5A1-256E0A710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248" name="Image 247" descr="https://legacy.eurofactor.secure.lcl.fr/appli/images/eol3/p.gif">
          <a:extLst>
            <a:ext uri="{FF2B5EF4-FFF2-40B4-BE49-F238E27FC236}">
              <a16:creationId xmlns:a16="http://schemas.microsoft.com/office/drawing/2014/main" id="{4465F092-F7C5-40DF-B66E-ECB8AFA07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249" name="Image 248" descr="https://legacy.eurofactor.secure.lcl.fr/appli/images/eol3/p.gif">
          <a:extLst>
            <a:ext uri="{FF2B5EF4-FFF2-40B4-BE49-F238E27FC236}">
              <a16:creationId xmlns:a16="http://schemas.microsoft.com/office/drawing/2014/main" id="{87654AB9-B8A5-4F88-B7DD-925FFB5F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250" name="Image 249" descr="https://legacy.eurofactor.secure.lcl.fr/appli/images/eol3/p.gif">
          <a:extLst>
            <a:ext uri="{FF2B5EF4-FFF2-40B4-BE49-F238E27FC236}">
              <a16:creationId xmlns:a16="http://schemas.microsoft.com/office/drawing/2014/main" id="{2B5B2CC3-232B-4787-8EC0-1145D5E1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251" name="Image 250" descr="https://legacy.eurofactor.secure.lcl.fr/appli/images/eol3/p.gif">
          <a:extLst>
            <a:ext uri="{FF2B5EF4-FFF2-40B4-BE49-F238E27FC236}">
              <a16:creationId xmlns:a16="http://schemas.microsoft.com/office/drawing/2014/main" id="{B84B80EC-73F0-49AD-BA42-162EDA652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252" name="Image 251" descr="https://legacy.eurofactor.secure.lcl.fr/appli/images/eol3/p.gif">
          <a:extLst>
            <a:ext uri="{FF2B5EF4-FFF2-40B4-BE49-F238E27FC236}">
              <a16:creationId xmlns:a16="http://schemas.microsoft.com/office/drawing/2014/main" id="{3B3A00E1-41C5-4EA4-9A07-E438643E6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253" name="Image 252" descr="https://legacy.eurofactor.secure.lcl.fr/appli/images/eol3/p.gif">
          <a:extLst>
            <a:ext uri="{FF2B5EF4-FFF2-40B4-BE49-F238E27FC236}">
              <a16:creationId xmlns:a16="http://schemas.microsoft.com/office/drawing/2014/main" id="{89E84534-A307-43AB-8077-C36B5DBA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254" name="Image 253" descr="https://legacy.eurofactor.secure.lcl.fr/appli/images/eol3/p.gif">
          <a:extLst>
            <a:ext uri="{FF2B5EF4-FFF2-40B4-BE49-F238E27FC236}">
              <a16:creationId xmlns:a16="http://schemas.microsoft.com/office/drawing/2014/main" id="{52003F83-AB55-4D8A-9234-115BE8509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255" name="Image 254" descr="https://legacy.eurofactor.secure.lcl.fr/appli/images/eol3/p.gif">
          <a:extLst>
            <a:ext uri="{FF2B5EF4-FFF2-40B4-BE49-F238E27FC236}">
              <a16:creationId xmlns:a16="http://schemas.microsoft.com/office/drawing/2014/main" id="{EA73F567-7466-4726-A061-090BEF5B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256" name="Image 255" descr="https://legacy.eurofactor.secure.lcl.fr/appli/images/eol3/p.gif">
          <a:extLst>
            <a:ext uri="{FF2B5EF4-FFF2-40B4-BE49-F238E27FC236}">
              <a16:creationId xmlns:a16="http://schemas.microsoft.com/office/drawing/2014/main" id="{8BAE24DD-0F4A-4C12-BF32-05B29A4C9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257" name="Image 256" descr="https://legacy.eurofactor.secure.lcl.fr/appli/images/eol3/p.gif">
          <a:extLst>
            <a:ext uri="{FF2B5EF4-FFF2-40B4-BE49-F238E27FC236}">
              <a16:creationId xmlns:a16="http://schemas.microsoft.com/office/drawing/2014/main" id="{E32AE075-8EE8-4D16-81CE-728E8AD34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258" name="Image 257" descr="https://legacy.eurofactor.secure.lcl.fr/appli/images/eol3/p.gif">
          <a:extLst>
            <a:ext uri="{FF2B5EF4-FFF2-40B4-BE49-F238E27FC236}">
              <a16:creationId xmlns:a16="http://schemas.microsoft.com/office/drawing/2014/main" id="{FCA29028-A981-4ED8-BAF6-F68A142A9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259" name="Image 258" descr="https://legacy.eurofactor.secure.lcl.fr/appli/images/eol3/p.gif">
          <a:extLst>
            <a:ext uri="{FF2B5EF4-FFF2-40B4-BE49-F238E27FC236}">
              <a16:creationId xmlns:a16="http://schemas.microsoft.com/office/drawing/2014/main" id="{45A8AEB7-1780-4116-9E6B-F1D620804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260" name="Image 259" descr="https://legacy.eurofactor.secure.lcl.fr/appli/images/eol3/p.gif">
          <a:extLst>
            <a:ext uri="{FF2B5EF4-FFF2-40B4-BE49-F238E27FC236}">
              <a16:creationId xmlns:a16="http://schemas.microsoft.com/office/drawing/2014/main" id="{E7A089C9-9C1E-46B0-A54C-E59276784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261" name="Image 260" descr="https://legacy.eurofactor.secure.lcl.fr/appli/images/eol3/p.gif">
          <a:extLst>
            <a:ext uri="{FF2B5EF4-FFF2-40B4-BE49-F238E27FC236}">
              <a16:creationId xmlns:a16="http://schemas.microsoft.com/office/drawing/2014/main" id="{EF6F5BD1-9214-4E75-BBE6-AE7E34646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262" name="Image 261" descr="https://legacy.eurofactor.secure.lcl.fr/appli/images/eol3/p.gif">
          <a:extLst>
            <a:ext uri="{FF2B5EF4-FFF2-40B4-BE49-F238E27FC236}">
              <a16:creationId xmlns:a16="http://schemas.microsoft.com/office/drawing/2014/main" id="{AABB27E2-F433-46A4-A909-D1727CADA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263" name="Image 262" descr="https://legacy.eurofactor.secure.lcl.fr/appli/images/eol3/p.gif">
          <a:extLst>
            <a:ext uri="{FF2B5EF4-FFF2-40B4-BE49-F238E27FC236}">
              <a16:creationId xmlns:a16="http://schemas.microsoft.com/office/drawing/2014/main" id="{E00B4971-2B96-4CEF-A313-0901A7DB6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264" name="Image 263" descr="https://legacy.eurofactor.secure.lcl.fr/appli/images/eol3/p.gif">
          <a:extLst>
            <a:ext uri="{FF2B5EF4-FFF2-40B4-BE49-F238E27FC236}">
              <a16:creationId xmlns:a16="http://schemas.microsoft.com/office/drawing/2014/main" id="{FB78923E-2BA2-4EAC-9DBF-1AD4280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265" name="Image 264" descr="https://legacy.eurofactor.secure.lcl.fr/appli/images/eol3/p.gif">
          <a:extLst>
            <a:ext uri="{FF2B5EF4-FFF2-40B4-BE49-F238E27FC236}">
              <a16:creationId xmlns:a16="http://schemas.microsoft.com/office/drawing/2014/main" id="{9B1E1D43-23F1-4CFB-9719-124A79D8C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266" name="Image 265" descr="https://legacy.eurofactor.secure.lcl.fr/appli/images/eol3/p.gif">
          <a:extLst>
            <a:ext uri="{FF2B5EF4-FFF2-40B4-BE49-F238E27FC236}">
              <a16:creationId xmlns:a16="http://schemas.microsoft.com/office/drawing/2014/main" id="{E21B7949-BDE5-4E76-80BE-6A894BDCF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267" name="Image 266" descr="https://legacy.eurofactor.secure.lcl.fr/appli/images/eol3/p.gif">
          <a:extLst>
            <a:ext uri="{FF2B5EF4-FFF2-40B4-BE49-F238E27FC236}">
              <a16:creationId xmlns:a16="http://schemas.microsoft.com/office/drawing/2014/main" id="{36AC3FB2-ECA3-4D1E-BC84-06C74FB85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268" name="Image 267" descr="https://legacy.eurofactor.secure.lcl.fr/appli/images/eol3/p.gif">
          <a:extLst>
            <a:ext uri="{FF2B5EF4-FFF2-40B4-BE49-F238E27FC236}">
              <a16:creationId xmlns:a16="http://schemas.microsoft.com/office/drawing/2014/main" id="{10D16EAF-7259-4FAC-BA9B-03196609C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269" name="Image 268" descr="https://legacy.eurofactor.secure.lcl.fr/appli/images/eol3/p.gif">
          <a:extLst>
            <a:ext uri="{FF2B5EF4-FFF2-40B4-BE49-F238E27FC236}">
              <a16:creationId xmlns:a16="http://schemas.microsoft.com/office/drawing/2014/main" id="{F1579833-DE45-4A39-89F4-0B8118072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270" name="Image 269" descr="https://legacy.eurofactor.secure.lcl.fr/appli/images/eol3/p.gif">
          <a:extLst>
            <a:ext uri="{FF2B5EF4-FFF2-40B4-BE49-F238E27FC236}">
              <a16:creationId xmlns:a16="http://schemas.microsoft.com/office/drawing/2014/main" id="{EF3841E4-0577-458D-AF7B-46158F87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271" name="Image 270" descr="https://legacy.eurofactor.secure.lcl.fr/appli/images/eol3/p.gif">
          <a:extLst>
            <a:ext uri="{FF2B5EF4-FFF2-40B4-BE49-F238E27FC236}">
              <a16:creationId xmlns:a16="http://schemas.microsoft.com/office/drawing/2014/main" id="{78111FD1-6A4E-4A12-886D-5D36FE5A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272" name="Image 271" descr="https://legacy.eurofactor.secure.lcl.fr/appli/images/eol3/p.gif">
          <a:extLst>
            <a:ext uri="{FF2B5EF4-FFF2-40B4-BE49-F238E27FC236}">
              <a16:creationId xmlns:a16="http://schemas.microsoft.com/office/drawing/2014/main" id="{153BC3D9-62FF-461C-AFCA-F405BFF14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273" name="Image 272" descr="https://legacy.eurofactor.secure.lcl.fr/appli/images/eol3/p.gif">
          <a:extLst>
            <a:ext uri="{FF2B5EF4-FFF2-40B4-BE49-F238E27FC236}">
              <a16:creationId xmlns:a16="http://schemas.microsoft.com/office/drawing/2014/main" id="{94D53EC1-8BB9-430A-8EE6-8F3F614A3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274" name="Image 273" descr="https://legacy.eurofactor.secure.lcl.fr/appli/images/eol3/p.gif">
          <a:extLst>
            <a:ext uri="{FF2B5EF4-FFF2-40B4-BE49-F238E27FC236}">
              <a16:creationId xmlns:a16="http://schemas.microsoft.com/office/drawing/2014/main" id="{A156032D-10E8-46DF-B819-365BB23C9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275" name="Image 274" descr="https://legacy.eurofactor.secure.lcl.fr/appli/images/eol3/p.gif">
          <a:extLst>
            <a:ext uri="{FF2B5EF4-FFF2-40B4-BE49-F238E27FC236}">
              <a16:creationId xmlns:a16="http://schemas.microsoft.com/office/drawing/2014/main" id="{64E76BB0-A057-405F-AFF2-C7A15B076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276" name="Image 275" descr="https://legacy.eurofactor.secure.lcl.fr/appli/images/eol3/p.gif">
          <a:extLst>
            <a:ext uri="{FF2B5EF4-FFF2-40B4-BE49-F238E27FC236}">
              <a16:creationId xmlns:a16="http://schemas.microsoft.com/office/drawing/2014/main" id="{72099671-EA5E-43F3-A5CE-392168F32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277" name="Image 276" descr="https://legacy.eurofactor.secure.lcl.fr/appli/images/eol3/p.gif">
          <a:extLst>
            <a:ext uri="{FF2B5EF4-FFF2-40B4-BE49-F238E27FC236}">
              <a16:creationId xmlns:a16="http://schemas.microsoft.com/office/drawing/2014/main" id="{4126AB0D-A8B6-46DC-9801-595120793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278" name="Image 277" descr="https://legacy.eurofactor.secure.lcl.fr/appli/images/eol3/p.gif">
          <a:extLst>
            <a:ext uri="{FF2B5EF4-FFF2-40B4-BE49-F238E27FC236}">
              <a16:creationId xmlns:a16="http://schemas.microsoft.com/office/drawing/2014/main" id="{AB3D3CBA-0F96-4733-B068-8200BB05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279" name="Image 278" descr="https://legacy.eurofactor.secure.lcl.fr/appli/images/eol3/p.gif">
          <a:extLst>
            <a:ext uri="{FF2B5EF4-FFF2-40B4-BE49-F238E27FC236}">
              <a16:creationId xmlns:a16="http://schemas.microsoft.com/office/drawing/2014/main" id="{2EFE68C2-46F1-4D43-BE61-904864302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280" name="Image 279" descr="https://legacy.eurofactor.secure.lcl.fr/appli/images/eol3/p.gif">
          <a:extLst>
            <a:ext uri="{FF2B5EF4-FFF2-40B4-BE49-F238E27FC236}">
              <a16:creationId xmlns:a16="http://schemas.microsoft.com/office/drawing/2014/main" id="{16DA29EA-7EF2-4450-8644-9D74FE3E7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281" name="Image 280" descr="https://legacy.eurofactor.secure.lcl.fr/appli/images/eol3/p.gif">
          <a:extLst>
            <a:ext uri="{FF2B5EF4-FFF2-40B4-BE49-F238E27FC236}">
              <a16:creationId xmlns:a16="http://schemas.microsoft.com/office/drawing/2014/main" id="{03A40EE6-B181-481A-BA66-C60D47DE8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282" name="Image 281" descr="https://legacy.eurofactor.secure.lcl.fr/appli/images/eol3/p.gif">
          <a:extLst>
            <a:ext uri="{FF2B5EF4-FFF2-40B4-BE49-F238E27FC236}">
              <a16:creationId xmlns:a16="http://schemas.microsoft.com/office/drawing/2014/main" id="{BAE57D5E-94BF-4797-B931-7B0F4062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283" name="Image 282" descr="https://legacy.eurofactor.secure.lcl.fr/appli/images/eol3/p.gif">
          <a:extLst>
            <a:ext uri="{FF2B5EF4-FFF2-40B4-BE49-F238E27FC236}">
              <a16:creationId xmlns:a16="http://schemas.microsoft.com/office/drawing/2014/main" id="{CAE1F3A1-1061-49F8-9AB5-7D4348CBA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284" name="Image 283" descr="https://legacy.eurofactor.secure.lcl.fr/appli/images/eol3/p.gif">
          <a:extLst>
            <a:ext uri="{FF2B5EF4-FFF2-40B4-BE49-F238E27FC236}">
              <a16:creationId xmlns:a16="http://schemas.microsoft.com/office/drawing/2014/main" id="{03B48222-7728-45B3-9EDA-B56DA22A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285" name="Image 284" descr="https://legacy.eurofactor.secure.lcl.fr/appli/images/eol3/p.gif">
          <a:extLst>
            <a:ext uri="{FF2B5EF4-FFF2-40B4-BE49-F238E27FC236}">
              <a16:creationId xmlns:a16="http://schemas.microsoft.com/office/drawing/2014/main" id="{5123EAEF-3A61-45BA-9E66-0C7C511B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286" name="Image 285" descr="https://legacy.eurofactor.secure.lcl.fr/appli/images/eol3/p.gif">
          <a:extLst>
            <a:ext uri="{FF2B5EF4-FFF2-40B4-BE49-F238E27FC236}">
              <a16:creationId xmlns:a16="http://schemas.microsoft.com/office/drawing/2014/main" id="{F0663D40-3919-4C01-B7F4-197185627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287" name="Image 286" descr="https://legacy.eurofactor.secure.lcl.fr/appli/images/eol3/p.gif">
          <a:extLst>
            <a:ext uri="{FF2B5EF4-FFF2-40B4-BE49-F238E27FC236}">
              <a16:creationId xmlns:a16="http://schemas.microsoft.com/office/drawing/2014/main" id="{66095D08-EB64-48E6-AFE9-47410BE26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288" name="Image 287" descr="https://legacy.eurofactor.secure.lcl.fr/appli/images/eol3/p.gif">
          <a:extLst>
            <a:ext uri="{FF2B5EF4-FFF2-40B4-BE49-F238E27FC236}">
              <a16:creationId xmlns:a16="http://schemas.microsoft.com/office/drawing/2014/main" id="{317B154A-B705-48D7-B343-4F739C36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289" name="Image 288" descr="https://legacy.eurofactor.secure.lcl.fr/appli/images/eol3/p.gif">
          <a:extLst>
            <a:ext uri="{FF2B5EF4-FFF2-40B4-BE49-F238E27FC236}">
              <a16:creationId xmlns:a16="http://schemas.microsoft.com/office/drawing/2014/main" id="{1721769A-72CD-448B-A8BF-4163CCBE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290" name="Image 289" descr="https://legacy.eurofactor.secure.lcl.fr/appli/images/eol3/p.gif">
          <a:extLst>
            <a:ext uri="{FF2B5EF4-FFF2-40B4-BE49-F238E27FC236}">
              <a16:creationId xmlns:a16="http://schemas.microsoft.com/office/drawing/2014/main" id="{6494D85E-CD93-41F1-A7B6-A51296D90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291" name="Image 290" descr="https://legacy.eurofactor.secure.lcl.fr/appli/images/eol3/p.gif">
          <a:extLst>
            <a:ext uri="{FF2B5EF4-FFF2-40B4-BE49-F238E27FC236}">
              <a16:creationId xmlns:a16="http://schemas.microsoft.com/office/drawing/2014/main" id="{5ACACC81-4D9A-42D2-BE87-4639258E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292" name="Image 291" descr="https://legacy.eurofactor.secure.lcl.fr/appli/images/eol3/p.gif">
          <a:extLst>
            <a:ext uri="{FF2B5EF4-FFF2-40B4-BE49-F238E27FC236}">
              <a16:creationId xmlns:a16="http://schemas.microsoft.com/office/drawing/2014/main" id="{7095DF41-7B62-4B77-B99A-9F3C68E00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293" name="Image 292" descr="https://legacy.eurofactor.secure.lcl.fr/appli/images/eol3/p.gif">
          <a:extLst>
            <a:ext uri="{FF2B5EF4-FFF2-40B4-BE49-F238E27FC236}">
              <a16:creationId xmlns:a16="http://schemas.microsoft.com/office/drawing/2014/main" id="{8454330B-1461-4F2A-8AC1-E26547A47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294" name="Image 293" descr="https://legacy.eurofactor.secure.lcl.fr/appli/images/eol3/p.gif">
          <a:extLst>
            <a:ext uri="{FF2B5EF4-FFF2-40B4-BE49-F238E27FC236}">
              <a16:creationId xmlns:a16="http://schemas.microsoft.com/office/drawing/2014/main" id="{0FA923B1-2361-403A-A577-76F2EE58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295" name="Image 294" descr="https://legacy.eurofactor.secure.lcl.fr/appli/images/eol3/p.gif">
          <a:extLst>
            <a:ext uri="{FF2B5EF4-FFF2-40B4-BE49-F238E27FC236}">
              <a16:creationId xmlns:a16="http://schemas.microsoft.com/office/drawing/2014/main" id="{6971BD25-44CF-4650-8556-BFCA5CC9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296" name="Image 295" descr="https://legacy.eurofactor.secure.lcl.fr/appli/images/eol3/p.gif">
          <a:extLst>
            <a:ext uri="{FF2B5EF4-FFF2-40B4-BE49-F238E27FC236}">
              <a16:creationId xmlns:a16="http://schemas.microsoft.com/office/drawing/2014/main" id="{D1DCD4BC-17CB-4D97-9FD2-97AA1979D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297" name="Image 296" descr="https://legacy.eurofactor.secure.lcl.fr/appli/images/eol3/p.gif">
          <a:extLst>
            <a:ext uri="{FF2B5EF4-FFF2-40B4-BE49-F238E27FC236}">
              <a16:creationId xmlns:a16="http://schemas.microsoft.com/office/drawing/2014/main" id="{564C18D3-4D81-43CC-A19D-49E853B5E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298" name="Image 297" descr="https://legacy.eurofactor.secure.lcl.fr/appli/images/eol3/p.gif">
          <a:extLst>
            <a:ext uri="{FF2B5EF4-FFF2-40B4-BE49-F238E27FC236}">
              <a16:creationId xmlns:a16="http://schemas.microsoft.com/office/drawing/2014/main" id="{66C13EBB-F30F-4E03-8AE3-8C64C0A2C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299" name="Image 298" descr="https://legacy.eurofactor.secure.lcl.fr/appli/images/eol3/p.gif">
          <a:extLst>
            <a:ext uri="{FF2B5EF4-FFF2-40B4-BE49-F238E27FC236}">
              <a16:creationId xmlns:a16="http://schemas.microsoft.com/office/drawing/2014/main" id="{867DF5D8-5B5D-4944-966F-3191AE13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300" name="Image 299" descr="https://legacy.eurofactor.secure.lcl.fr/appli/images/eol3/p.gif">
          <a:extLst>
            <a:ext uri="{FF2B5EF4-FFF2-40B4-BE49-F238E27FC236}">
              <a16:creationId xmlns:a16="http://schemas.microsoft.com/office/drawing/2014/main" id="{BB39190C-577D-4DA3-BB1A-5D8F6DB74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301" name="Image 300" descr="https://legacy.eurofactor.secure.lcl.fr/appli/images/eol3/p.gif">
          <a:extLst>
            <a:ext uri="{FF2B5EF4-FFF2-40B4-BE49-F238E27FC236}">
              <a16:creationId xmlns:a16="http://schemas.microsoft.com/office/drawing/2014/main" id="{854BEF31-CBB0-4F5E-8630-1C9F6913C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302" name="Image 301" descr="https://legacy.eurofactor.secure.lcl.fr/appli/images/eol3/p.gif">
          <a:extLst>
            <a:ext uri="{FF2B5EF4-FFF2-40B4-BE49-F238E27FC236}">
              <a16:creationId xmlns:a16="http://schemas.microsoft.com/office/drawing/2014/main" id="{3EC213AD-7F18-4236-A06E-692EA4025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303" name="Image 302" descr="https://legacy.eurofactor.secure.lcl.fr/appli/images/eol3/p.gif">
          <a:extLst>
            <a:ext uri="{FF2B5EF4-FFF2-40B4-BE49-F238E27FC236}">
              <a16:creationId xmlns:a16="http://schemas.microsoft.com/office/drawing/2014/main" id="{18DB2382-FB30-4F8B-95BF-F08CD9211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304" name="Image 303" descr="https://legacy.eurofactor.secure.lcl.fr/appli/images/eol3/p.gif">
          <a:extLst>
            <a:ext uri="{FF2B5EF4-FFF2-40B4-BE49-F238E27FC236}">
              <a16:creationId xmlns:a16="http://schemas.microsoft.com/office/drawing/2014/main" id="{BCA6D3EB-ACD5-4B8D-984E-F34BA45CD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305" name="Image 304" descr="https://legacy.eurofactor.secure.lcl.fr/appli/images/eol3/p.gif">
          <a:extLst>
            <a:ext uri="{FF2B5EF4-FFF2-40B4-BE49-F238E27FC236}">
              <a16:creationId xmlns:a16="http://schemas.microsoft.com/office/drawing/2014/main" id="{F03DF01A-A896-4723-8D7B-4AD333837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06" name="Image 305" descr="https://legacy.eurofactor.secure.lcl.fr/appli/images/eol3/p.gif">
          <a:extLst>
            <a:ext uri="{FF2B5EF4-FFF2-40B4-BE49-F238E27FC236}">
              <a16:creationId xmlns:a16="http://schemas.microsoft.com/office/drawing/2014/main" id="{CFFD6D3B-26D2-4E0B-A3D5-F238B2AEB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307" name="Image 306" descr="https://legacy.eurofactor.secure.lcl.fr/appli/images/eol3/p.gif">
          <a:extLst>
            <a:ext uri="{FF2B5EF4-FFF2-40B4-BE49-F238E27FC236}">
              <a16:creationId xmlns:a16="http://schemas.microsoft.com/office/drawing/2014/main" id="{E61E9729-E739-4B01-812D-6B65E7713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308" name="Image 307" descr="https://legacy.eurofactor.secure.lcl.fr/appli/images/eol3/p.gif">
          <a:extLst>
            <a:ext uri="{FF2B5EF4-FFF2-40B4-BE49-F238E27FC236}">
              <a16:creationId xmlns:a16="http://schemas.microsoft.com/office/drawing/2014/main" id="{3CE06A01-EE21-4850-ACEC-367FEE2A4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459105</xdr:rowOff>
    </xdr:to>
    <xdr:pic>
      <xdr:nvPicPr>
        <xdr:cNvPr id="309" name="Image 308" descr="https://legacy.eurofactor.secure.lcl.fr/appli/images/eol3/p.gif">
          <a:extLst>
            <a:ext uri="{FF2B5EF4-FFF2-40B4-BE49-F238E27FC236}">
              <a16:creationId xmlns:a16="http://schemas.microsoft.com/office/drawing/2014/main" id="{D512250A-2861-4064-9E58-E42574BDD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53340</xdr:rowOff>
    </xdr:to>
    <xdr:pic>
      <xdr:nvPicPr>
        <xdr:cNvPr id="310" name="Image 309" descr="https://legacy.eurofactor.secure.lcl.fr/appli/images/eol3/p.gif">
          <a:extLst>
            <a:ext uri="{FF2B5EF4-FFF2-40B4-BE49-F238E27FC236}">
              <a16:creationId xmlns:a16="http://schemas.microsoft.com/office/drawing/2014/main" id="{69B64E83-326C-4DDD-81AC-763ABA995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11" name="Image 310" descr="https://legacy.eurofactor.secure.lcl.fr/appli/images/eol3/p.gif">
          <a:extLst>
            <a:ext uri="{FF2B5EF4-FFF2-40B4-BE49-F238E27FC236}">
              <a16:creationId xmlns:a16="http://schemas.microsoft.com/office/drawing/2014/main" id="{9F668A2D-982F-43C5-929A-A71959331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312" name="Image 311" descr="https://legacy.eurofactor.secure.lcl.fr/appli/images/eol3/p.gif">
          <a:extLst>
            <a:ext uri="{FF2B5EF4-FFF2-40B4-BE49-F238E27FC236}">
              <a16:creationId xmlns:a16="http://schemas.microsoft.com/office/drawing/2014/main" id="{6296CE92-8247-428F-981E-6C841BFAC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313" name="Image 312" descr="https://legacy.eurofactor.secure.lcl.fr/appli/images/eol3/p.gif">
          <a:extLst>
            <a:ext uri="{FF2B5EF4-FFF2-40B4-BE49-F238E27FC236}">
              <a16:creationId xmlns:a16="http://schemas.microsoft.com/office/drawing/2014/main" id="{4C19EFEA-4CC8-4FF7-ABF8-A5F94EA54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314" name="Image 313" descr="https://legacy.eurofactor.secure.lcl.fr/appli/images/eol3/p.gif">
          <a:extLst>
            <a:ext uri="{FF2B5EF4-FFF2-40B4-BE49-F238E27FC236}">
              <a16:creationId xmlns:a16="http://schemas.microsoft.com/office/drawing/2014/main" id="{DC142DEA-2863-4527-960B-BC8CCE17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315" name="Image 314" descr="https://legacy.eurofactor.secure.lcl.fr/appli/images/eol3/p.gif">
          <a:extLst>
            <a:ext uri="{FF2B5EF4-FFF2-40B4-BE49-F238E27FC236}">
              <a16:creationId xmlns:a16="http://schemas.microsoft.com/office/drawing/2014/main" id="{3649B84D-C59A-4E45-8316-1729B784C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316" name="Image 315" descr="https://legacy.eurofactor.secure.lcl.fr/appli/images/eol3/p.gif">
          <a:extLst>
            <a:ext uri="{FF2B5EF4-FFF2-40B4-BE49-F238E27FC236}">
              <a16:creationId xmlns:a16="http://schemas.microsoft.com/office/drawing/2014/main" id="{720E6DD9-E8E7-4321-9955-E59620649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17" name="Image 316" descr="https://legacy.eurofactor.secure.lcl.fr/appli/images/eol3/p.gif">
          <a:extLst>
            <a:ext uri="{FF2B5EF4-FFF2-40B4-BE49-F238E27FC236}">
              <a16:creationId xmlns:a16="http://schemas.microsoft.com/office/drawing/2014/main" id="{4C0D9DBC-4B66-4298-A524-7E6FBAF2F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318" name="Image 317" descr="https://legacy.eurofactor.secure.lcl.fr/appli/images/eol3/p.gif">
          <a:extLst>
            <a:ext uri="{FF2B5EF4-FFF2-40B4-BE49-F238E27FC236}">
              <a16:creationId xmlns:a16="http://schemas.microsoft.com/office/drawing/2014/main" id="{86525D6F-67B9-49A2-8617-51D7DA29A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19" name="Image 318" descr="https://legacy.eurofactor.secure.lcl.fr/appli/images/eol3/p.gif">
          <a:extLst>
            <a:ext uri="{FF2B5EF4-FFF2-40B4-BE49-F238E27FC236}">
              <a16:creationId xmlns:a16="http://schemas.microsoft.com/office/drawing/2014/main" id="{BF0C8452-E382-4612-B348-9A5068195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320" name="Image 319" descr="https://legacy.eurofactor.secure.lcl.fr/appli/images/eol3/p.gif">
          <a:extLst>
            <a:ext uri="{FF2B5EF4-FFF2-40B4-BE49-F238E27FC236}">
              <a16:creationId xmlns:a16="http://schemas.microsoft.com/office/drawing/2014/main" id="{B16CB43E-7E62-4522-ADBC-E3C406AD9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21" name="Image 320" descr="https://legacy.eurofactor.secure.lcl.fr/appli/images/eol3/p.gif">
          <a:extLst>
            <a:ext uri="{FF2B5EF4-FFF2-40B4-BE49-F238E27FC236}">
              <a16:creationId xmlns:a16="http://schemas.microsoft.com/office/drawing/2014/main" id="{020F6A8B-4194-4B0E-83CF-C6517CF08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322" name="Image 321" descr="https://legacy.eurofactor.secure.lcl.fr/appli/images/eol3/p.gif">
          <a:extLst>
            <a:ext uri="{FF2B5EF4-FFF2-40B4-BE49-F238E27FC236}">
              <a16:creationId xmlns:a16="http://schemas.microsoft.com/office/drawing/2014/main" id="{65F71BCC-8AED-4649-B4F0-77765E47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23" name="Image 322" descr="https://legacy.eurofactor.secure.lcl.fr/appli/images/eol3/p.gif">
          <a:extLst>
            <a:ext uri="{FF2B5EF4-FFF2-40B4-BE49-F238E27FC236}">
              <a16:creationId xmlns:a16="http://schemas.microsoft.com/office/drawing/2014/main" id="{D75C90CF-0C78-46C8-8408-D40112A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324" name="Image 323" descr="https://legacy.eurofactor.secure.lcl.fr/appli/images/eol3/p.gif">
          <a:extLst>
            <a:ext uri="{FF2B5EF4-FFF2-40B4-BE49-F238E27FC236}">
              <a16:creationId xmlns:a16="http://schemas.microsoft.com/office/drawing/2014/main" id="{F0BF28E4-1F7D-4C50-9B14-6E6516623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325" name="Image 324" descr="https://legacy.eurofactor.secure.lcl.fr/appli/images/eol3/p.gif">
          <a:extLst>
            <a:ext uri="{FF2B5EF4-FFF2-40B4-BE49-F238E27FC236}">
              <a16:creationId xmlns:a16="http://schemas.microsoft.com/office/drawing/2014/main" id="{5E927A75-091F-4997-AC18-B759376DE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326" name="Image 325" descr="https://legacy.eurofactor.secure.lcl.fr/appli/images/eol3/p.gif">
          <a:extLst>
            <a:ext uri="{FF2B5EF4-FFF2-40B4-BE49-F238E27FC236}">
              <a16:creationId xmlns:a16="http://schemas.microsoft.com/office/drawing/2014/main" id="{6D586CEA-7A5C-48A8-95BA-EA98AAF58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327" name="Image 326" descr="https://legacy.eurofactor.secure.lcl.fr/appli/images/eol3/p.gif">
          <a:extLst>
            <a:ext uri="{FF2B5EF4-FFF2-40B4-BE49-F238E27FC236}">
              <a16:creationId xmlns:a16="http://schemas.microsoft.com/office/drawing/2014/main" id="{86641648-AE40-4E8C-A163-0D8DA40DF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328" name="Image 327" descr="https://legacy.eurofactor.secure.lcl.fr/appli/images/eol3/p.gif">
          <a:extLst>
            <a:ext uri="{FF2B5EF4-FFF2-40B4-BE49-F238E27FC236}">
              <a16:creationId xmlns:a16="http://schemas.microsoft.com/office/drawing/2014/main" id="{FC3DFE5D-448B-4D08-8D9A-C33E2F53D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329" name="Image 328" descr="https://legacy.eurofactor.secure.lcl.fr/appli/images/eol3/p.gif">
          <a:extLst>
            <a:ext uri="{FF2B5EF4-FFF2-40B4-BE49-F238E27FC236}">
              <a16:creationId xmlns:a16="http://schemas.microsoft.com/office/drawing/2014/main" id="{4204A3D9-691B-4CCD-9724-7C6E8D4DF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330" name="Image 329" descr="https://legacy.eurofactor.secure.lcl.fr/appli/images/eol3/p.gif">
          <a:extLst>
            <a:ext uri="{FF2B5EF4-FFF2-40B4-BE49-F238E27FC236}">
              <a16:creationId xmlns:a16="http://schemas.microsoft.com/office/drawing/2014/main" id="{4DDB9620-E779-4A85-85A0-A4C17CF0D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331" name="Image 330" descr="https://legacy.eurofactor.secure.lcl.fr/appli/images/eol3/p.gif">
          <a:extLst>
            <a:ext uri="{FF2B5EF4-FFF2-40B4-BE49-F238E27FC236}">
              <a16:creationId xmlns:a16="http://schemas.microsoft.com/office/drawing/2014/main" id="{29A38241-0802-4667-AF95-F1F612CE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332" name="Image 331" descr="https://legacy.eurofactor.secure.lcl.fr/appli/images/eol3/p.gif">
          <a:extLst>
            <a:ext uri="{FF2B5EF4-FFF2-40B4-BE49-F238E27FC236}">
              <a16:creationId xmlns:a16="http://schemas.microsoft.com/office/drawing/2014/main" id="{4EF42151-83F0-47EA-BAC3-EBD237E69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333" name="Image 332" descr="https://legacy.eurofactor.secure.lcl.fr/appli/images/eol3/p.gif">
          <a:extLst>
            <a:ext uri="{FF2B5EF4-FFF2-40B4-BE49-F238E27FC236}">
              <a16:creationId xmlns:a16="http://schemas.microsoft.com/office/drawing/2014/main" id="{BB0A8565-363F-4348-8348-18CC656F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334" name="Image 333" descr="https://legacy.eurofactor.secure.lcl.fr/appli/images/eol3/p.gif">
          <a:extLst>
            <a:ext uri="{FF2B5EF4-FFF2-40B4-BE49-F238E27FC236}">
              <a16:creationId xmlns:a16="http://schemas.microsoft.com/office/drawing/2014/main" id="{885C13C9-DF98-49DF-8E21-FB7EDCEC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335" name="Image 334" descr="https://legacy.eurofactor.secure.lcl.fr/appli/images/eol3/p.gif">
          <a:extLst>
            <a:ext uri="{FF2B5EF4-FFF2-40B4-BE49-F238E27FC236}">
              <a16:creationId xmlns:a16="http://schemas.microsoft.com/office/drawing/2014/main" id="{B77BAA6F-866D-4036-B1D3-ED842170E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336" name="Image 335" descr="https://legacy.eurofactor.secure.lcl.fr/appli/images/eol3/p.gif">
          <a:extLst>
            <a:ext uri="{FF2B5EF4-FFF2-40B4-BE49-F238E27FC236}">
              <a16:creationId xmlns:a16="http://schemas.microsoft.com/office/drawing/2014/main" id="{068EC7F4-122D-42CF-B940-9279DF17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337" name="Image 336" descr="https://legacy.eurofactor.secure.lcl.fr/appli/images/eol3/p.gif">
          <a:extLst>
            <a:ext uri="{FF2B5EF4-FFF2-40B4-BE49-F238E27FC236}">
              <a16:creationId xmlns:a16="http://schemas.microsoft.com/office/drawing/2014/main" id="{300690B5-1344-4F86-9DCE-2BE26460E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338" name="Image 337" descr="https://legacy.eurofactor.secure.lcl.fr/appli/images/eol3/p.gif">
          <a:extLst>
            <a:ext uri="{FF2B5EF4-FFF2-40B4-BE49-F238E27FC236}">
              <a16:creationId xmlns:a16="http://schemas.microsoft.com/office/drawing/2014/main" id="{B809055F-191E-4AAC-93AA-6F5672127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339" name="Image 338" descr="https://legacy.eurofactor.secure.lcl.fr/appli/images/eol3/p.gif">
          <a:extLst>
            <a:ext uri="{FF2B5EF4-FFF2-40B4-BE49-F238E27FC236}">
              <a16:creationId xmlns:a16="http://schemas.microsoft.com/office/drawing/2014/main" id="{921029CF-5370-4692-8434-8CD3B5BF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340" name="Image 339" descr="https://legacy.eurofactor.secure.lcl.fr/appli/images/eol3/p.gif">
          <a:extLst>
            <a:ext uri="{FF2B5EF4-FFF2-40B4-BE49-F238E27FC236}">
              <a16:creationId xmlns:a16="http://schemas.microsoft.com/office/drawing/2014/main" id="{F0008407-2D0D-4CAD-B1FB-53AC14C3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341" name="Image 340" descr="https://legacy.eurofactor.secure.lcl.fr/appli/images/eol3/p.gif">
          <a:extLst>
            <a:ext uri="{FF2B5EF4-FFF2-40B4-BE49-F238E27FC236}">
              <a16:creationId xmlns:a16="http://schemas.microsoft.com/office/drawing/2014/main" id="{6FB4AD58-2C92-40DB-BFFD-9AF3F7921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342" name="Image 341" descr="https://legacy.eurofactor.secure.lcl.fr/appli/images/eol3/p.gif">
          <a:extLst>
            <a:ext uri="{FF2B5EF4-FFF2-40B4-BE49-F238E27FC236}">
              <a16:creationId xmlns:a16="http://schemas.microsoft.com/office/drawing/2014/main" id="{977C73C2-712A-4B34-9139-9FA53BBF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43" name="Image 342" descr="https://legacy.eurofactor.secure.lcl.fr/appli/images/eol3/p.gif">
          <a:extLst>
            <a:ext uri="{FF2B5EF4-FFF2-40B4-BE49-F238E27FC236}">
              <a16:creationId xmlns:a16="http://schemas.microsoft.com/office/drawing/2014/main" id="{A85437B1-3E34-44CC-AA2C-DCEF5B30A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344" name="Image 343" descr="https://legacy.eurofactor.secure.lcl.fr/appli/images/eol3/p.gif">
          <a:extLst>
            <a:ext uri="{FF2B5EF4-FFF2-40B4-BE49-F238E27FC236}">
              <a16:creationId xmlns:a16="http://schemas.microsoft.com/office/drawing/2014/main" id="{CF739149-38A6-4A2D-A733-E0A70A7E5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345" name="Image 344" descr="https://legacy.eurofactor.secure.lcl.fr/appli/images/eol3/p.gif">
          <a:extLst>
            <a:ext uri="{FF2B5EF4-FFF2-40B4-BE49-F238E27FC236}">
              <a16:creationId xmlns:a16="http://schemas.microsoft.com/office/drawing/2014/main" id="{DA18DCF1-CAA4-43EA-99CE-A23D52BEF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346" name="Image 345" descr="https://legacy.eurofactor.secure.lcl.fr/appli/images/eol3/p.gif">
          <a:extLst>
            <a:ext uri="{FF2B5EF4-FFF2-40B4-BE49-F238E27FC236}">
              <a16:creationId xmlns:a16="http://schemas.microsoft.com/office/drawing/2014/main" id="{CEA43ED0-43B6-4C8E-BB28-91323DBB3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347" name="Image 346" descr="https://legacy.eurofactor.secure.lcl.fr/appli/images/eol3/p.gif">
          <a:extLst>
            <a:ext uri="{FF2B5EF4-FFF2-40B4-BE49-F238E27FC236}">
              <a16:creationId xmlns:a16="http://schemas.microsoft.com/office/drawing/2014/main" id="{9D8AA19D-77A6-4D51-8612-6CD47D0FB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348" name="Image 347" descr="https://legacy.eurofactor.secure.lcl.fr/appli/images/eol3/p.gif">
          <a:extLst>
            <a:ext uri="{FF2B5EF4-FFF2-40B4-BE49-F238E27FC236}">
              <a16:creationId xmlns:a16="http://schemas.microsoft.com/office/drawing/2014/main" id="{111374A2-D641-45AB-9717-7ED869E9A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349" name="Image 348" descr="https://legacy.eurofactor.secure.lcl.fr/appli/images/eol3/p.gif">
          <a:extLst>
            <a:ext uri="{FF2B5EF4-FFF2-40B4-BE49-F238E27FC236}">
              <a16:creationId xmlns:a16="http://schemas.microsoft.com/office/drawing/2014/main" id="{9E4846B7-FD38-49E2-BF2C-86B2626A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350" name="Image 349" descr="https://legacy.eurofactor.secure.lcl.fr/appli/images/eol3/p.gif">
          <a:extLst>
            <a:ext uri="{FF2B5EF4-FFF2-40B4-BE49-F238E27FC236}">
              <a16:creationId xmlns:a16="http://schemas.microsoft.com/office/drawing/2014/main" id="{02A8E08C-6506-458F-A3E3-9D45E9F18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351" name="Image 350" descr="https://legacy.eurofactor.secure.lcl.fr/appli/images/eol3/p.gif">
          <a:extLst>
            <a:ext uri="{FF2B5EF4-FFF2-40B4-BE49-F238E27FC236}">
              <a16:creationId xmlns:a16="http://schemas.microsoft.com/office/drawing/2014/main" id="{05E89796-751A-41AF-86E4-83525D03A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352" name="Image 351" descr="https://legacy.eurofactor.secure.lcl.fr/appli/images/eol3/p.gif">
          <a:extLst>
            <a:ext uri="{FF2B5EF4-FFF2-40B4-BE49-F238E27FC236}">
              <a16:creationId xmlns:a16="http://schemas.microsoft.com/office/drawing/2014/main" id="{3B6257D1-DCA5-4D5C-A68E-127AEAC58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353" name="Image 352" descr="https://legacy.eurofactor.secure.lcl.fr/appli/images/eol3/p.gif">
          <a:extLst>
            <a:ext uri="{FF2B5EF4-FFF2-40B4-BE49-F238E27FC236}">
              <a16:creationId xmlns:a16="http://schemas.microsoft.com/office/drawing/2014/main" id="{57411AC0-9F96-4A3A-AAB3-1C68090B5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354" name="Image 353" descr="https://legacy.eurofactor.secure.lcl.fr/appli/images/eol3/p.gif">
          <a:extLst>
            <a:ext uri="{FF2B5EF4-FFF2-40B4-BE49-F238E27FC236}">
              <a16:creationId xmlns:a16="http://schemas.microsoft.com/office/drawing/2014/main" id="{B193BE63-E285-424C-B71F-8DFDE1446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355" name="Image 354" descr="https://legacy.eurofactor.secure.lcl.fr/appli/images/eol3/p.gif">
          <a:extLst>
            <a:ext uri="{FF2B5EF4-FFF2-40B4-BE49-F238E27FC236}">
              <a16:creationId xmlns:a16="http://schemas.microsoft.com/office/drawing/2014/main" id="{C69C6C68-A769-4997-832F-3643F804E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356" name="Image 355" descr="https://legacy.eurofactor.secure.lcl.fr/appli/images/eol3/p.gif">
          <a:extLst>
            <a:ext uri="{FF2B5EF4-FFF2-40B4-BE49-F238E27FC236}">
              <a16:creationId xmlns:a16="http://schemas.microsoft.com/office/drawing/2014/main" id="{AF0470DD-B13D-4F20-92B4-72822295E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357" name="Image 356" descr="https://legacy.eurofactor.secure.lcl.fr/appli/images/eol3/p.gif">
          <a:extLst>
            <a:ext uri="{FF2B5EF4-FFF2-40B4-BE49-F238E27FC236}">
              <a16:creationId xmlns:a16="http://schemas.microsoft.com/office/drawing/2014/main" id="{37C0DB5A-2951-4F48-8DFF-BC5ED7DF5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358" name="Image 357" descr="https://legacy.eurofactor.secure.lcl.fr/appli/images/eol3/p.gif">
          <a:extLst>
            <a:ext uri="{FF2B5EF4-FFF2-40B4-BE49-F238E27FC236}">
              <a16:creationId xmlns:a16="http://schemas.microsoft.com/office/drawing/2014/main" id="{FDBDBAA0-4D2E-4965-8242-8DB4DB395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359" name="Image 358" descr="https://legacy.eurofactor.secure.lcl.fr/appli/images/eol3/p.gif">
          <a:extLst>
            <a:ext uri="{FF2B5EF4-FFF2-40B4-BE49-F238E27FC236}">
              <a16:creationId xmlns:a16="http://schemas.microsoft.com/office/drawing/2014/main" id="{30531264-D257-40BB-BA90-386CA8C4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360" name="Image 359" descr="https://legacy.eurofactor.secure.lcl.fr/appli/images/eol3/p.gif">
          <a:extLst>
            <a:ext uri="{FF2B5EF4-FFF2-40B4-BE49-F238E27FC236}">
              <a16:creationId xmlns:a16="http://schemas.microsoft.com/office/drawing/2014/main" id="{A2141C57-EF7E-420C-A500-26BFCDDFB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361" name="Image 360" descr="https://legacy.eurofactor.secure.lcl.fr/appli/images/eol3/p.gif">
          <a:extLst>
            <a:ext uri="{FF2B5EF4-FFF2-40B4-BE49-F238E27FC236}">
              <a16:creationId xmlns:a16="http://schemas.microsoft.com/office/drawing/2014/main" id="{04CBDA42-E283-4650-813E-D7513465B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362" name="Image 361" descr="https://legacy.eurofactor.secure.lcl.fr/appli/images/eol3/p.gif">
          <a:extLst>
            <a:ext uri="{FF2B5EF4-FFF2-40B4-BE49-F238E27FC236}">
              <a16:creationId xmlns:a16="http://schemas.microsoft.com/office/drawing/2014/main" id="{8A8F2BD6-BF97-4172-8FB7-2AA7B73AA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363" name="Image 362" descr="https://legacy.eurofactor.secure.lcl.fr/appli/images/eol3/p.gif">
          <a:extLst>
            <a:ext uri="{FF2B5EF4-FFF2-40B4-BE49-F238E27FC236}">
              <a16:creationId xmlns:a16="http://schemas.microsoft.com/office/drawing/2014/main" id="{29EB375F-1988-44CA-B6E6-2186FB6D4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64" name="Image 363" descr="https://legacy.eurofactor.secure.lcl.fr/appli/images/eol3/p.gif">
          <a:extLst>
            <a:ext uri="{FF2B5EF4-FFF2-40B4-BE49-F238E27FC236}">
              <a16:creationId xmlns:a16="http://schemas.microsoft.com/office/drawing/2014/main" id="{B384BFA0-E7AC-437B-84C1-F2BAC9BAC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365" name="Image 364" descr="https://legacy.eurofactor.secure.lcl.fr/appli/images/eol3/p.gif">
          <a:extLst>
            <a:ext uri="{FF2B5EF4-FFF2-40B4-BE49-F238E27FC236}">
              <a16:creationId xmlns:a16="http://schemas.microsoft.com/office/drawing/2014/main" id="{2BC72B4D-03A4-459A-9886-C63700E2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66" name="Image 365" descr="https://legacy.eurofactor.secure.lcl.fr/appli/images/eol3/p.gif">
          <a:extLst>
            <a:ext uri="{FF2B5EF4-FFF2-40B4-BE49-F238E27FC236}">
              <a16:creationId xmlns:a16="http://schemas.microsoft.com/office/drawing/2014/main" id="{2AEA7E5D-B147-4B58-8781-429984F01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367" name="Image 366" descr="https://legacy.eurofactor.secure.lcl.fr/appli/images/eol3/p.gif">
          <a:extLst>
            <a:ext uri="{FF2B5EF4-FFF2-40B4-BE49-F238E27FC236}">
              <a16:creationId xmlns:a16="http://schemas.microsoft.com/office/drawing/2014/main" id="{CEA5104B-D1A9-4CC0-A54B-C73C17E0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368" name="Image 367" descr="https://legacy.eurofactor.secure.lcl.fr/appli/images/eol3/p.gif">
          <a:extLst>
            <a:ext uri="{FF2B5EF4-FFF2-40B4-BE49-F238E27FC236}">
              <a16:creationId xmlns:a16="http://schemas.microsoft.com/office/drawing/2014/main" id="{DD7B9D6E-C99B-4CC7-9B83-10CC09F39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369" name="Image 368" descr="https://legacy.eurofactor.secure.lcl.fr/appli/images/eol3/p.gif">
          <a:extLst>
            <a:ext uri="{FF2B5EF4-FFF2-40B4-BE49-F238E27FC236}">
              <a16:creationId xmlns:a16="http://schemas.microsoft.com/office/drawing/2014/main" id="{E4FF5A42-B827-4CE2-938F-4787DF94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370" name="Image 369" descr="https://legacy.eurofactor.secure.lcl.fr/appli/images/eol3/p.gif">
          <a:extLst>
            <a:ext uri="{FF2B5EF4-FFF2-40B4-BE49-F238E27FC236}">
              <a16:creationId xmlns:a16="http://schemas.microsoft.com/office/drawing/2014/main" id="{7CC2A6AF-DC04-442B-9ABB-B55C87A87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371" name="Image 370" descr="https://legacy.eurofactor.secure.lcl.fr/appli/images/eol3/p.gif">
          <a:extLst>
            <a:ext uri="{FF2B5EF4-FFF2-40B4-BE49-F238E27FC236}">
              <a16:creationId xmlns:a16="http://schemas.microsoft.com/office/drawing/2014/main" id="{4CA4CAC7-7C2A-405D-B646-217AB757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372" name="Image 371" descr="https://legacy.eurofactor.secure.lcl.fr/appli/images/eol3/p.gif">
          <a:extLst>
            <a:ext uri="{FF2B5EF4-FFF2-40B4-BE49-F238E27FC236}">
              <a16:creationId xmlns:a16="http://schemas.microsoft.com/office/drawing/2014/main" id="{E7951B3C-DA10-431E-923D-008A402C7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373" name="Image 372" descr="https://legacy.eurofactor.secure.lcl.fr/appli/images/eol3/p.gif">
          <a:extLst>
            <a:ext uri="{FF2B5EF4-FFF2-40B4-BE49-F238E27FC236}">
              <a16:creationId xmlns:a16="http://schemas.microsoft.com/office/drawing/2014/main" id="{6C39C385-58C7-417A-ACB1-430056F83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374" name="Image 373" descr="https://legacy.eurofactor.secure.lcl.fr/appli/images/eol3/p.gif">
          <a:extLst>
            <a:ext uri="{FF2B5EF4-FFF2-40B4-BE49-F238E27FC236}">
              <a16:creationId xmlns:a16="http://schemas.microsoft.com/office/drawing/2014/main" id="{AEE7E426-6B8C-4DBC-85A3-7E977E130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375" name="Image 374" descr="https://legacy.eurofactor.secure.lcl.fr/appli/images/eol3/p.gif">
          <a:extLst>
            <a:ext uri="{FF2B5EF4-FFF2-40B4-BE49-F238E27FC236}">
              <a16:creationId xmlns:a16="http://schemas.microsoft.com/office/drawing/2014/main" id="{F6CCBE55-D232-4B58-BD26-A134ABC7F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376" name="Image 375" descr="https://legacy.eurofactor.secure.lcl.fr/appli/images/eol3/p.gif">
          <a:extLst>
            <a:ext uri="{FF2B5EF4-FFF2-40B4-BE49-F238E27FC236}">
              <a16:creationId xmlns:a16="http://schemas.microsoft.com/office/drawing/2014/main" id="{F2C6C9D9-1F9B-4304-A8B0-3E100902F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377" name="Image 376" descr="https://legacy.eurofactor.secure.lcl.fr/appli/images/eol3/p.gif">
          <a:extLst>
            <a:ext uri="{FF2B5EF4-FFF2-40B4-BE49-F238E27FC236}">
              <a16:creationId xmlns:a16="http://schemas.microsoft.com/office/drawing/2014/main" id="{1C65A785-8A2A-4736-B6A5-2AC11D3AA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378" name="Image 377" descr="https://legacy.eurofactor.secure.lcl.fr/appli/images/eol3/p.gif">
          <a:extLst>
            <a:ext uri="{FF2B5EF4-FFF2-40B4-BE49-F238E27FC236}">
              <a16:creationId xmlns:a16="http://schemas.microsoft.com/office/drawing/2014/main" id="{5187BBA0-A840-488E-8CA0-518B5C508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379" name="Image 378" descr="https://legacy.eurofactor.secure.lcl.fr/appli/images/eol3/p.gif">
          <a:extLst>
            <a:ext uri="{FF2B5EF4-FFF2-40B4-BE49-F238E27FC236}">
              <a16:creationId xmlns:a16="http://schemas.microsoft.com/office/drawing/2014/main" id="{4FB4364A-0B85-4B15-A9A0-89515E213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380" name="Image 379" descr="https://legacy.eurofactor.secure.lcl.fr/appli/images/eol3/p.gif">
          <a:extLst>
            <a:ext uri="{FF2B5EF4-FFF2-40B4-BE49-F238E27FC236}">
              <a16:creationId xmlns:a16="http://schemas.microsoft.com/office/drawing/2014/main" id="{E7571DA7-6D2F-4024-AC50-2EBFCB240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381" name="Image 380" descr="https://legacy.eurofactor.secure.lcl.fr/appli/images/eol3/p.gif">
          <a:extLst>
            <a:ext uri="{FF2B5EF4-FFF2-40B4-BE49-F238E27FC236}">
              <a16:creationId xmlns:a16="http://schemas.microsoft.com/office/drawing/2014/main" id="{1DACAE97-CB37-4300-B952-953B78A0A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382" name="Image 381" descr="https://legacy.eurofactor.secure.lcl.fr/appli/images/eol3/p.gif">
          <a:extLst>
            <a:ext uri="{FF2B5EF4-FFF2-40B4-BE49-F238E27FC236}">
              <a16:creationId xmlns:a16="http://schemas.microsoft.com/office/drawing/2014/main" id="{76DEE651-F6AF-4F7D-ADAF-DE33E503A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383" name="Image 382" descr="https://legacy.eurofactor.secure.lcl.fr/appli/images/eol3/p.gif">
          <a:extLst>
            <a:ext uri="{FF2B5EF4-FFF2-40B4-BE49-F238E27FC236}">
              <a16:creationId xmlns:a16="http://schemas.microsoft.com/office/drawing/2014/main" id="{0D02A283-2416-4F26-897D-34D34AA4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84" name="Image 383" descr="https://legacy.eurofactor.secure.lcl.fr/appli/images/eol3/p.gif">
          <a:extLst>
            <a:ext uri="{FF2B5EF4-FFF2-40B4-BE49-F238E27FC236}">
              <a16:creationId xmlns:a16="http://schemas.microsoft.com/office/drawing/2014/main" id="{FD5B25E2-7605-4A9F-A447-188BA99B2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385" name="Image 384" descr="https://legacy.eurofactor.secure.lcl.fr/appli/images/eol3/p.gif">
          <a:extLst>
            <a:ext uri="{FF2B5EF4-FFF2-40B4-BE49-F238E27FC236}">
              <a16:creationId xmlns:a16="http://schemas.microsoft.com/office/drawing/2014/main" id="{5D12CFC2-A27F-4278-8667-BB67AB9F3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386" name="Image 385" descr="https://legacy.eurofactor.secure.lcl.fr/appli/images/eol3/p.gif">
          <a:extLst>
            <a:ext uri="{FF2B5EF4-FFF2-40B4-BE49-F238E27FC236}">
              <a16:creationId xmlns:a16="http://schemas.microsoft.com/office/drawing/2014/main" id="{C876E3AC-1274-45E2-A1ED-EAE9CCE7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459105</xdr:rowOff>
    </xdr:to>
    <xdr:pic>
      <xdr:nvPicPr>
        <xdr:cNvPr id="387" name="Image 386" descr="https://legacy.eurofactor.secure.lcl.fr/appli/images/eol3/p.gif">
          <a:extLst>
            <a:ext uri="{FF2B5EF4-FFF2-40B4-BE49-F238E27FC236}">
              <a16:creationId xmlns:a16="http://schemas.microsoft.com/office/drawing/2014/main" id="{2DEE0087-C616-4D89-8167-E76BF305C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9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53340</xdr:rowOff>
    </xdr:to>
    <xdr:pic>
      <xdr:nvPicPr>
        <xdr:cNvPr id="388" name="Image 387" descr="https://legacy.eurofactor.secure.lcl.fr/appli/images/eol3/p.gif">
          <a:extLst>
            <a:ext uri="{FF2B5EF4-FFF2-40B4-BE49-F238E27FC236}">
              <a16:creationId xmlns:a16="http://schemas.microsoft.com/office/drawing/2014/main" id="{68561236-0CA1-426B-A8D9-CB89B59FD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89" name="Image 388" descr="https://legacy.eurofactor.secure.lcl.fr/appli/images/eol3/p.gif">
          <a:extLst>
            <a:ext uri="{FF2B5EF4-FFF2-40B4-BE49-F238E27FC236}">
              <a16:creationId xmlns:a16="http://schemas.microsoft.com/office/drawing/2014/main" id="{C253385F-6F02-4707-8DC2-10247647B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390" name="Image 389" descr="https://legacy.eurofactor.secure.lcl.fr/appli/images/eol3/p.gif">
          <a:extLst>
            <a:ext uri="{FF2B5EF4-FFF2-40B4-BE49-F238E27FC236}">
              <a16:creationId xmlns:a16="http://schemas.microsoft.com/office/drawing/2014/main" id="{4671E776-0251-456E-820A-FE4434F1A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391" name="Image 390" descr="https://legacy.eurofactor.secure.lcl.fr/appli/images/eol3/p.gif">
          <a:extLst>
            <a:ext uri="{FF2B5EF4-FFF2-40B4-BE49-F238E27FC236}">
              <a16:creationId xmlns:a16="http://schemas.microsoft.com/office/drawing/2014/main" id="{B66F1FCE-5BED-49E9-8B7D-C3B529A9F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392" name="Image 391" descr="https://legacy.eurofactor.secure.lcl.fr/appli/images/eol3/p.gif">
          <a:extLst>
            <a:ext uri="{FF2B5EF4-FFF2-40B4-BE49-F238E27FC236}">
              <a16:creationId xmlns:a16="http://schemas.microsoft.com/office/drawing/2014/main" id="{D6493F6A-E4FE-40B7-BEA5-5D661CFAF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393" name="Image 392" descr="https://legacy.eurofactor.secure.lcl.fr/appli/images/eol3/p.gif">
          <a:extLst>
            <a:ext uri="{FF2B5EF4-FFF2-40B4-BE49-F238E27FC236}">
              <a16:creationId xmlns:a16="http://schemas.microsoft.com/office/drawing/2014/main" id="{BF3C6648-2411-41BC-A00E-B0A813E9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394" name="Image 393" descr="https://legacy.eurofactor.secure.lcl.fr/appli/images/eol3/p.gif">
          <a:extLst>
            <a:ext uri="{FF2B5EF4-FFF2-40B4-BE49-F238E27FC236}">
              <a16:creationId xmlns:a16="http://schemas.microsoft.com/office/drawing/2014/main" id="{E68794C9-6F21-42FF-91AB-1C78E1753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395" name="Image 394" descr="https://legacy.eurofactor.secure.lcl.fr/appli/images/eol3/p.gif">
          <a:extLst>
            <a:ext uri="{FF2B5EF4-FFF2-40B4-BE49-F238E27FC236}">
              <a16:creationId xmlns:a16="http://schemas.microsoft.com/office/drawing/2014/main" id="{2323AB10-96A7-474F-A917-E3F48383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396" name="Image 395" descr="https://legacy.eurofactor.secure.lcl.fr/appli/images/eol3/p.gif">
          <a:extLst>
            <a:ext uri="{FF2B5EF4-FFF2-40B4-BE49-F238E27FC236}">
              <a16:creationId xmlns:a16="http://schemas.microsoft.com/office/drawing/2014/main" id="{1749014D-E260-41CB-BFBF-96DF30973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97" name="Image 396" descr="https://legacy.eurofactor.secure.lcl.fr/appli/images/eol3/p.gif">
          <a:extLst>
            <a:ext uri="{FF2B5EF4-FFF2-40B4-BE49-F238E27FC236}">
              <a16:creationId xmlns:a16="http://schemas.microsoft.com/office/drawing/2014/main" id="{CE0D3151-4C26-4FEB-A557-C4EC73ED8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398" name="Image 397" descr="https://legacy.eurofactor.secure.lcl.fr/appli/images/eol3/p.gif">
          <a:extLst>
            <a:ext uri="{FF2B5EF4-FFF2-40B4-BE49-F238E27FC236}">
              <a16:creationId xmlns:a16="http://schemas.microsoft.com/office/drawing/2014/main" id="{F12C8F5C-FDB6-4072-ADE7-6AD0D361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399" name="Image 398" descr="https://legacy.eurofactor.secure.lcl.fr/appli/images/eol3/p.gif">
          <a:extLst>
            <a:ext uri="{FF2B5EF4-FFF2-40B4-BE49-F238E27FC236}">
              <a16:creationId xmlns:a16="http://schemas.microsoft.com/office/drawing/2014/main" id="{AC54D6DB-3F11-422E-BE30-92991715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400" name="Image 399" descr="https://legacy.eurofactor.secure.lcl.fr/appli/images/eol3/p.gif">
          <a:extLst>
            <a:ext uri="{FF2B5EF4-FFF2-40B4-BE49-F238E27FC236}">
              <a16:creationId xmlns:a16="http://schemas.microsoft.com/office/drawing/2014/main" id="{F2D31B55-7033-4E40-B3D0-BC90AFAEF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401" name="Image 400" descr="https://legacy.eurofactor.secure.lcl.fr/appli/images/eol3/p.gif">
          <a:extLst>
            <a:ext uri="{FF2B5EF4-FFF2-40B4-BE49-F238E27FC236}">
              <a16:creationId xmlns:a16="http://schemas.microsoft.com/office/drawing/2014/main" id="{430A68E0-7CEC-49F8-B469-B8D04AFA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402" name="Image 401" descr="https://legacy.eurofactor.secure.lcl.fr/appli/images/eol3/p.gif">
          <a:extLst>
            <a:ext uri="{FF2B5EF4-FFF2-40B4-BE49-F238E27FC236}">
              <a16:creationId xmlns:a16="http://schemas.microsoft.com/office/drawing/2014/main" id="{C2367F8B-A7B3-4C19-A5A7-497E82DC1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403" name="Image 402" descr="https://legacy.eurofactor.secure.lcl.fr/appli/images/eol3/p.gif">
          <a:extLst>
            <a:ext uri="{FF2B5EF4-FFF2-40B4-BE49-F238E27FC236}">
              <a16:creationId xmlns:a16="http://schemas.microsoft.com/office/drawing/2014/main" id="{9AF59605-9CE8-443D-B4D5-FA1E38549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404" name="Image 403" descr="https://legacy.eurofactor.secure.lcl.fr/appli/images/eol3/p.gif">
          <a:extLst>
            <a:ext uri="{FF2B5EF4-FFF2-40B4-BE49-F238E27FC236}">
              <a16:creationId xmlns:a16="http://schemas.microsoft.com/office/drawing/2014/main" id="{87437F7F-61C9-4B22-9BEC-D5EB8140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405" name="Image 404" descr="https://legacy.eurofactor.secure.lcl.fr/appli/images/eol3/p.gif">
          <a:extLst>
            <a:ext uri="{FF2B5EF4-FFF2-40B4-BE49-F238E27FC236}">
              <a16:creationId xmlns:a16="http://schemas.microsoft.com/office/drawing/2014/main" id="{0F483B91-1578-4617-87B7-CD60E6E31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406" name="Image 405" descr="https://legacy.eurofactor.secure.lcl.fr/appli/images/eol3/p.gif">
          <a:extLst>
            <a:ext uri="{FF2B5EF4-FFF2-40B4-BE49-F238E27FC236}">
              <a16:creationId xmlns:a16="http://schemas.microsoft.com/office/drawing/2014/main" id="{24257751-814F-44BA-8646-8791F660D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407" name="Image 406" descr="https://legacy.eurofactor.secure.lcl.fr/appli/images/eol3/p.gif">
          <a:extLst>
            <a:ext uri="{FF2B5EF4-FFF2-40B4-BE49-F238E27FC236}">
              <a16:creationId xmlns:a16="http://schemas.microsoft.com/office/drawing/2014/main" id="{D51DBAA9-2183-4818-8437-F59B660D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408" name="Image 407" descr="https://legacy.eurofactor.secure.lcl.fr/appli/images/eol3/p.gif">
          <a:extLst>
            <a:ext uri="{FF2B5EF4-FFF2-40B4-BE49-F238E27FC236}">
              <a16:creationId xmlns:a16="http://schemas.microsoft.com/office/drawing/2014/main" id="{4B348A67-ECC4-4D20-97A8-0945F4982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409" name="Image 408" descr="https://legacy.eurofactor.secure.lcl.fr/appli/images/eol3/p.gif">
          <a:extLst>
            <a:ext uri="{FF2B5EF4-FFF2-40B4-BE49-F238E27FC236}">
              <a16:creationId xmlns:a16="http://schemas.microsoft.com/office/drawing/2014/main" id="{0274FE9A-B67F-4C00-B5F7-ADF21EC16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410" name="Image 409" descr="https://legacy.eurofactor.secure.lcl.fr/appli/images/eol3/p.gif">
          <a:extLst>
            <a:ext uri="{FF2B5EF4-FFF2-40B4-BE49-F238E27FC236}">
              <a16:creationId xmlns:a16="http://schemas.microsoft.com/office/drawing/2014/main" id="{F672218C-3C11-43CF-A101-DF67CCF1D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411" name="Image 410" descr="https://legacy.eurofactor.secure.lcl.fr/appli/images/eol3/p.gif">
          <a:extLst>
            <a:ext uri="{FF2B5EF4-FFF2-40B4-BE49-F238E27FC236}">
              <a16:creationId xmlns:a16="http://schemas.microsoft.com/office/drawing/2014/main" id="{8DAF7321-4287-44AF-888D-2253BBC18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412" name="Image 411" descr="https://legacy.eurofactor.secure.lcl.fr/appli/images/eol3/p.gif">
          <a:extLst>
            <a:ext uri="{FF2B5EF4-FFF2-40B4-BE49-F238E27FC236}">
              <a16:creationId xmlns:a16="http://schemas.microsoft.com/office/drawing/2014/main" id="{D71F309D-92F5-45AD-B128-210F8554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413" name="Image 412" descr="https://legacy.eurofactor.secure.lcl.fr/appli/images/eol3/p.gif">
          <a:extLst>
            <a:ext uri="{FF2B5EF4-FFF2-40B4-BE49-F238E27FC236}">
              <a16:creationId xmlns:a16="http://schemas.microsoft.com/office/drawing/2014/main" id="{AD1CFD08-6412-4A69-9FEF-543CA8780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414" name="Image 413" descr="https://legacy.eurofactor.secure.lcl.fr/appli/images/eol3/p.gif">
          <a:extLst>
            <a:ext uri="{FF2B5EF4-FFF2-40B4-BE49-F238E27FC236}">
              <a16:creationId xmlns:a16="http://schemas.microsoft.com/office/drawing/2014/main" id="{28AF0D94-53FB-4F1A-A615-06EA10C8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129540</xdr:rowOff>
    </xdr:to>
    <xdr:pic>
      <xdr:nvPicPr>
        <xdr:cNvPr id="415" name="Image 414" descr="https://legacy.eurofactor.secure.lcl.fr/appli/images/eol3/p.gif">
          <a:extLst>
            <a:ext uri="{FF2B5EF4-FFF2-40B4-BE49-F238E27FC236}">
              <a16:creationId xmlns:a16="http://schemas.microsoft.com/office/drawing/2014/main" id="{2A875EC3-A364-4051-91A6-A5C0CB7B4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129540</xdr:rowOff>
    </xdr:to>
    <xdr:pic>
      <xdr:nvPicPr>
        <xdr:cNvPr id="416" name="Image 415" descr="https://legacy.eurofactor.secure.lcl.fr/appli/images/eol3/p.gif">
          <a:extLst>
            <a:ext uri="{FF2B5EF4-FFF2-40B4-BE49-F238E27FC236}">
              <a16:creationId xmlns:a16="http://schemas.microsoft.com/office/drawing/2014/main" id="{EB7A86E7-77BC-4423-90B3-B597B557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417" name="Image 416" descr="https://legacy.eurofactor.secure.lcl.fr/appli/images/eol3/p.gif">
          <a:extLst>
            <a:ext uri="{FF2B5EF4-FFF2-40B4-BE49-F238E27FC236}">
              <a16:creationId xmlns:a16="http://schemas.microsoft.com/office/drawing/2014/main" id="{1E421C1E-D5CF-4486-8556-15F744DDD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418" name="Image 417" descr="https://legacy.eurofactor.secure.lcl.fr/appli/images/eol3/p.gif">
          <a:extLst>
            <a:ext uri="{FF2B5EF4-FFF2-40B4-BE49-F238E27FC236}">
              <a16:creationId xmlns:a16="http://schemas.microsoft.com/office/drawing/2014/main" id="{7CF9F5AE-C2F5-4990-9DEF-30FA90508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419" name="Image 418" descr="https://legacy.eurofactor.secure.lcl.fr/appli/images/eol3/p.gif">
          <a:extLst>
            <a:ext uri="{FF2B5EF4-FFF2-40B4-BE49-F238E27FC236}">
              <a16:creationId xmlns:a16="http://schemas.microsoft.com/office/drawing/2014/main" id="{B87DDA8B-ABCD-4759-9075-2FB0FF018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420" name="Image 419" descr="https://legacy.eurofactor.secure.lcl.fr/appli/images/eol3/p.gif">
          <a:extLst>
            <a:ext uri="{FF2B5EF4-FFF2-40B4-BE49-F238E27FC236}">
              <a16:creationId xmlns:a16="http://schemas.microsoft.com/office/drawing/2014/main" id="{BCEF66D9-83B8-441E-AB74-51A16968B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19050</xdr:rowOff>
    </xdr:to>
    <xdr:pic>
      <xdr:nvPicPr>
        <xdr:cNvPr id="421" name="Image 420" descr="https://legacy.eurofactor.secure.lcl.fr/appli/images/eol3/p.gif">
          <a:extLst>
            <a:ext uri="{FF2B5EF4-FFF2-40B4-BE49-F238E27FC236}">
              <a16:creationId xmlns:a16="http://schemas.microsoft.com/office/drawing/2014/main" id="{D04569EA-10D9-494E-9CAA-FB6AE74EC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19050</xdr:rowOff>
    </xdr:to>
    <xdr:pic>
      <xdr:nvPicPr>
        <xdr:cNvPr id="422" name="Image 421" descr="https://legacy.eurofactor.secure.lcl.fr/appli/images/eol3/p.gif">
          <a:extLst>
            <a:ext uri="{FF2B5EF4-FFF2-40B4-BE49-F238E27FC236}">
              <a16:creationId xmlns:a16="http://schemas.microsoft.com/office/drawing/2014/main" id="{ABC76430-7044-4DAB-94F7-4FAE8E19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2</xdr:row>
      <xdr:rowOff>172139</xdr:rowOff>
    </xdr:to>
    <xdr:pic>
      <xdr:nvPicPr>
        <xdr:cNvPr id="423" name="Image 422" descr="https://legacy.eurofactor.secure.lcl.fr/appli/images/eol3/p.gif">
          <a:extLst>
            <a:ext uri="{FF2B5EF4-FFF2-40B4-BE49-F238E27FC236}">
              <a16:creationId xmlns:a16="http://schemas.microsoft.com/office/drawing/2014/main" id="{41A37FCC-256D-4751-874F-CB07E46E9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2</xdr:row>
      <xdr:rowOff>172139</xdr:rowOff>
    </xdr:to>
    <xdr:pic>
      <xdr:nvPicPr>
        <xdr:cNvPr id="424" name="Image 423" descr="https://legacy.eurofactor.secure.lcl.fr/appli/images/eol3/p.gif">
          <a:extLst>
            <a:ext uri="{FF2B5EF4-FFF2-40B4-BE49-F238E27FC236}">
              <a16:creationId xmlns:a16="http://schemas.microsoft.com/office/drawing/2014/main" id="{1F014F81-8827-4F78-B587-894739B1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939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425" name="Image 424" descr="https://legacy.eurofactor.secure.lcl.fr/appli/images/eol3/p.gif">
          <a:extLst>
            <a:ext uri="{FF2B5EF4-FFF2-40B4-BE49-F238E27FC236}">
              <a16:creationId xmlns:a16="http://schemas.microsoft.com/office/drawing/2014/main" id="{B9C1C4F8-712C-4D58-B3B9-9F1636ED8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426" name="Image 425" descr="https://legacy.eurofactor.secure.lcl.fr/appli/images/eol3/p.gif">
          <a:extLst>
            <a:ext uri="{FF2B5EF4-FFF2-40B4-BE49-F238E27FC236}">
              <a16:creationId xmlns:a16="http://schemas.microsoft.com/office/drawing/2014/main" id="{7287D409-FFDF-49BB-B6A8-564275AE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457200</xdr:rowOff>
    </xdr:to>
    <xdr:pic>
      <xdr:nvPicPr>
        <xdr:cNvPr id="427" name="Image 426" descr="https://legacy.eurofactor.secure.lcl.fr/appli/images/eol3/p.gif">
          <a:extLst>
            <a:ext uri="{FF2B5EF4-FFF2-40B4-BE49-F238E27FC236}">
              <a16:creationId xmlns:a16="http://schemas.microsoft.com/office/drawing/2014/main" id="{D9BE3C37-D73E-4189-9616-71DA6586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457200</xdr:rowOff>
    </xdr:to>
    <xdr:pic>
      <xdr:nvPicPr>
        <xdr:cNvPr id="428" name="Image 427" descr="https://legacy.eurofactor.secure.lcl.fr/appli/images/eol3/p.gif">
          <a:extLst>
            <a:ext uri="{FF2B5EF4-FFF2-40B4-BE49-F238E27FC236}">
              <a16:creationId xmlns:a16="http://schemas.microsoft.com/office/drawing/2014/main" id="{C6C9EC2A-7DE7-42FD-BA93-B403F9A92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429" name="Image 428" descr="https://legacy.eurofactor.secure.lcl.fr/appli/images/eol3/p.gif">
          <a:extLst>
            <a:ext uri="{FF2B5EF4-FFF2-40B4-BE49-F238E27FC236}">
              <a16:creationId xmlns:a16="http://schemas.microsoft.com/office/drawing/2014/main" id="{50A0F0C0-E6E4-447B-9BF6-A58A855DE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430" name="Image 429" descr="https://legacy.eurofactor.secure.lcl.fr/appli/images/eol3/p.gif">
          <a:extLst>
            <a:ext uri="{FF2B5EF4-FFF2-40B4-BE49-F238E27FC236}">
              <a16:creationId xmlns:a16="http://schemas.microsoft.com/office/drawing/2014/main" id="{0A11BA5E-A00F-4408-BB72-79F1FC606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431" name="Image 430" descr="https://legacy.eurofactor.secure.lcl.fr/appli/images/eol3/p.gif">
          <a:extLst>
            <a:ext uri="{FF2B5EF4-FFF2-40B4-BE49-F238E27FC236}">
              <a16:creationId xmlns:a16="http://schemas.microsoft.com/office/drawing/2014/main" id="{5E4A18E9-C227-40A4-950C-2E2B84EB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432" name="Image 431" descr="https://legacy.eurofactor.secure.lcl.fr/appli/images/eol3/p.gif">
          <a:extLst>
            <a:ext uri="{FF2B5EF4-FFF2-40B4-BE49-F238E27FC236}">
              <a16:creationId xmlns:a16="http://schemas.microsoft.com/office/drawing/2014/main" id="{F2696607-023C-4FBB-995F-0F942F8D5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433" name="Image 432" descr="https://legacy.eurofactor.secure.lcl.fr/appli/images/eol3/p.gif">
          <a:extLst>
            <a:ext uri="{FF2B5EF4-FFF2-40B4-BE49-F238E27FC236}">
              <a16:creationId xmlns:a16="http://schemas.microsoft.com/office/drawing/2014/main" id="{2E87C24A-BB39-4292-90EA-5336C785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434" name="Image 433" descr="https://legacy.eurofactor.secure.lcl.fr/appli/images/eol3/p.gif">
          <a:extLst>
            <a:ext uri="{FF2B5EF4-FFF2-40B4-BE49-F238E27FC236}">
              <a16:creationId xmlns:a16="http://schemas.microsoft.com/office/drawing/2014/main" id="{DA51E944-2C69-4566-A937-BFE280B02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50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0</xdr:row>
      <xdr:rowOff>285750</xdr:rowOff>
    </xdr:to>
    <xdr:pic>
      <xdr:nvPicPr>
        <xdr:cNvPr id="435" name="Image 434" descr="https://legacy.eurofactor.secure.lcl.fr/appli/images/eol3/p.gif">
          <a:extLst>
            <a:ext uri="{FF2B5EF4-FFF2-40B4-BE49-F238E27FC236}">
              <a16:creationId xmlns:a16="http://schemas.microsoft.com/office/drawing/2014/main" id="{E0C45B37-A295-4BF4-9A6D-AE5828071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0</xdr:row>
      <xdr:rowOff>285750</xdr:rowOff>
    </xdr:to>
    <xdr:pic>
      <xdr:nvPicPr>
        <xdr:cNvPr id="436" name="Image 435" descr="https://legacy.eurofactor.secure.lcl.fr/appli/images/eol3/p.gif">
          <a:extLst>
            <a:ext uri="{FF2B5EF4-FFF2-40B4-BE49-F238E27FC236}">
              <a16:creationId xmlns:a16="http://schemas.microsoft.com/office/drawing/2014/main" id="{96B55EE8-A259-4EDD-9D6C-3DBBBE83D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78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1</xdr:row>
      <xdr:rowOff>19050</xdr:rowOff>
    </xdr:to>
    <xdr:pic>
      <xdr:nvPicPr>
        <xdr:cNvPr id="437" name="Image 436" descr="https://legacy.eurofactor.secure.lcl.fr/appli/images/eol3/p.gif">
          <a:extLst>
            <a:ext uri="{FF2B5EF4-FFF2-40B4-BE49-F238E27FC236}">
              <a16:creationId xmlns:a16="http://schemas.microsoft.com/office/drawing/2014/main" id="{0E1162AB-9592-48C6-9BC9-5B657DDAF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</xdr:row>
      <xdr:rowOff>19050</xdr:rowOff>
    </xdr:to>
    <xdr:pic>
      <xdr:nvPicPr>
        <xdr:cNvPr id="438" name="Image 437" descr="https://legacy.eurofactor.secure.lcl.fr/appli/images/eol3/p.gif">
          <a:extLst>
            <a:ext uri="{FF2B5EF4-FFF2-40B4-BE49-F238E27FC236}">
              <a16:creationId xmlns:a16="http://schemas.microsoft.com/office/drawing/2014/main" id="{EBD48A20-93F5-4728-8D6E-59C9E6D62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439" name="Image 438" descr="https://legacy.eurofactor.secure.lcl.fr/appli/images/eol3/p.gif">
          <a:extLst>
            <a:ext uri="{FF2B5EF4-FFF2-40B4-BE49-F238E27FC236}">
              <a16:creationId xmlns:a16="http://schemas.microsoft.com/office/drawing/2014/main" id="{5CA318FE-1488-4B81-AB3B-AFDECF8C5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5</xdr:row>
      <xdr:rowOff>115149</xdr:rowOff>
    </xdr:to>
    <xdr:pic>
      <xdr:nvPicPr>
        <xdr:cNvPr id="440" name="Image 439" descr="https://legacy.eurofactor.secure.lcl.fr/appli/images/eol3/p.gif">
          <a:extLst>
            <a:ext uri="{FF2B5EF4-FFF2-40B4-BE49-F238E27FC236}">
              <a16:creationId xmlns:a16="http://schemas.microsoft.com/office/drawing/2014/main" id="{0F21FBF3-5560-4D98-A451-08995A79D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5</xdr:row>
      <xdr:rowOff>115149</xdr:rowOff>
    </xdr:to>
    <xdr:pic>
      <xdr:nvPicPr>
        <xdr:cNvPr id="441" name="Image 440" descr="https://legacy.eurofactor.secure.lcl.fr/appli/images/eol3/p.gif">
          <a:extLst>
            <a:ext uri="{FF2B5EF4-FFF2-40B4-BE49-F238E27FC236}">
              <a16:creationId xmlns:a16="http://schemas.microsoft.com/office/drawing/2014/main" id="{BC5F46BE-A7D0-46E8-A6FD-1F2BC3388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437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442" name="Image 441" descr="https://legacy.eurofactor.secure.lcl.fr/appli/images/eol3/p.gif">
          <a:extLst>
            <a:ext uri="{FF2B5EF4-FFF2-40B4-BE49-F238E27FC236}">
              <a16:creationId xmlns:a16="http://schemas.microsoft.com/office/drawing/2014/main" id="{43F6EB17-442C-4CAD-AC55-7DBB71DD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443" name="Image 442" descr="https://legacy.eurofactor.secure.lcl.fr/appli/images/eol3/p.gif">
          <a:extLst>
            <a:ext uri="{FF2B5EF4-FFF2-40B4-BE49-F238E27FC236}">
              <a16:creationId xmlns:a16="http://schemas.microsoft.com/office/drawing/2014/main" id="{B86F7455-B27D-4922-83DD-90863392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3</xdr:row>
      <xdr:rowOff>136631</xdr:rowOff>
    </xdr:to>
    <xdr:pic>
      <xdr:nvPicPr>
        <xdr:cNvPr id="444" name="Image 443" descr="https://legacy.eurofactor.secure.lcl.fr/appli/images/eol3/p.gif">
          <a:extLst>
            <a:ext uri="{FF2B5EF4-FFF2-40B4-BE49-F238E27FC236}">
              <a16:creationId xmlns:a16="http://schemas.microsoft.com/office/drawing/2014/main" id="{F440FD76-E70D-4E89-B990-B8F5BA702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3</xdr:row>
      <xdr:rowOff>136631</xdr:rowOff>
    </xdr:to>
    <xdr:pic>
      <xdr:nvPicPr>
        <xdr:cNvPr id="445" name="Image 444" descr="https://legacy.eurofactor.secure.lcl.fr/appli/images/eol3/p.gif">
          <a:extLst>
            <a:ext uri="{FF2B5EF4-FFF2-40B4-BE49-F238E27FC236}">
              <a16:creationId xmlns:a16="http://schemas.microsoft.com/office/drawing/2014/main" id="{F798EC8B-22C4-463E-A694-93757921C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02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446" name="Image 445" descr="https://legacy.eurofactor.secure.lcl.fr/appli/images/eol3/p.gif">
          <a:extLst>
            <a:ext uri="{FF2B5EF4-FFF2-40B4-BE49-F238E27FC236}">
              <a16:creationId xmlns:a16="http://schemas.microsoft.com/office/drawing/2014/main" id="{0C515B63-8102-4BD9-98B7-4F11FDEB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447" name="Image 446" descr="https://legacy.eurofactor.secure.lcl.fr/appli/images/eol3/p.gif">
          <a:extLst>
            <a:ext uri="{FF2B5EF4-FFF2-40B4-BE49-F238E27FC236}">
              <a16:creationId xmlns:a16="http://schemas.microsoft.com/office/drawing/2014/main" id="{4751D2FC-5B1C-43AE-8F21-92934E78D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448" name="Image 447" descr="https://legacy.eurofactor.secure.lcl.fr/appli/images/eol3/p.gif">
          <a:extLst>
            <a:ext uri="{FF2B5EF4-FFF2-40B4-BE49-F238E27FC236}">
              <a16:creationId xmlns:a16="http://schemas.microsoft.com/office/drawing/2014/main" id="{E0DBDE9E-BF0D-473B-A117-81D6C00E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449" name="Image 448" descr="https://legacy.eurofactor.secure.lcl.fr/appli/images/eol3/p.gif">
          <a:extLst>
            <a:ext uri="{FF2B5EF4-FFF2-40B4-BE49-F238E27FC236}">
              <a16:creationId xmlns:a16="http://schemas.microsoft.com/office/drawing/2014/main" id="{2127DF18-4BA8-4060-B104-08365C15E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450" name="Image 449" descr="https://legacy.eurofactor.secure.lcl.fr/appli/images/eol3/p.gif">
          <a:extLst>
            <a:ext uri="{FF2B5EF4-FFF2-40B4-BE49-F238E27FC236}">
              <a16:creationId xmlns:a16="http://schemas.microsoft.com/office/drawing/2014/main" id="{614BF117-1314-4C87-8964-1179B4AD9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13</xdr:row>
      <xdr:rowOff>92608</xdr:rowOff>
    </xdr:to>
    <xdr:pic>
      <xdr:nvPicPr>
        <xdr:cNvPr id="451" name="Image 450" descr="https://legacy.eurofactor.secure.lcl.fr/appli/images/eol3/p.gif">
          <a:extLst>
            <a:ext uri="{FF2B5EF4-FFF2-40B4-BE49-F238E27FC236}">
              <a16:creationId xmlns:a16="http://schemas.microsoft.com/office/drawing/2014/main" id="{15024BCB-1EC2-4FE1-977B-CD1E9CE8D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885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9</xdr:row>
      <xdr:rowOff>39797</xdr:rowOff>
    </xdr:to>
    <xdr:pic>
      <xdr:nvPicPr>
        <xdr:cNvPr id="452" name="Image 451" descr="https://legacy.eurofactor.secure.lcl.fr/appli/images/eol3/p.gif">
          <a:extLst>
            <a:ext uri="{FF2B5EF4-FFF2-40B4-BE49-F238E27FC236}">
              <a16:creationId xmlns:a16="http://schemas.microsoft.com/office/drawing/2014/main" id="{FF593602-1E78-4A7A-9E64-6BC0323EF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9</xdr:row>
      <xdr:rowOff>39797</xdr:rowOff>
    </xdr:to>
    <xdr:pic>
      <xdr:nvPicPr>
        <xdr:cNvPr id="453" name="Image 452" descr="https://legacy.eurofactor.secure.lcl.fr/appli/images/eol3/p.gif">
          <a:extLst>
            <a:ext uri="{FF2B5EF4-FFF2-40B4-BE49-F238E27FC236}">
              <a16:creationId xmlns:a16="http://schemas.microsoft.com/office/drawing/2014/main" id="{BB91CAE7-1F9D-4EDC-A501-6F5BF5CCD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2093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454" name="Image 453" descr="https://legacy.eurofactor.secure.lcl.fr/appli/images/eol3/p.gif">
          <a:extLst>
            <a:ext uri="{FF2B5EF4-FFF2-40B4-BE49-F238E27FC236}">
              <a16:creationId xmlns:a16="http://schemas.microsoft.com/office/drawing/2014/main" id="{D21A6F83-67FC-46CF-AAC1-0B4CDE651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455" name="Image 454" descr="https://legacy.eurofactor.secure.lcl.fr/appli/images/eol3/p.gif">
          <a:extLst>
            <a:ext uri="{FF2B5EF4-FFF2-40B4-BE49-F238E27FC236}">
              <a16:creationId xmlns:a16="http://schemas.microsoft.com/office/drawing/2014/main" id="{558D49AF-3909-4FE4-AD03-E110AE0DA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</xdr:colOff>
      <xdr:row>4</xdr:row>
      <xdr:rowOff>16616</xdr:rowOff>
    </xdr:to>
    <xdr:pic>
      <xdr:nvPicPr>
        <xdr:cNvPr id="456" name="Image 455" descr="https://legacy.eurofactor.secure.lcl.fr/appli/images/eol3/p.gif">
          <a:extLst>
            <a:ext uri="{FF2B5EF4-FFF2-40B4-BE49-F238E27FC236}">
              <a16:creationId xmlns:a16="http://schemas.microsoft.com/office/drawing/2014/main" id="{73D28C49-50A0-46BC-B8CD-75C36710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457" name="Image 456" descr="https://legacy.eurofactor.secure.lcl.fr/appli/images/eol3/p.gif">
          <a:extLst>
            <a:ext uri="{FF2B5EF4-FFF2-40B4-BE49-F238E27FC236}">
              <a16:creationId xmlns:a16="http://schemas.microsoft.com/office/drawing/2014/main" id="{3838CF63-7080-4A89-971E-8B2E3C68B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16616</xdr:rowOff>
    </xdr:to>
    <xdr:pic>
      <xdr:nvPicPr>
        <xdr:cNvPr id="458" name="Image 457" descr="https://legacy.eurofactor.secure.lcl.fr/appli/images/eol3/p.gif">
          <a:extLst>
            <a:ext uri="{FF2B5EF4-FFF2-40B4-BE49-F238E27FC236}">
              <a16:creationId xmlns:a16="http://schemas.microsoft.com/office/drawing/2014/main" id="{0B0F5812-EEDA-4B72-86D3-C1258177E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65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459" name="Image 458" descr="https://legacy.eurofactor.secure.lcl.fr/appli/images/eol3/p.gif">
          <a:extLst>
            <a:ext uri="{FF2B5EF4-FFF2-40B4-BE49-F238E27FC236}">
              <a16:creationId xmlns:a16="http://schemas.microsoft.com/office/drawing/2014/main" id="{31787670-D5CC-4CCF-B9B0-3DEC7867C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19050</xdr:colOff>
      <xdr:row>4</xdr:row>
      <xdr:rowOff>39476</xdr:rowOff>
    </xdr:to>
    <xdr:pic>
      <xdr:nvPicPr>
        <xdr:cNvPr id="460" name="Image 459" descr="https://legacy.eurofactor.secure.lcl.fr/appli/images/eol3/p.gif">
          <a:extLst>
            <a:ext uri="{FF2B5EF4-FFF2-40B4-BE49-F238E27FC236}">
              <a16:creationId xmlns:a16="http://schemas.microsoft.com/office/drawing/2014/main" id="{CF5AFC6A-C6F3-4070-B9C6-BB6B8B2E7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0075" y="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30480</xdr:colOff>
      <xdr:row>0</xdr:row>
      <xdr:rowOff>0</xdr:rowOff>
    </xdr:from>
    <xdr:to>
      <xdr:col>16</xdr:col>
      <xdr:colOff>57150</xdr:colOff>
      <xdr:row>4</xdr:row>
      <xdr:rowOff>39476</xdr:rowOff>
    </xdr:to>
    <xdr:pic>
      <xdr:nvPicPr>
        <xdr:cNvPr id="461" name="Image 460" descr="https://legacy.eurofactor.secure.lcl.fr/appli/images/eol3/p.gif">
          <a:extLst>
            <a:ext uri="{FF2B5EF4-FFF2-40B4-BE49-F238E27FC236}">
              <a16:creationId xmlns:a16="http://schemas.microsoft.com/office/drawing/2014/main" id="{A1AEFF0B-3232-41C5-A379-2B5245C5D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6240" y="144780"/>
          <a:ext cx="19050" cy="1178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ra DE SOUSA" refreshedDate="45382.87807997685" createdVersion="8" refreshedVersion="8" minRefreshableVersion="3" recordCount="630" xr:uid="{037D3D01-9E9A-49C3-BB04-0A865DAF1041}">
  <cacheSource type="worksheet">
    <worksheetSource ref="A1:T2000" sheet="CONVERT"/>
  </cacheSource>
  <cacheFields count="20">
    <cacheField name="Raison sociale" numFmtId="0">
      <sharedItems containsBlank="1"/>
    </cacheField>
    <cacheField name="Code postal" numFmtId="0">
      <sharedItems containsBlank="1"/>
    </cacheField>
    <cacheField name="Ville" numFmtId="0">
      <sharedItems containsBlank="1"/>
    </cacheField>
    <cacheField name="Tiers facturé" numFmtId="0">
      <sharedItems containsBlank="1"/>
    </cacheField>
    <cacheField name="Pays" numFmtId="0">
      <sharedItems containsBlank="1"/>
    </cacheField>
    <cacheField name="Nature" numFmtId="0">
      <sharedItems containsBlank="1"/>
    </cacheField>
    <cacheField name="Référence de la créance" numFmtId="0">
      <sharedItems containsBlank="1" containsMixedTypes="1" containsNumber="1" containsInteger="1" minValue="202400121" maxValue="202401554" count="189">
        <n v="202401354"/>
        <n v="202401380"/>
        <n v="202401381"/>
        <n v="202401382"/>
        <n v="202401383"/>
        <n v="202401384"/>
        <n v="202401385"/>
        <n v="202401386"/>
        <n v="202401387"/>
        <n v="202401388"/>
        <n v="202401389"/>
        <n v="202401390"/>
        <n v="202401391"/>
        <n v="202401392"/>
        <n v="202401393"/>
        <n v="202401394"/>
        <n v="202401395"/>
        <n v="202401396"/>
        <n v="202401397"/>
        <n v="202401398"/>
        <n v="202401399"/>
        <n v="202401400"/>
        <n v="202401401"/>
        <n v="202401402"/>
        <n v="202401403"/>
        <n v="202401404"/>
        <n v="202401405"/>
        <n v="202401406"/>
        <n v="202401407"/>
        <n v="202401408"/>
        <n v="202401409"/>
        <n v="202401410"/>
        <n v="202401411"/>
        <n v="202401412"/>
        <n v="202401413"/>
        <n v="202401414"/>
        <n v="202401415"/>
        <n v="202401416"/>
        <n v="202401417"/>
        <n v="202401418"/>
        <n v="202401419"/>
        <n v="202401420"/>
        <n v="202401421"/>
        <n v="202401422"/>
        <n v="202401423"/>
        <n v="202401424"/>
        <n v="202401425"/>
        <n v="202401426"/>
        <n v="202401427"/>
        <n v="202401428"/>
        <n v="202401429"/>
        <n v="202401430"/>
        <n v="202401431"/>
        <n v="202401432"/>
        <n v="202401433"/>
        <n v="202401434"/>
        <n v="202401435"/>
        <n v="202401436"/>
        <n v="202401437"/>
        <n v="202401438"/>
        <n v="202401439"/>
        <n v="202401440"/>
        <n v="202401441"/>
        <n v="202401443"/>
        <n v="202401444"/>
        <n v="202401445"/>
        <n v="202401446"/>
        <n v="202401447"/>
        <n v="202401448"/>
        <n v="202401449"/>
        <n v="202401450"/>
        <n v="202401451"/>
        <n v="202401452"/>
        <n v="202401453"/>
        <n v="202401454"/>
        <n v="202401455"/>
        <n v="202401456"/>
        <n v="202401457"/>
        <n v="202401458"/>
        <n v="202401459"/>
        <n v="202401460"/>
        <n v="202401461"/>
        <n v="202401462"/>
        <n v="202401463"/>
        <n v="202401464"/>
        <n v="202401465"/>
        <n v="202401466"/>
        <n v="202401467"/>
        <n v="202401468"/>
        <n v="202401469"/>
        <n v="202401470"/>
        <n v="202401471"/>
        <n v="202401472"/>
        <n v="202401473"/>
        <n v="202401474"/>
        <n v="202401475"/>
        <n v="202401476"/>
        <n v="202401477"/>
        <n v="202401478"/>
        <n v="202401479"/>
        <n v="202401480"/>
        <n v="202401481"/>
        <n v="202401482"/>
        <n v="202401483"/>
        <n v="202401484"/>
        <n v="202401485"/>
        <n v="202401486"/>
        <n v="202401487"/>
        <n v="202401488"/>
        <n v="202401489"/>
        <n v="202401490"/>
        <n v="202401491"/>
        <n v="202401492"/>
        <n v="202401493"/>
        <n v="202401494"/>
        <n v="202401495"/>
        <n v="202401496"/>
        <n v="202401497"/>
        <n v="202401498"/>
        <n v="202401499"/>
        <n v="202401500"/>
        <n v="202401501"/>
        <n v="202401502"/>
        <n v="202401503"/>
        <n v="202401504"/>
        <n v="202401505"/>
        <n v="202401506"/>
        <n v="202401507"/>
        <n v="202401508"/>
        <n v="202401509"/>
        <n v="202401510"/>
        <n v="202401511"/>
        <n v="202401512"/>
        <n v="202401513"/>
        <n v="202401514"/>
        <n v="202401515"/>
        <n v="202401516"/>
        <n v="202401517"/>
        <n v="202401518"/>
        <n v="202401519"/>
        <n v="202401520"/>
        <n v="202401521"/>
        <n v="202401522"/>
        <n v="202401523"/>
        <n v="202401524"/>
        <n v="202401525"/>
        <n v="202401526"/>
        <n v="202401527"/>
        <n v="202401528"/>
        <n v="202401529"/>
        <n v="202401530"/>
        <n v="202401531"/>
        <n v="202401532"/>
        <n v="202401533"/>
        <n v="202401534"/>
        <n v="202401535"/>
        <n v="202401536"/>
        <n v="202401537"/>
        <n v="202401538"/>
        <n v="202401539"/>
        <n v="202401540"/>
        <n v="202401541"/>
        <n v="202401542"/>
        <n v="202401543"/>
        <n v="202401544"/>
        <n v="202401545"/>
        <n v="202401546"/>
        <n v="202401547"/>
        <n v="202401548"/>
        <n v="202401549"/>
        <n v="202401550"/>
        <n v="202401551"/>
        <n v="202401552"/>
        <n v="202401553"/>
        <n v="202401554"/>
        <n v="202400121"/>
        <n v="202400122"/>
        <s v="A202400123"/>
        <n v="202400124"/>
        <n v="202400125"/>
        <n v="202400126"/>
        <n v="202400127"/>
        <n v="202400128"/>
        <n v="202400129"/>
        <s v="A202400130"/>
        <s v="A202400131"/>
        <s v="A202400132"/>
        <s v="A202400133"/>
        <m/>
      </sharedItems>
    </cacheField>
    <cacheField name="date de la créance" numFmtId="0">
      <sharedItems containsNonDate="0" containsDate="1" containsString="0" containsBlank="1" minDate="2024-03-07T00:00:00" maxDate="2024-03-15T00:00:00" count="7">
        <d v="2024-03-07T00:00:00"/>
        <d v="2024-03-08T00:00:00"/>
        <d v="2024-03-11T00:00:00"/>
        <d v="2024-03-12T00:00:00"/>
        <d v="2024-03-13T00:00:00"/>
        <d v="2024-03-14T00:00:00"/>
        <m/>
      </sharedItems>
    </cacheField>
    <cacheField name="Date de l'échéance" numFmtId="0">
      <sharedItems containsBlank="1" count="18">
        <s v="05/04/2024"/>
        <s v="08/03/2024"/>
        <s v="07/04/2024"/>
        <s v="30/04/2024"/>
        <s v="10/04/2024"/>
        <s v="15/05/2024"/>
        <s v="11/03/2024"/>
        <s v="10/05/2024"/>
        <s v="12/03/2024"/>
        <s v="11/04/2024"/>
        <s v="13/03/2024"/>
        <s v="27/04/2024"/>
        <s v="12/04/2024"/>
        <s v="14/03/2024"/>
        <s v="12/06/2024"/>
        <s v="13/04/2024"/>
        <s v="12/05/2024"/>
        <m/>
      </sharedItems>
    </cacheField>
    <cacheField name="Devise" numFmtId="0">
      <sharedItems containsBlank="1"/>
    </cacheField>
    <cacheField name="Montant de la créance" numFmtId="43">
      <sharedItems containsString="0" containsBlank="1" containsNumber="1" minValue="-103.91" maxValue="20123.93" count="189">
        <n v="183.66"/>
        <n v="169.27"/>
        <n v="1"/>
        <n v="244"/>
        <n v="1.99"/>
        <n v="284.52"/>
        <n v="184.08"/>
        <n v="4336.43"/>
        <n v="47.11"/>
        <n v="159.71"/>
        <n v="231.3"/>
        <n v="147.84"/>
        <n v="276.98"/>
        <n v="1265.3800000000001"/>
        <n v="4720.34"/>
        <n v="167.71"/>
        <n v="451.49"/>
        <n v="3251.81"/>
        <n v="120.06"/>
        <n v="734.99"/>
        <n v="711.84"/>
        <n v="4.25"/>
        <n v="4217"/>
        <n v="3.13"/>
        <n v="54.89"/>
        <n v="104.14"/>
        <n v="114.7"/>
        <n v="128.22999999999999"/>
        <n v="45.56"/>
        <n v="53.63"/>
        <n v="44.6"/>
        <n v="44.23"/>
        <n v="15.02"/>
        <n v="205.56"/>
        <n v="871.73"/>
        <n v="271.10000000000002"/>
        <n v="108.77"/>
        <n v="87.22"/>
        <n v="7553.3"/>
        <n v="1970.27"/>
        <n v="5530.94"/>
        <n v="483.78"/>
        <n v="200.59"/>
        <n v="518.59"/>
        <n v="4425.2299999999996"/>
        <n v="5336.35"/>
        <n v="133.81"/>
        <n v="3284.12"/>
        <n v="2779.61"/>
        <n v="81.239999999999995"/>
        <n v="309.19"/>
        <n v="1.1599999999999999"/>
        <n v="92.86"/>
        <n v="798.68"/>
        <n v="328.14"/>
        <n v="65.78"/>
        <n v="170.54"/>
        <n v="312.47000000000003"/>
        <n v="137.82"/>
        <n v="474.68"/>
        <n v="229.69"/>
        <n v="13.37"/>
        <n v="37.270000000000003"/>
        <n v="8.66"/>
        <n v="32.659999999999997"/>
        <n v="214.19"/>
        <n v="2.92"/>
        <n v="407.38"/>
        <n v="122.29"/>
        <n v="169.12"/>
        <n v="193.02"/>
        <n v="126.18"/>
        <n v="453.74"/>
        <n v="360.65"/>
        <n v="542.99"/>
        <n v="381.46"/>
        <n v="656.32"/>
        <n v="509.5"/>
        <n v="63.11"/>
        <n v="88.19"/>
        <n v="778.86"/>
        <n v="567.20000000000005"/>
        <n v="779.48"/>
        <n v="4126.41"/>
        <n v="1218.83"/>
        <n v="6021.44"/>
        <n v="12525.47"/>
        <n v="34.61"/>
        <n v="44.94"/>
        <n v="20.99"/>
        <n v="218.27"/>
        <n v="5959.31"/>
        <n v="2467.6999999999998"/>
        <n v="5083.8599999999997"/>
        <n v="206.05"/>
        <n v="148.86000000000001"/>
        <n v="378.36"/>
        <n v="620.65"/>
        <n v="37.5"/>
        <n v="4928.0200000000004"/>
        <n v="229.09"/>
        <n v="332.26"/>
        <n v="611.46"/>
        <n v="93.48"/>
        <n v="1523.37"/>
        <n v="85.86"/>
        <n v="237.74"/>
        <n v="2.5"/>
        <n v="1645.25"/>
        <n v="3522.21"/>
        <n v="383.86"/>
        <n v="266.36"/>
        <n v="109.8"/>
        <n v="17.47"/>
        <n v="137.16"/>
        <n v="69.53"/>
        <n v="75.849999999999994"/>
        <n v="293.92"/>
        <n v="183.46"/>
        <n v="653.89"/>
        <n v="202.54"/>
        <n v="18.71"/>
        <n v="343.43"/>
        <n v="1908.6"/>
        <n v="452.64"/>
        <n v="787.35"/>
        <n v="249.24"/>
        <n v="6705.97"/>
        <n v="330.9"/>
        <n v="1751.42"/>
        <n v="83.7"/>
        <n v="113.34"/>
        <n v="108.46"/>
        <n v="148.15"/>
        <n v="1695.65"/>
        <n v="2171.6"/>
        <n v="2636.58"/>
        <n v="240.12"/>
        <n v="206.51"/>
        <n v="103.91"/>
        <n v="2533.5300000000002"/>
        <n v="208.95"/>
        <n v="204.86"/>
        <n v="21.05"/>
        <n v="2204.5"/>
        <n v="930.31"/>
        <n v="172.28"/>
        <n v="1.58"/>
        <n v="680.4"/>
        <n v="9.2200000000000006"/>
        <n v="1.53"/>
        <n v="1.28"/>
        <n v="236.65"/>
        <n v="120.96"/>
        <n v="1.4"/>
        <n v="109.65"/>
        <n v="4653.5"/>
        <n v="5787.87"/>
        <n v="3092.62"/>
        <n v="1418.96"/>
        <n v="354.74"/>
        <n v="873.48"/>
        <n v="8040.74"/>
        <n v="15.59"/>
        <n v="6772.25"/>
        <n v="2242.0100000000002"/>
        <n v="2910.78"/>
        <n v="168.3"/>
        <n v="164.62"/>
        <n v="4416.3"/>
        <n v="5758.37"/>
        <n v="20123.93"/>
        <n v="12.34"/>
        <n v="106.2"/>
        <n v="15.61"/>
        <n v="-5.78"/>
        <n v="0"/>
        <n v="-86.15"/>
        <n v="-103.91"/>
        <n v="-1"/>
        <n v="-1.99"/>
        <n v="-3.13"/>
        <n v="-1.1599999999999999"/>
        <n v="-2.5"/>
        <n v="-1.58"/>
        <n v="-1.53"/>
        <n v="-1.28"/>
        <n v="-1.4"/>
        <m/>
      </sharedItems>
    </cacheField>
    <cacheField name="Acompte" numFmtId="43">
      <sharedItems containsString="0" containsBlank="1" containsNumber="1" containsInteger="1" minValue="0" maxValue="12525"/>
    </cacheField>
    <cacheField name="Net à payer" numFmtId="43">
      <sharedItems containsString="0" containsBlank="1" containsNumber="1" minValue="-103.91" maxValue="13683.46"/>
    </cacheField>
    <cacheField name="Conditions de règlement" numFmtId="0">
      <sharedItems containsBlank="1"/>
    </cacheField>
    <cacheField name="Code SIRET" numFmtId="0">
      <sharedItems containsBlank="1"/>
    </cacheField>
    <cacheField name="Secteur activité" numFmtId="0">
      <sharedItems containsBlank="1"/>
    </cacheField>
    <cacheField name="Numéro du débiteur" numFmtId="0">
      <sharedItems containsBlank="1" count="48">
        <s v="4714881"/>
        <s v=""/>
        <s v="5339496"/>
        <s v="7238670"/>
        <s v="4640864"/>
        <s v="4640923"/>
        <s v="4672955"/>
        <s v="5596457"/>
        <s v="4672951"/>
        <s v="4718351"/>
        <s v="6542137"/>
        <s v="4646611"/>
        <s v="7096391"/>
        <s v="6309680"/>
        <s v="4718356"/>
        <s v="7365867"/>
        <s v="6211145"/>
        <s v="4640861"/>
        <s v="5766629"/>
        <s v="7660190"/>
        <s v="6748003"/>
        <s v="4672914"/>
        <s v="7238662"/>
        <s v="4641961"/>
        <s v="6693894"/>
        <s v="4702808"/>
        <s v="6946719"/>
        <s v="7085210"/>
        <s v="4672952"/>
        <s v="7563852"/>
        <s v="5074914"/>
        <s v="5232333"/>
        <s v="7629450"/>
        <s v="4646617"/>
        <s v="4665335"/>
        <s v="4646614"/>
        <s v="5128713"/>
        <s v="5097886/R"/>
        <s v="4669346"/>
        <s v="4665332"/>
        <s v="4640905"/>
        <s v="6599801"/>
        <s v="6703816"/>
        <s v="7128841"/>
        <s v="4640845"/>
        <s v="4640866"/>
        <m/>
        <s v="ERR1" u="1"/>
      </sharedItems>
    </cacheField>
    <cacheField name="Tiers" numFmtId="0">
      <sharedItems containsBlank="1"/>
    </cacheField>
    <cacheField name="Modifiable" numFmtId="0">
      <sharedItems containsBlank="1"/>
    </cacheField>
    <cacheField name="FACTOR/NON FACTOR" numFmtId="0">
      <sharedItems containsBlank="1" count="5">
        <s v="EXP"/>
        <s v="NON FACTOR"/>
        <s v="DOM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s v="S.M.CONTRACTS LIMITED"/>
    <s v="SW4 0NF"/>
    <s v="LONDON"/>
    <s v="C13270"/>
    <s v="ROYAUME UNI"/>
    <s v="Facture client"/>
    <x v="0"/>
    <x v="0"/>
    <x v="0"/>
    <s v="EUR"/>
    <x v="0"/>
    <n v="0"/>
    <n v="183.66"/>
    <s v="V07"/>
    <s v=""/>
    <s v="013"/>
    <x v="0"/>
    <s v="1327"/>
    <b v="0"/>
    <x v="0"/>
  </r>
  <r>
    <s v="FINEST INTERIORS"/>
    <s v="8304"/>
    <s v="WALLISELLEN (ZH)"/>
    <s v="C11262"/>
    <s v="SUISSE"/>
    <s v="Facture client"/>
    <x v="1"/>
    <x v="1"/>
    <x v="1"/>
    <s v="EUR"/>
    <x v="1"/>
    <n v="0"/>
    <n v="169.27"/>
    <s v="V05"/>
    <s v=""/>
    <s v="013"/>
    <x v="1"/>
    <s v="11262"/>
    <b v="0"/>
    <x v="1"/>
  </r>
  <r>
    <s v="FINEST INTERIORS"/>
    <s v="8304"/>
    <s v="WALLISELLEN (ZH)"/>
    <s v="C11262"/>
    <s v="SUISSE"/>
    <s v="Facture client"/>
    <x v="2"/>
    <x v="1"/>
    <x v="1"/>
    <s v="EUR"/>
    <x v="2"/>
    <n v="0"/>
    <n v="1"/>
    <s v="V04"/>
    <s v=""/>
    <s v="013"/>
    <x v="1"/>
    <s v="11262"/>
    <b v="0"/>
    <x v="1"/>
  </r>
  <r>
    <s v="DNA MODELS"/>
    <s v="NY-10001"/>
    <s v="NEW YORK CITY"/>
    <s v="C15245"/>
    <s v="ETATS UNIS D'AMERIQUE"/>
    <s v="Facture client"/>
    <x v="3"/>
    <x v="1"/>
    <x v="1"/>
    <s v="EUR"/>
    <x v="3"/>
    <n v="244"/>
    <n v="0"/>
    <s v="V05"/>
    <s v=""/>
    <s v="009"/>
    <x v="1"/>
    <s v="15245"/>
    <b v="0"/>
    <x v="1"/>
  </r>
  <r>
    <s v="NUCLEUS AV"/>
    <s v="NW2 2NY"/>
    <s v="LONDON"/>
    <s v="C17731"/>
    <s v="ROYAUME UNI"/>
    <s v="Facture client"/>
    <x v="4"/>
    <x v="1"/>
    <x v="1"/>
    <s v="EUR"/>
    <x v="4"/>
    <n v="0"/>
    <n v="1.99"/>
    <s v="V04"/>
    <s v=""/>
    <s v="001"/>
    <x v="1"/>
    <s v="17731"/>
    <b v="0"/>
    <x v="1"/>
  </r>
  <r>
    <s v="REMI TESSIER DESIGN"/>
    <s v="75008"/>
    <s v="PARIS"/>
    <s v="C85120"/>
    <s v="FRANCE"/>
    <s v="Facture client"/>
    <x v="5"/>
    <x v="1"/>
    <x v="1"/>
    <s v="EUR"/>
    <x v="5"/>
    <n v="285"/>
    <n v="0"/>
    <s v="CPT"/>
    <s v=""/>
    <s v="002"/>
    <x v="1"/>
    <s v="8512"/>
    <b v="0"/>
    <x v="1"/>
  </r>
  <r>
    <s v="HENRI"/>
    <s v="94300"/>
    <s v="VINCENNES"/>
    <s v="C77800"/>
    <s v="FRANCE"/>
    <s v="Facture client"/>
    <x v="6"/>
    <x v="1"/>
    <x v="2"/>
    <s v="EUR"/>
    <x v="6"/>
    <n v="0"/>
    <n v="184.08"/>
    <s v="V07"/>
    <s v="70201645200022"/>
    <s v="001"/>
    <x v="2"/>
    <s v="778"/>
    <b v="0"/>
    <x v="2"/>
  </r>
  <r>
    <s v="HENRI"/>
    <s v="94300"/>
    <s v="VINCENNES"/>
    <s v="C77800"/>
    <s v="FRANCE"/>
    <s v="Facture client"/>
    <x v="7"/>
    <x v="1"/>
    <x v="2"/>
    <s v="EUR"/>
    <x v="7"/>
    <n v="0"/>
    <n v="4336.43"/>
    <s v="V07"/>
    <s v="70201645200022"/>
    <s v="001"/>
    <x v="2"/>
    <s v="778"/>
    <b v="0"/>
    <x v="2"/>
  </r>
  <r>
    <s v="SONEPAR FRANCE DISTRIBUTION PDA"/>
    <s v="92546"/>
    <s v="MONTROUGE CEDEX"/>
    <s v="C17401"/>
    <s v="FRANCE"/>
    <s v="Facture client"/>
    <x v="8"/>
    <x v="1"/>
    <x v="3"/>
    <s v="EUR"/>
    <x v="8"/>
    <n v="0"/>
    <n v="47.11"/>
    <s v="V13"/>
    <s v="95650036700910"/>
    <s v="008"/>
    <x v="3"/>
    <s v="17401"/>
    <b v="0"/>
    <x v="2"/>
  </r>
  <r>
    <s v="ENTREPRISE TRAVAUX BATIMENT"/>
    <s v="94700"/>
    <s v="MAISONS ALFORT"/>
    <s v="C18939"/>
    <s v="FRANCE"/>
    <s v="Facture client"/>
    <x v="9"/>
    <x v="1"/>
    <x v="1"/>
    <s v="EUR"/>
    <x v="9"/>
    <n v="160"/>
    <n v="0"/>
    <s v="CPT"/>
    <s v="839660529"/>
    <s v="001"/>
    <x v="1"/>
    <s v="18939"/>
    <b v="0"/>
    <x v="1"/>
  </r>
  <r>
    <s v="ANGE &amp; LUX"/>
    <s v="42000"/>
    <s v="ST ETIENNE"/>
    <s v="C82790"/>
    <s v="FRANCE"/>
    <s v="Facture client"/>
    <x v="10"/>
    <x v="1"/>
    <x v="3"/>
    <s v="EUR"/>
    <x v="10"/>
    <n v="0"/>
    <n v="231.3"/>
    <s v="V08"/>
    <s v="49130847400015"/>
    <s v="006"/>
    <x v="4"/>
    <s v="8279"/>
    <b v="0"/>
    <x v="2"/>
  </r>
  <r>
    <s v="ARCHITECTURE DETAILS SPRL"/>
    <s v="1180"/>
    <s v="BRUXELLES"/>
    <s v="C63480"/>
    <s v="BELGIQUE"/>
    <s v="Facture client"/>
    <x v="11"/>
    <x v="1"/>
    <x v="2"/>
    <s v="EUR"/>
    <x v="11"/>
    <n v="0"/>
    <n v="147.84"/>
    <s v="V07"/>
    <s v=""/>
    <s v="013"/>
    <x v="5"/>
    <s v="6348"/>
    <b v="0"/>
    <x v="0"/>
  </r>
  <r>
    <s v="ETS LEBRUN ELECTRICITE"/>
    <s v="75013"/>
    <s v="PARIS"/>
    <s v="C91300"/>
    <s v="FRANCE"/>
    <s v="Facture client"/>
    <x v="12"/>
    <x v="1"/>
    <x v="2"/>
    <s v="EUR"/>
    <x v="12"/>
    <n v="0"/>
    <n v="276.98"/>
    <s v="V07"/>
    <s v="378155824"/>
    <s v="001"/>
    <x v="6"/>
    <s v="913"/>
    <b v="0"/>
    <x v="2"/>
  </r>
  <r>
    <s v="HOTEL MEURICE"/>
    <s v="75001"/>
    <s v="PARIS"/>
    <s v="C78900"/>
    <s v="FRANCE"/>
    <s v="Facture client"/>
    <x v="13"/>
    <x v="1"/>
    <x v="2"/>
    <s v="EUR"/>
    <x v="13"/>
    <n v="0"/>
    <n v="1265.3800000000001"/>
    <s v="V07"/>
    <s v="34503490400028"/>
    <s v="022"/>
    <x v="7"/>
    <s v="789"/>
    <b v="0"/>
    <x v="2"/>
  </r>
  <r>
    <s v="PROLUM NORD PAS DE CALAIS"/>
    <s v="59710"/>
    <s v="AVELIN"/>
    <s v="C86330"/>
    <s v="FRANCE"/>
    <s v="Facture client"/>
    <x v="14"/>
    <x v="1"/>
    <x v="3"/>
    <s v="EUR"/>
    <x v="14"/>
    <n v="0"/>
    <n v="4720.34"/>
    <s v="V08"/>
    <s v="44838434700044"/>
    <s v="006"/>
    <x v="8"/>
    <s v="8633"/>
    <b v="0"/>
    <x v="2"/>
  </r>
  <r>
    <s v="VOLTEX SN"/>
    <s v="31300"/>
    <s v="TOULOUSE"/>
    <s v="C15520"/>
    <s v="FRANCE"/>
    <s v="Facture client"/>
    <x v="15"/>
    <x v="1"/>
    <x v="3"/>
    <s v="EUR"/>
    <x v="15"/>
    <n v="0"/>
    <n v="167.71"/>
    <s v="V08"/>
    <s v="39156782300011"/>
    <s v="006"/>
    <x v="9"/>
    <s v="1552"/>
    <b v="0"/>
    <x v="2"/>
  </r>
  <r>
    <s v="ASSA ABLOY HOSPITALITY SAS"/>
    <s v="92150"/>
    <s v="SURESNES"/>
    <s v="C10085"/>
    <s v="FRANCE"/>
    <s v="Facture client"/>
    <x v="16"/>
    <x v="1"/>
    <x v="4"/>
    <s v="EUR"/>
    <x v="16"/>
    <n v="0"/>
    <n v="451.49"/>
    <s v="V06"/>
    <s v="323946863"/>
    <s v="005"/>
    <x v="10"/>
    <s v="10085"/>
    <b v="0"/>
    <x v="2"/>
  </r>
  <r>
    <s v="VOLTEX SN"/>
    <s v="31300"/>
    <s v="TOULOUSE"/>
    <s v="C15520"/>
    <s v="FRANCE"/>
    <s v="Facture client"/>
    <x v="17"/>
    <x v="1"/>
    <x v="3"/>
    <s v="EUR"/>
    <x v="17"/>
    <n v="0"/>
    <n v="3251.81"/>
    <s v="V08"/>
    <s v="39156782300011"/>
    <s v="006"/>
    <x v="9"/>
    <s v="1552"/>
    <b v="0"/>
    <x v="2"/>
  </r>
  <r>
    <s v="JOLENABOU"/>
    <s v="75017"/>
    <s v="PARIS"/>
    <s v="C16121"/>
    <s v="FRANCE"/>
    <s v="Facture client"/>
    <x v="18"/>
    <x v="1"/>
    <x v="1"/>
    <s v="EUR"/>
    <x v="18"/>
    <n v="120"/>
    <n v="0"/>
    <s v="CPT"/>
    <s v="894027481"/>
    <s v="014"/>
    <x v="1"/>
    <s v="16121"/>
    <b v="0"/>
    <x v="1"/>
  </r>
  <r>
    <s v="SCI CO AND CO"/>
    <s v="75008"/>
    <s v="PARIS"/>
    <s v="C18931"/>
    <s v="FRANCE"/>
    <s v="Facture client"/>
    <x v="19"/>
    <x v="1"/>
    <x v="1"/>
    <s v="EUR"/>
    <x v="19"/>
    <n v="735"/>
    <n v="0.01"/>
    <s v="CPT"/>
    <s v="42933471700049"/>
    <s v="011"/>
    <x v="1"/>
    <s v="18931"/>
    <b v="0"/>
    <x v="1"/>
  </r>
  <r>
    <s v="JEUX DE LUMIERE"/>
    <s v="84000"/>
    <s v="AVIGNON"/>
    <s v="C85001"/>
    <s v="FRANCE"/>
    <s v="Facture client"/>
    <x v="20"/>
    <x v="1"/>
    <x v="5"/>
    <s v="EUR"/>
    <x v="20"/>
    <n v="0"/>
    <n v="711.84"/>
    <s v="V10"/>
    <s v="48958232000011"/>
    <s v="006"/>
    <x v="11"/>
    <s v="850"/>
    <b v="0"/>
    <x v="2"/>
  </r>
  <r>
    <s v="DAR PRO"/>
    <s v="75116"/>
    <s v="PARIS"/>
    <s v="C19342"/>
    <s v="FRANCE"/>
    <s v="Facture client"/>
    <x v="21"/>
    <x v="1"/>
    <x v="1"/>
    <s v="EUR"/>
    <x v="21"/>
    <n v="0"/>
    <n v="4.25"/>
    <s v="CPT"/>
    <s v="812570448"/>
    <s v="014"/>
    <x v="1"/>
    <s v="19342"/>
    <b v="0"/>
    <x v="1"/>
  </r>
  <r>
    <s v="TECNOLITE SRL"/>
    <s v="20129"/>
    <s v="MILANO"/>
    <s v="C47670"/>
    <s v="ITALIE"/>
    <s v="Facture client"/>
    <x v="22"/>
    <x v="1"/>
    <x v="1"/>
    <s v="EUR"/>
    <x v="22"/>
    <n v="4217"/>
    <n v="0"/>
    <s v="V04"/>
    <s v=""/>
    <s v="013"/>
    <x v="1"/>
    <s v="4767"/>
    <b v="0"/>
    <x v="1"/>
  </r>
  <r>
    <s v="NUCLEUS AV"/>
    <s v="NW2 2NY"/>
    <s v="LONDON"/>
    <s v="C17731"/>
    <s v="ROYAUME UNI"/>
    <s v="Facture client"/>
    <x v="23"/>
    <x v="2"/>
    <x v="6"/>
    <s v="EUR"/>
    <x v="23"/>
    <n v="0"/>
    <n v="3.13"/>
    <s v="V04"/>
    <s v=""/>
    <s v="001"/>
    <x v="1"/>
    <s v="17731"/>
    <b v="0"/>
    <x v="1"/>
  </r>
  <r>
    <s v="KUTCH"/>
    <s v="75011"/>
    <s v="PARIS"/>
    <s v="C15707"/>
    <s v="FRANCE"/>
    <s v="Facture client"/>
    <x v="24"/>
    <x v="2"/>
    <x v="6"/>
    <s v="EUR"/>
    <x v="24"/>
    <n v="0"/>
    <n v="54.89"/>
    <s v="V05"/>
    <s v="79396209300027"/>
    <s v="002"/>
    <x v="1"/>
    <s v="15707"/>
    <b v="0"/>
    <x v="1"/>
  </r>
  <r>
    <s v="LUMEN TOULOUSE"/>
    <s v="31200"/>
    <s v="TOULOUSE"/>
    <s v="C16548"/>
    <s v="FRANCE"/>
    <s v="Facture client"/>
    <x v="25"/>
    <x v="2"/>
    <x v="3"/>
    <s v="EUR"/>
    <x v="25"/>
    <n v="0"/>
    <n v="104.14"/>
    <s v="V08"/>
    <s v="90300452100014"/>
    <s v="006"/>
    <x v="12"/>
    <s v="16548"/>
    <b v="0"/>
    <x v="2"/>
  </r>
  <r>
    <s v="VILLANOVA SARL"/>
    <s v="75001"/>
    <s v="PARIS"/>
    <s v="C10908"/>
    <s v="FRANCE"/>
    <s v="Facture client"/>
    <x v="26"/>
    <x v="2"/>
    <x v="6"/>
    <s v="EUR"/>
    <x v="26"/>
    <n v="115"/>
    <n v="0"/>
    <s v="CPT"/>
    <s v="45243132300024"/>
    <s v="002"/>
    <x v="1"/>
    <s v="10908"/>
    <b v="0"/>
    <x v="1"/>
  </r>
  <r>
    <s v="MERMIN (ETS CLAUDE)"/>
    <s v="91420"/>
    <s v="MORANGIS"/>
    <s v="C10470"/>
    <s v="FRANCE"/>
    <s v="Facture client"/>
    <x v="27"/>
    <x v="2"/>
    <x v="4"/>
    <s v="EUR"/>
    <x v="27"/>
    <n v="0"/>
    <n v="128.22999999999999"/>
    <s v="V07"/>
    <s v="32091710700056"/>
    <s v="001"/>
    <x v="13"/>
    <s v="1047"/>
    <b v="0"/>
    <x v="2"/>
  </r>
  <r>
    <s v="HENRI ALPES"/>
    <s v="74000"/>
    <s v="ANNECY"/>
    <s v="C77800"/>
    <s v="FRANCE"/>
    <s v="Facture client"/>
    <x v="28"/>
    <x v="2"/>
    <x v="4"/>
    <s v="EUR"/>
    <x v="28"/>
    <n v="0"/>
    <n v="45.56"/>
    <s v="V07"/>
    <s v=""/>
    <s v="001"/>
    <x v="2"/>
    <s v="17055"/>
    <b v="0"/>
    <x v="2"/>
  </r>
  <r>
    <s v="EBUR"/>
    <s v="75018"/>
    <s v="PARIS"/>
    <s v="C19302"/>
    <s v="FRANCE"/>
    <s v="Facture client"/>
    <x v="29"/>
    <x v="2"/>
    <x v="6"/>
    <s v="EUR"/>
    <x v="29"/>
    <n v="54"/>
    <n v="0"/>
    <s v="CPT"/>
    <s v="914227798"/>
    <s v="002"/>
    <x v="1"/>
    <s v="19302"/>
    <b v="0"/>
    <x v="1"/>
  </r>
  <r>
    <s v="CAROLINE THUREAU"/>
    <s v="92240"/>
    <s v="MALAKOFF"/>
    <s v="C19128"/>
    <s v="FRANCE"/>
    <s v="Facture client"/>
    <x v="30"/>
    <x v="2"/>
    <x v="6"/>
    <s v="EUR"/>
    <x v="30"/>
    <n v="45"/>
    <n v="0"/>
    <s v="CPT"/>
    <s v=""/>
    <s v="009"/>
    <x v="1"/>
    <s v="19128"/>
    <b v="0"/>
    <x v="1"/>
  </r>
  <r>
    <s v="K&amp;J CONSULTING"/>
    <s v="75017"/>
    <s v="PARIS"/>
    <s v="C14496"/>
    <s v="FRANCE"/>
    <s v="Facture client"/>
    <x v="31"/>
    <x v="2"/>
    <x v="6"/>
    <s v="EUR"/>
    <x v="31"/>
    <n v="0"/>
    <n v="44.23"/>
    <s v="CPT"/>
    <s v="82294926900044"/>
    <s v="011"/>
    <x v="1"/>
    <s v="14496"/>
    <b v="0"/>
    <x v="1"/>
  </r>
  <r>
    <s v="PROLUM CONTREJOUR"/>
    <s v="51450"/>
    <s v="BETHENY"/>
    <s v="C86730"/>
    <s v="FRANCE"/>
    <s v="Facture client"/>
    <x v="32"/>
    <x v="2"/>
    <x v="3"/>
    <s v="EUR"/>
    <x v="32"/>
    <n v="0"/>
    <n v="15.02"/>
    <s v="V08"/>
    <s v="501624613"/>
    <s v="006"/>
    <x v="14"/>
    <s v="8673"/>
    <b v="0"/>
    <x v="2"/>
  </r>
  <r>
    <s v="DURET ELECTRICITE"/>
    <s v="74940"/>
    <s v="ANNECY"/>
    <s v="C25350"/>
    <s v="FRANCE"/>
    <s v="Facture client"/>
    <x v="33"/>
    <x v="2"/>
    <x v="3"/>
    <s v="EUR"/>
    <x v="33"/>
    <n v="0"/>
    <n v="205.56"/>
    <s v="V13"/>
    <s v="41233753700044"/>
    <s v="001"/>
    <x v="15"/>
    <s v="2535"/>
    <b v="0"/>
    <x v="2"/>
  </r>
  <r>
    <s v="T.S.E.E"/>
    <s v="92100"/>
    <s v="BOULOGNE-BILLANCOURT"/>
    <s v="C14490"/>
    <s v="FRANCE"/>
    <s v="Facture client"/>
    <x v="34"/>
    <x v="2"/>
    <x v="4"/>
    <s v="EUR"/>
    <x v="34"/>
    <n v="0"/>
    <n v="871.73"/>
    <s v="V06"/>
    <s v="79915585800019"/>
    <s v="008"/>
    <x v="16"/>
    <s v="1449"/>
    <b v="0"/>
    <x v="2"/>
  </r>
  <r>
    <s v="DOMO"/>
    <s v="06150"/>
    <s v="CANNES LA BOCCA"/>
    <s v="C50200"/>
    <s v="FRANCE"/>
    <s v="Facture client"/>
    <x v="35"/>
    <x v="2"/>
    <x v="7"/>
    <s v="EUR"/>
    <x v="35"/>
    <n v="0"/>
    <n v="271.10000000000002"/>
    <s v="V11"/>
    <s v="38253750400013"/>
    <s v="006"/>
    <x v="17"/>
    <s v="502"/>
    <b v="0"/>
    <x v="2"/>
  </r>
  <r>
    <s v="DOMO"/>
    <s v="06150"/>
    <s v="CANNES LA BOCCA"/>
    <s v="C50200"/>
    <s v="FRANCE"/>
    <s v="Facture client"/>
    <x v="36"/>
    <x v="2"/>
    <x v="7"/>
    <s v="EUR"/>
    <x v="36"/>
    <n v="0"/>
    <n v="108.77"/>
    <s v="V11"/>
    <s v="38253750400013"/>
    <s v="006"/>
    <x v="17"/>
    <s v="502"/>
    <b v="0"/>
    <x v="2"/>
  </r>
  <r>
    <s v="DOMO"/>
    <s v="06150"/>
    <s v="CANNES LA BOCCA"/>
    <s v="C50200"/>
    <s v="FRANCE"/>
    <s v="Facture client"/>
    <x v="37"/>
    <x v="2"/>
    <x v="7"/>
    <s v="EUR"/>
    <x v="37"/>
    <n v="0"/>
    <n v="87.22"/>
    <s v="V11"/>
    <s v="38253750400013"/>
    <s v="006"/>
    <x v="17"/>
    <s v="502"/>
    <b v="0"/>
    <x v="2"/>
  </r>
  <r>
    <s v="LEZELEC"/>
    <s v="69290"/>
    <s v="GREZIEU-LA-VARENNE"/>
    <s v="C16072"/>
    <s v="FRANCE"/>
    <s v="Facture client"/>
    <x v="38"/>
    <x v="2"/>
    <x v="6"/>
    <s v="EUR"/>
    <x v="38"/>
    <n v="4169"/>
    <n v="3384.74"/>
    <s v="V05"/>
    <s v="85269243300018"/>
    <s v="001"/>
    <x v="1"/>
    <s v="16072"/>
    <b v="0"/>
    <x v="1"/>
  </r>
  <r>
    <s v="DLED"/>
    <s v="74100"/>
    <s v="VILLE-LA-GRAND"/>
    <s v="C12518"/>
    <s v="FRANCE"/>
    <s v="Facture client"/>
    <x v="39"/>
    <x v="2"/>
    <x v="3"/>
    <s v="EUR"/>
    <x v="39"/>
    <n v="0"/>
    <n v="1970.27"/>
    <s v="V08"/>
    <s v="82211433600016"/>
    <s v="006"/>
    <x v="18"/>
    <s v="12518"/>
    <b v="0"/>
    <x v="2"/>
  </r>
  <r>
    <s v="C.C.T"/>
    <s v="93300"/>
    <s v="AUBERVILLIERS"/>
    <s v="C18965"/>
    <s v="FRANCE"/>
    <s v="Facture client"/>
    <x v="40"/>
    <x v="2"/>
    <x v="3"/>
    <s v="EUR"/>
    <x v="40"/>
    <n v="0"/>
    <n v="5530.94"/>
    <s v="V08"/>
    <s v="50093995400029"/>
    <s v="014"/>
    <x v="19"/>
    <s v="18965"/>
    <b v="0"/>
    <x v="2"/>
  </r>
  <r>
    <s v="ARCHITECTURE DETAILS SPRL"/>
    <s v="1180"/>
    <s v="BRUXELLES"/>
    <s v="C63480"/>
    <s v="BELGIQUE"/>
    <s v="Facture client"/>
    <x v="41"/>
    <x v="2"/>
    <x v="4"/>
    <s v="EUR"/>
    <x v="41"/>
    <n v="0"/>
    <n v="483.78"/>
    <s v="V07"/>
    <s v=""/>
    <s v="013"/>
    <x v="5"/>
    <s v="6348"/>
    <b v="0"/>
    <x v="0"/>
  </r>
  <r>
    <s v="ARCHITECTURE DETAILS SPRL"/>
    <s v="1180"/>
    <s v="BRUXELLES"/>
    <s v="C63480"/>
    <s v="BELGIQUE"/>
    <s v="Facture client"/>
    <x v="42"/>
    <x v="2"/>
    <x v="4"/>
    <s v="EUR"/>
    <x v="42"/>
    <n v="0"/>
    <n v="200.59"/>
    <s v="V07"/>
    <s v=""/>
    <s v="013"/>
    <x v="5"/>
    <s v="6348"/>
    <b v="0"/>
    <x v="0"/>
  </r>
  <r>
    <s v="ARCHITECTURE DETAILS SPRL"/>
    <s v="1180"/>
    <s v="BRUXELLES"/>
    <s v="C63480"/>
    <s v="BELGIQUE"/>
    <s v="Facture client"/>
    <x v="43"/>
    <x v="2"/>
    <x v="4"/>
    <s v="EUR"/>
    <x v="43"/>
    <n v="0"/>
    <n v="518.59"/>
    <s v="V07"/>
    <s v=""/>
    <s v="013"/>
    <x v="5"/>
    <s v="6348"/>
    <b v="0"/>
    <x v="0"/>
  </r>
  <r>
    <s v="ARCHITECTURE DETAILS SPRL"/>
    <s v="1180"/>
    <s v="BRUXELLES"/>
    <s v="C63480"/>
    <s v="BELGIQUE"/>
    <s v="Facture client"/>
    <x v="44"/>
    <x v="2"/>
    <x v="4"/>
    <s v="EUR"/>
    <x v="44"/>
    <n v="0"/>
    <n v="4425.2299999999996"/>
    <s v="V07"/>
    <s v=""/>
    <s v="013"/>
    <x v="5"/>
    <s v="6348"/>
    <b v="0"/>
    <x v="0"/>
  </r>
  <r>
    <s v="MONACO ELECTRICITE SYSTEM"/>
    <s v="98000"/>
    <s v="MONACO"/>
    <s v="C70630"/>
    <s v="FRANCE"/>
    <s v="Facture client"/>
    <x v="45"/>
    <x v="2"/>
    <x v="4"/>
    <s v="EUR"/>
    <x v="45"/>
    <n v="0"/>
    <n v="5336.35"/>
    <s v="V07"/>
    <s v=""/>
    <s v="001"/>
    <x v="20"/>
    <s v="7063"/>
    <b v="0"/>
    <x v="2"/>
  </r>
  <r>
    <s v="DOMO"/>
    <s v="06150"/>
    <s v="CANNES LA BOCCA"/>
    <s v="C50200"/>
    <s v="FRANCE"/>
    <s v="Facture client"/>
    <x v="46"/>
    <x v="2"/>
    <x v="7"/>
    <s v="EUR"/>
    <x v="46"/>
    <n v="0"/>
    <n v="133.81"/>
    <s v="V11"/>
    <s v="38253750400013"/>
    <s v="006"/>
    <x v="17"/>
    <s v="502"/>
    <b v="0"/>
    <x v="2"/>
  </r>
  <r>
    <s v="DOMO"/>
    <s v="06150"/>
    <s v="CANNES LA BOCCA"/>
    <s v="C50200"/>
    <s v="FRANCE"/>
    <s v="Facture client"/>
    <x v="47"/>
    <x v="2"/>
    <x v="7"/>
    <s v="EUR"/>
    <x v="47"/>
    <n v="0"/>
    <n v="3284.12"/>
    <s v="V11"/>
    <s v="38253750400013"/>
    <s v="006"/>
    <x v="17"/>
    <s v="502"/>
    <b v="0"/>
    <x v="2"/>
  </r>
  <r>
    <s v="SODELECT"/>
    <s v="75015"/>
    <s v="PARIS"/>
    <s v="C14150"/>
    <s v="FRANCE"/>
    <s v="Facture client"/>
    <x v="48"/>
    <x v="2"/>
    <x v="4"/>
    <s v="EUR"/>
    <x v="48"/>
    <n v="0"/>
    <n v="2779.61"/>
    <s v="V07"/>
    <s v="38046185500021"/>
    <s v="001"/>
    <x v="21"/>
    <s v="1415"/>
    <b v="0"/>
    <x v="2"/>
  </r>
  <r>
    <s v="PROLUM ATLANTIQUE"/>
    <s v="33700"/>
    <s v="MÉRIGNAC"/>
    <s v="C16787"/>
    <s v="FRANCE"/>
    <s v="Facture client"/>
    <x v="49"/>
    <x v="2"/>
    <x v="3"/>
    <s v="EUR"/>
    <x v="49"/>
    <n v="0"/>
    <n v="81.239999999999995"/>
    <s v="V08"/>
    <s v="83460650100023"/>
    <s v="006"/>
    <x v="22"/>
    <s v="16787"/>
    <b v="0"/>
    <x v="2"/>
  </r>
  <r>
    <s v="ANCORA CREATION"/>
    <s v="75002"/>
    <s v="PARIS"/>
    <s v="C17612"/>
    <s v="FRANCE"/>
    <s v="Facture client"/>
    <x v="50"/>
    <x v="2"/>
    <x v="6"/>
    <s v="EUR"/>
    <x v="50"/>
    <n v="309"/>
    <n v="0"/>
    <s v="V04"/>
    <s v=""/>
    <s v="011"/>
    <x v="1"/>
    <s v="17612"/>
    <b v="0"/>
    <x v="1"/>
  </r>
  <r>
    <s v="FINEST INTERIORS"/>
    <s v="8304"/>
    <s v="WALLISELLEN (ZH)"/>
    <s v="C11262"/>
    <s v="SUISSE"/>
    <s v="Facture client"/>
    <x v="51"/>
    <x v="3"/>
    <x v="8"/>
    <s v="EUR"/>
    <x v="51"/>
    <n v="0"/>
    <n v="1.1599999999999999"/>
    <s v="V04"/>
    <s v=""/>
    <s v="013"/>
    <x v="1"/>
    <s v="11262"/>
    <b v="0"/>
    <x v="1"/>
  </r>
  <r>
    <s v="FINEST INTERIORS"/>
    <s v="8304"/>
    <s v="WALLISELLEN (ZH)"/>
    <s v="C11262"/>
    <s v="SUISSE"/>
    <s v="Facture client"/>
    <x v="52"/>
    <x v="3"/>
    <x v="8"/>
    <s v="EUR"/>
    <x v="52"/>
    <n v="0"/>
    <n v="92.86"/>
    <s v="V05"/>
    <s v=""/>
    <s v="013"/>
    <x v="1"/>
    <s v="11262"/>
    <b v="0"/>
    <x v="1"/>
  </r>
  <r>
    <s v="HULBERT ELECTRICITE"/>
    <s v="35800"/>
    <s v="DINARD"/>
    <s v="C13873"/>
    <s v="FRANCE"/>
    <s v="Facture client"/>
    <x v="53"/>
    <x v="3"/>
    <x v="8"/>
    <s v="EUR"/>
    <x v="53"/>
    <n v="799"/>
    <n v="0.01"/>
    <s v="CPT"/>
    <s v=""/>
    <s v="001"/>
    <x v="1"/>
    <s v="13873"/>
    <b v="0"/>
    <x v="1"/>
  </r>
  <r>
    <s v="FONCIERE MDV"/>
    <s v="64200"/>
    <s v="BIARRITZ"/>
    <s v="C18133"/>
    <s v="FRANCE"/>
    <s v="Facture client"/>
    <x v="54"/>
    <x v="3"/>
    <x v="8"/>
    <s v="EUR"/>
    <x v="54"/>
    <n v="328"/>
    <n v="0"/>
    <s v="CPT"/>
    <s v=""/>
    <s v="011"/>
    <x v="1"/>
    <s v="18133"/>
    <b v="0"/>
    <x v="1"/>
  </r>
  <r>
    <s v="ESPACE LUMIERE"/>
    <s v="75008"/>
    <s v="PARIS"/>
    <s v="C61001"/>
    <s v="FRANCE"/>
    <s v="Facture client"/>
    <x v="55"/>
    <x v="3"/>
    <x v="9"/>
    <s v="EUR"/>
    <x v="55"/>
    <n v="0"/>
    <n v="65.78"/>
    <s v="V07"/>
    <s v="30993183000041"/>
    <s v="006"/>
    <x v="23"/>
    <s v="610"/>
    <b v="0"/>
    <x v="2"/>
  </r>
  <r>
    <s v="ADC"/>
    <s v="75001"/>
    <s v="PARIS"/>
    <s v="C18867"/>
    <s v="FRANCE"/>
    <s v="Facture client"/>
    <x v="56"/>
    <x v="3"/>
    <x v="8"/>
    <s v="EUR"/>
    <x v="56"/>
    <n v="171"/>
    <n v="0"/>
    <s v="CPT"/>
    <s v="52278203600019"/>
    <s v="002"/>
    <x v="1"/>
    <s v="18867"/>
    <b v="0"/>
    <x v="1"/>
  </r>
  <r>
    <s v="EGP"/>
    <s v="69630"/>
    <s v="CHAPONOST"/>
    <s v="C46420"/>
    <s v="FRANCE"/>
    <s v="Facture client"/>
    <x v="57"/>
    <x v="3"/>
    <x v="9"/>
    <s v="EUR"/>
    <x v="57"/>
    <n v="0"/>
    <n v="312.47000000000003"/>
    <s v="V07"/>
    <s v="38939308300032"/>
    <s v="001"/>
    <x v="24"/>
    <s v="4642"/>
    <b v="0"/>
    <x v="2"/>
  </r>
  <r>
    <s v="ALS DECORATION"/>
    <s v="26400"/>
    <s v="AOUSTE-SUR-SYE"/>
    <s v="C15296"/>
    <s v="FRANCE"/>
    <s v="Facture client"/>
    <x v="58"/>
    <x v="3"/>
    <x v="8"/>
    <s v="EUR"/>
    <x v="58"/>
    <n v="138"/>
    <n v="0.01"/>
    <s v="V04"/>
    <s v="88784957800018"/>
    <s v="006"/>
    <x v="1"/>
    <s v="15296"/>
    <b v="0"/>
    <x v="1"/>
  </r>
  <r>
    <s v="R.D.M"/>
    <s v="93100"/>
    <s v="MONTREUIL"/>
    <s v="C12240"/>
    <s v="FRANCE"/>
    <s v="Facture client"/>
    <x v="59"/>
    <x v="3"/>
    <x v="9"/>
    <s v="EUR"/>
    <x v="59"/>
    <n v="0"/>
    <n v="474.68"/>
    <s v="V07"/>
    <s v="43379287600024"/>
    <s v="001"/>
    <x v="25"/>
    <s v="1224"/>
    <b v="0"/>
    <x v="2"/>
  </r>
  <r>
    <s v="CONCEPT &amp; CO"/>
    <s v="75008"/>
    <s v="PARIS"/>
    <s v="C11269"/>
    <s v="FRANCE"/>
    <s v="Facture client"/>
    <x v="60"/>
    <x v="3"/>
    <x v="8"/>
    <s v="EUR"/>
    <x v="60"/>
    <n v="230"/>
    <n v="0"/>
    <s v="CPT"/>
    <s v="801332677"/>
    <s v="014"/>
    <x v="1"/>
    <s v="11269"/>
    <b v="0"/>
    <x v="1"/>
  </r>
  <r>
    <s v="MAWA"/>
    <s v="83500"/>
    <s v="LA SEYNE SUR MER"/>
    <s v="C15096"/>
    <s v="FRANCE"/>
    <s v="Facture client"/>
    <x v="61"/>
    <x v="3"/>
    <x v="9"/>
    <s v="EUR"/>
    <x v="61"/>
    <n v="0"/>
    <n v="13.37"/>
    <s v="V07"/>
    <s v="49976156700035"/>
    <s v="006"/>
    <x v="26"/>
    <s v="15096"/>
    <b v="0"/>
    <x v="2"/>
  </r>
  <r>
    <s v="SATELEC"/>
    <s v="92160"/>
    <s v="ANTHONY"/>
    <s v="C47960"/>
    <s v="FRANCE"/>
    <s v="Facture client"/>
    <x v="62"/>
    <x v="3"/>
    <x v="8"/>
    <s v="EUR"/>
    <x v="62"/>
    <n v="0"/>
    <n v="37.270000000000003"/>
    <s v="V05"/>
    <s v="97120154600498"/>
    <s v="001"/>
    <x v="1"/>
    <s v="15418"/>
    <b v="0"/>
    <x v="1"/>
  </r>
  <r>
    <s v="LUNE"/>
    <s v="75006"/>
    <s v="PARIS"/>
    <s v="C16754"/>
    <s v="FRANCE"/>
    <s v="Facture client"/>
    <x v="63"/>
    <x v="3"/>
    <x v="9"/>
    <s v="EUR"/>
    <x v="63"/>
    <n v="0"/>
    <n v="8.66"/>
    <s v="V07"/>
    <s v="87914094500020"/>
    <s v="006"/>
    <x v="27"/>
    <s v="16754"/>
    <b v="0"/>
    <x v="2"/>
  </r>
  <r>
    <s v="PROLUM NORD PAS DE CALAIS"/>
    <s v="59710"/>
    <s v="AVELIN"/>
    <s v="C86330"/>
    <s v="FRANCE"/>
    <s v="Facture client"/>
    <x v="64"/>
    <x v="3"/>
    <x v="3"/>
    <s v="EUR"/>
    <x v="64"/>
    <n v="0"/>
    <n v="32.659999999999997"/>
    <s v="V08"/>
    <s v="44838434700044"/>
    <s v="006"/>
    <x v="8"/>
    <s v="8633"/>
    <b v="0"/>
    <x v="2"/>
  </r>
  <r>
    <s v="SALUSTRA SA"/>
    <s v="67200"/>
    <s v="STRASBOURG"/>
    <s v="C89720"/>
    <s v="FRANCE"/>
    <s v="Facture client"/>
    <x v="65"/>
    <x v="3"/>
    <x v="3"/>
    <s v="EUR"/>
    <x v="65"/>
    <n v="0"/>
    <n v="214.19"/>
    <s v="V08"/>
    <s v="668502156"/>
    <s v="006"/>
    <x v="28"/>
    <s v="8972"/>
    <b v="0"/>
    <x v="2"/>
  </r>
  <r>
    <s v="MAWA MONACO"/>
    <s v="98000"/>
    <s v="MONACO"/>
    <s v="C17651"/>
    <s v="FRANCE"/>
    <s v="Facture client"/>
    <x v="66"/>
    <x v="3"/>
    <x v="9"/>
    <s v="EUR"/>
    <x v="66"/>
    <n v="0"/>
    <n v="2.92"/>
    <s v="V07"/>
    <s v=""/>
    <s v="006"/>
    <x v="29"/>
    <s v="17651"/>
    <b v="0"/>
    <x v="2"/>
  </r>
  <r>
    <s v="DURET ELECTRICITE"/>
    <s v="74940"/>
    <s v="ANNECY"/>
    <s v="C25350"/>
    <s v="FRANCE"/>
    <s v="Facture client"/>
    <x v="67"/>
    <x v="3"/>
    <x v="3"/>
    <s v="EUR"/>
    <x v="67"/>
    <n v="0"/>
    <n v="407.38"/>
    <s v="V13"/>
    <s v="41233753700044"/>
    <s v="001"/>
    <x v="15"/>
    <s v="2535"/>
    <b v="0"/>
    <x v="2"/>
  </r>
  <r>
    <s v="C.C.T"/>
    <s v="93300"/>
    <s v="AUBERVILLIERS"/>
    <s v="C18965"/>
    <s v="FRANCE"/>
    <s v="Facture client"/>
    <x v="68"/>
    <x v="3"/>
    <x v="3"/>
    <s v="EUR"/>
    <x v="68"/>
    <n v="0"/>
    <n v="122.29"/>
    <s v="V08"/>
    <s v="50093995400029"/>
    <s v="014"/>
    <x v="19"/>
    <s v="18965"/>
    <b v="0"/>
    <x v="2"/>
  </r>
  <r>
    <s v="D.A.E.M SIEGE"/>
    <s v="98000"/>
    <s v="MONACO"/>
    <s v="C10022"/>
    <s v="FRANCE"/>
    <s v="Facture client"/>
    <x v="69"/>
    <x v="3"/>
    <x v="3"/>
    <s v="EUR"/>
    <x v="69"/>
    <n v="0"/>
    <n v="169.12"/>
    <s v="V13"/>
    <s v="999373996"/>
    <s v="006"/>
    <x v="30"/>
    <s v="10022"/>
    <b v="0"/>
    <x v="2"/>
  </r>
  <r>
    <s v="JEUX DE LUMIERE"/>
    <s v="84000"/>
    <s v="AVIGNON"/>
    <s v="C85001"/>
    <s v="FRANCE"/>
    <s v="Facture client"/>
    <x v="70"/>
    <x v="3"/>
    <x v="5"/>
    <s v="EUR"/>
    <x v="70"/>
    <n v="0"/>
    <n v="193.02"/>
    <s v="V10"/>
    <s v="48958232000011"/>
    <s v="006"/>
    <x v="11"/>
    <s v="850"/>
    <b v="0"/>
    <x v="2"/>
  </r>
  <r>
    <s v="OBJECTIF LUMIERE"/>
    <s v="33300"/>
    <s v="BORDEAUX"/>
    <s v="C10396"/>
    <s v="FRANCE"/>
    <s v="Facture client"/>
    <x v="71"/>
    <x v="3"/>
    <x v="3"/>
    <s v="EUR"/>
    <x v="71"/>
    <n v="0"/>
    <n v="126.18"/>
    <s v="V13"/>
    <s v="821619921"/>
    <s v="006"/>
    <x v="31"/>
    <s v="10396"/>
    <b v="0"/>
    <x v="2"/>
  </r>
  <r>
    <s v="HENRI BREUVART"/>
    <s v="80000"/>
    <s v="AMIENS"/>
    <s v="C19165"/>
    <s v="FRANCE"/>
    <s v="Facture client"/>
    <x v="72"/>
    <x v="3"/>
    <x v="8"/>
    <s v="EUR"/>
    <x v="72"/>
    <n v="454"/>
    <n v="0"/>
    <s v="CPT"/>
    <s v=""/>
    <s v="009"/>
    <x v="1"/>
    <s v="19165"/>
    <b v="0"/>
    <x v="1"/>
  </r>
  <r>
    <s v="NUMELEC"/>
    <s v="93360"/>
    <s v="NEUILLY PLAISANCE"/>
    <s v="C28120"/>
    <s v="FRANCE"/>
    <s v="Facture client"/>
    <x v="73"/>
    <x v="3"/>
    <x v="8"/>
    <s v="EUR"/>
    <x v="73"/>
    <n v="361"/>
    <n v="0"/>
    <s v="CPT"/>
    <s v="47901983800016"/>
    <s v="001"/>
    <x v="1"/>
    <s v="2812"/>
    <b v="0"/>
    <x v="1"/>
  </r>
  <r>
    <s v="ASSOR"/>
    <s v="75015"/>
    <s v="PARIS"/>
    <s v="C19094"/>
    <s v="FRANCE"/>
    <s v="Facture client"/>
    <x v="74"/>
    <x v="3"/>
    <x v="8"/>
    <s v="EUR"/>
    <x v="74"/>
    <n v="543"/>
    <n v="0"/>
    <s v="CPT"/>
    <s v=""/>
    <s v="009"/>
    <x v="1"/>
    <s v="19094"/>
    <b v="0"/>
    <x v="1"/>
  </r>
  <r>
    <s v="EDISON"/>
    <s v="30900"/>
    <s v="NIMES"/>
    <s v="C17697"/>
    <s v="FRANCE"/>
    <s v="Facture client"/>
    <x v="75"/>
    <x v="3"/>
    <x v="9"/>
    <s v="EUR"/>
    <x v="75"/>
    <n v="0"/>
    <n v="381.46"/>
    <s v="V07"/>
    <s v="85040779200025"/>
    <s v="001"/>
    <x v="32"/>
    <s v="17697"/>
    <b v="0"/>
    <x v="2"/>
  </r>
  <r>
    <s v="R.D.M"/>
    <s v="93100"/>
    <s v="MONTREUIL"/>
    <s v="C12240"/>
    <s v="FRANCE"/>
    <s v="Facture client"/>
    <x v="76"/>
    <x v="3"/>
    <x v="9"/>
    <s v="EUR"/>
    <x v="76"/>
    <n v="0"/>
    <n v="656.32"/>
    <s v="V07"/>
    <s v="43379287600024"/>
    <s v="001"/>
    <x v="25"/>
    <s v="1224"/>
    <b v="0"/>
    <x v="2"/>
  </r>
  <r>
    <s v="ISADORA VIQUEL ARCHITECTURE"/>
    <s v="75008"/>
    <s v="PARIS"/>
    <s v="C10349"/>
    <s v="FRANCE"/>
    <s v="Facture client"/>
    <x v="77"/>
    <x v="3"/>
    <x v="8"/>
    <s v="EUR"/>
    <x v="77"/>
    <n v="509"/>
    <n v="0.01"/>
    <s v="CPT"/>
    <s v="81367159100010"/>
    <s v="002"/>
    <x v="1"/>
    <s v="10349"/>
    <b v="0"/>
    <x v="1"/>
  </r>
  <r>
    <s v="HOME AND CO"/>
    <s v="80538"/>
    <s v="MÜNCHEN"/>
    <s v="C40150"/>
    <s v="ALLEMAGNE"/>
    <s v="Facture client"/>
    <x v="78"/>
    <x v="3"/>
    <x v="9"/>
    <s v="EUR"/>
    <x v="78"/>
    <n v="0"/>
    <n v="63.11"/>
    <s v="V07"/>
    <s v=""/>
    <s v="013"/>
    <x v="33"/>
    <s v="4015"/>
    <b v="0"/>
    <x v="0"/>
  </r>
  <r>
    <s v="HOME AND CO"/>
    <s v="80538"/>
    <s v="MÜNCHEN"/>
    <s v="C40150"/>
    <s v="ALLEMAGNE"/>
    <s v="Facture client"/>
    <x v="79"/>
    <x v="3"/>
    <x v="9"/>
    <s v="EUR"/>
    <x v="79"/>
    <n v="0"/>
    <n v="88.19"/>
    <s v="V07"/>
    <s v=""/>
    <s v="013"/>
    <x v="33"/>
    <s v="4015"/>
    <b v="0"/>
    <x v="0"/>
  </r>
  <r>
    <s v="HOME AND CO"/>
    <s v="80538"/>
    <s v="MÜNCHEN"/>
    <s v="C40150"/>
    <s v="ALLEMAGNE"/>
    <s v="Facture client"/>
    <x v="80"/>
    <x v="3"/>
    <x v="9"/>
    <s v="EUR"/>
    <x v="80"/>
    <n v="0"/>
    <n v="778.86"/>
    <s v="V07"/>
    <s v=""/>
    <s v="013"/>
    <x v="33"/>
    <s v="4015"/>
    <b v="0"/>
    <x v="0"/>
  </r>
  <r>
    <s v="MONMAR MARINE S.L."/>
    <s v="08039"/>
    <s v="BARCELONA"/>
    <s v="C79580"/>
    <s v="ESPAGNE"/>
    <s v="Facture client"/>
    <x v="81"/>
    <x v="3"/>
    <x v="9"/>
    <s v="EUR"/>
    <x v="81"/>
    <n v="0"/>
    <n v="567.20000000000005"/>
    <s v="V07"/>
    <s v=""/>
    <s v="013"/>
    <x v="34"/>
    <s v="7958"/>
    <b v="0"/>
    <x v="0"/>
  </r>
  <r>
    <s v="MONMAR MARINE S.L."/>
    <s v="08039"/>
    <s v="BARCELONA"/>
    <s v="C79580"/>
    <s v="ESPAGNE"/>
    <s v="Facture client"/>
    <x v="82"/>
    <x v="3"/>
    <x v="9"/>
    <s v="EUR"/>
    <x v="82"/>
    <n v="0"/>
    <n v="779.48"/>
    <s v="V07"/>
    <s v=""/>
    <s v="013"/>
    <x v="34"/>
    <s v="7958"/>
    <b v="0"/>
    <x v="0"/>
  </r>
  <r>
    <s v="ARCHITECTURE DETAILS SPRL"/>
    <s v="1180"/>
    <s v="BRUXELLES"/>
    <s v="C63480"/>
    <s v="BELGIQUE"/>
    <s v="Facture client"/>
    <x v="83"/>
    <x v="3"/>
    <x v="9"/>
    <s v="EUR"/>
    <x v="83"/>
    <n v="0"/>
    <n v="4126.41"/>
    <s v="V07"/>
    <s v=""/>
    <s v="013"/>
    <x v="5"/>
    <s v="6348"/>
    <b v="0"/>
    <x v="0"/>
  </r>
  <r>
    <s v="ONLYTEC SP.Z O.O."/>
    <s v="04-884"/>
    <s v="WARSAW"/>
    <s v="C16935"/>
    <s v="POLOGNE"/>
    <s v="Facture client"/>
    <x v="84"/>
    <x v="3"/>
    <x v="8"/>
    <s v="EUR"/>
    <x v="84"/>
    <n v="0"/>
    <n v="1218.83"/>
    <s v="V05"/>
    <s v=""/>
    <s v="013"/>
    <x v="1"/>
    <s v="16935"/>
    <b v="0"/>
    <x v="1"/>
  </r>
  <r>
    <s v="SODELECT"/>
    <s v="75015"/>
    <s v="PARIS"/>
    <s v="C14150"/>
    <s v="FRANCE"/>
    <s v="Facture client"/>
    <x v="85"/>
    <x v="3"/>
    <x v="9"/>
    <s v="EUR"/>
    <x v="85"/>
    <n v="0"/>
    <n v="6021.44"/>
    <s v="V07"/>
    <s v="38046185500021"/>
    <s v="001"/>
    <x v="21"/>
    <s v="1415"/>
    <b v="0"/>
    <x v="2"/>
  </r>
  <r>
    <s v="MONSIEUR JEAN-MICHEL WILMOTTE"/>
    <s v="75007"/>
    <s v="PARIS"/>
    <s v="C18956"/>
    <s v="FRANCE"/>
    <s v="Facture client"/>
    <x v="86"/>
    <x v="3"/>
    <x v="8"/>
    <s v="EUR"/>
    <x v="86"/>
    <n v="12525"/>
    <n v="0"/>
    <s v="CPT"/>
    <s v=""/>
    <s v="002"/>
    <x v="1"/>
    <s v="18956"/>
    <b v="0"/>
    <x v="1"/>
  </r>
  <r>
    <s v="TIAS"/>
    <s v="75020"/>
    <s v="PARIS"/>
    <s v="C14801"/>
    <s v="FRANCE"/>
    <s v="Facture client"/>
    <x v="87"/>
    <x v="3"/>
    <x v="9"/>
    <s v="EUR"/>
    <x v="87"/>
    <n v="0"/>
    <n v="34.61"/>
    <s v="V07"/>
    <s v="43477044200011"/>
    <s v="001"/>
    <x v="35"/>
    <s v="1480"/>
    <b v="0"/>
    <x v="2"/>
  </r>
  <r>
    <s v="ESPACE LUMIERE"/>
    <s v="75008"/>
    <s v="PARIS"/>
    <s v="C61001"/>
    <s v="FRANCE"/>
    <s v="Facture client"/>
    <x v="88"/>
    <x v="3"/>
    <x v="9"/>
    <s v="EUR"/>
    <x v="88"/>
    <n v="0"/>
    <n v="44.94"/>
    <s v="V07"/>
    <s v="30993183000041"/>
    <s v="006"/>
    <x v="23"/>
    <s v="610"/>
    <b v="0"/>
    <x v="2"/>
  </r>
  <r>
    <s v="MY DECOR"/>
    <s v="75018"/>
    <s v="PARIS"/>
    <s v="C19085"/>
    <s v="FRANCE"/>
    <s v="Facture client"/>
    <x v="89"/>
    <x v="3"/>
    <x v="8"/>
    <s v="EUR"/>
    <x v="89"/>
    <n v="21"/>
    <n v="0"/>
    <s v="CPT"/>
    <s v="97848305500015"/>
    <s v="014"/>
    <x v="1"/>
    <s v="19085"/>
    <b v="0"/>
    <x v="1"/>
  </r>
  <r>
    <s v="MY DECOR"/>
    <s v="75018"/>
    <s v="PARIS"/>
    <s v="C19085"/>
    <s v="FRANCE"/>
    <s v="Facture client"/>
    <x v="90"/>
    <x v="3"/>
    <x v="8"/>
    <s v="EUR"/>
    <x v="90"/>
    <n v="218"/>
    <n v="0"/>
    <s v="CPT"/>
    <s v="97848305500015"/>
    <s v="014"/>
    <x v="1"/>
    <s v="19085"/>
    <b v="0"/>
    <x v="1"/>
  </r>
  <r>
    <s v="TSK SDN.BHD."/>
    <s v="BE3719"/>
    <s v="NEGARA BRUNEI DARUSSALAM"/>
    <s v="C18805"/>
    <s v="BRUNEI DARUSSALAM"/>
    <s v="Facture client"/>
    <x v="91"/>
    <x v="4"/>
    <x v="10"/>
    <s v="EUR"/>
    <x v="91"/>
    <n v="5959"/>
    <n v="0"/>
    <s v="V04"/>
    <s v=""/>
    <s v="001"/>
    <x v="1"/>
    <s v="18805"/>
    <b v="0"/>
    <x v="1"/>
  </r>
  <r>
    <s v="TSK SDN.BHD."/>
    <s v="BE3719"/>
    <s v="NEGARA BRUNEI DARUSSALAM"/>
    <s v="C18805"/>
    <s v="BRUNEI DARUSSALAM"/>
    <s v="Facture client"/>
    <x v="92"/>
    <x v="4"/>
    <x v="10"/>
    <s v="EUR"/>
    <x v="92"/>
    <n v="2468"/>
    <n v="0"/>
    <s v="V04"/>
    <s v=""/>
    <s v="001"/>
    <x v="1"/>
    <s v="18805"/>
    <b v="0"/>
    <x v="1"/>
  </r>
  <r>
    <s v="TSK SDN.BHD."/>
    <s v="BE3719"/>
    <s v="NEGARA BRUNEI DARUSSALAM"/>
    <s v="C18805"/>
    <s v="BRUNEI DARUSSALAM"/>
    <s v="Facture client"/>
    <x v="93"/>
    <x v="4"/>
    <x v="10"/>
    <s v="EUR"/>
    <x v="93"/>
    <n v="5084"/>
    <n v="0"/>
    <s v="V04"/>
    <s v=""/>
    <s v="001"/>
    <x v="1"/>
    <s v="18805"/>
    <b v="0"/>
    <x v="1"/>
  </r>
  <r>
    <s v="TSK SDN.BHD."/>
    <s v="BE3719"/>
    <s v="NEGARA BRUNEI DARUSSALAM"/>
    <s v="C18805"/>
    <s v="BRUNEI DARUSSALAM"/>
    <s v="Facture client"/>
    <x v="94"/>
    <x v="4"/>
    <x v="10"/>
    <s v="EUR"/>
    <x v="94"/>
    <n v="206"/>
    <n v="0"/>
    <s v="V04"/>
    <s v=""/>
    <s v="001"/>
    <x v="1"/>
    <s v="18805"/>
    <b v="0"/>
    <x v="1"/>
  </r>
  <r>
    <s v="TSK SDN.BHD."/>
    <s v="BE3719"/>
    <s v="NEGARA BRUNEI DARUSSALAM"/>
    <s v="C18805"/>
    <s v="BRUNEI DARUSSALAM"/>
    <s v="Facture client"/>
    <x v="95"/>
    <x v="4"/>
    <x v="10"/>
    <s v="EUR"/>
    <x v="95"/>
    <n v="149"/>
    <n v="0"/>
    <s v="V04"/>
    <s v=""/>
    <s v="001"/>
    <x v="1"/>
    <s v="18805"/>
    <b v="0"/>
    <x v="1"/>
  </r>
  <r>
    <s v="TSK SDN.BHD."/>
    <s v="BE3719"/>
    <s v="NEGARA BRUNEI DARUSSALAM"/>
    <s v="C18805"/>
    <s v="BRUNEI DARUSSALAM"/>
    <s v="Facture client"/>
    <x v="96"/>
    <x v="4"/>
    <x v="10"/>
    <s v="EUR"/>
    <x v="96"/>
    <n v="378"/>
    <n v="0"/>
    <s v="V04"/>
    <s v=""/>
    <s v="001"/>
    <x v="1"/>
    <s v="18805"/>
    <b v="0"/>
    <x v="1"/>
  </r>
  <r>
    <s v="IQ PREMIUM ENGINEERING LTD"/>
    <s v="WC2H 9JQ"/>
    <s v="LONDON"/>
    <s v="C18845"/>
    <s v="ROYAUME UNI"/>
    <s v="Facture client"/>
    <x v="97"/>
    <x v="4"/>
    <x v="10"/>
    <s v="EUR"/>
    <x v="97"/>
    <n v="621"/>
    <n v="0"/>
    <s v="V04"/>
    <s v=""/>
    <s v="001"/>
    <x v="1"/>
    <s v="18845"/>
    <b v="0"/>
    <x v="1"/>
  </r>
  <r>
    <s v="MELJAC NORTH AMERICA"/>
    <s v="CA 90039"/>
    <s v="LOS ANGELES"/>
    <s v="C12361"/>
    <s v="ETATS UNIS D'AMERIQUE"/>
    <s v="Facture client"/>
    <x v="98"/>
    <x v="4"/>
    <x v="10"/>
    <s v="EUR"/>
    <x v="98"/>
    <n v="0"/>
    <n v="37.5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99"/>
    <x v="4"/>
    <x v="10"/>
    <s v="EUR"/>
    <x v="99"/>
    <n v="0"/>
    <n v="4928.0200000000004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0"/>
    <x v="4"/>
    <x v="10"/>
    <s v="EUR"/>
    <x v="100"/>
    <n v="0"/>
    <n v="229.09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1"/>
    <x v="4"/>
    <x v="10"/>
    <s v="EUR"/>
    <x v="101"/>
    <n v="0"/>
    <n v="332.26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2"/>
    <x v="4"/>
    <x v="10"/>
    <s v="EUR"/>
    <x v="102"/>
    <n v="0"/>
    <n v="611.46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3"/>
    <x v="4"/>
    <x v="10"/>
    <s v="EUR"/>
    <x v="103"/>
    <n v="0"/>
    <n v="93.48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4"/>
    <x v="4"/>
    <x v="10"/>
    <s v="EUR"/>
    <x v="104"/>
    <n v="1523"/>
    <n v="0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5"/>
    <x v="4"/>
    <x v="10"/>
    <s v="EUR"/>
    <x v="105"/>
    <n v="0"/>
    <n v="85.86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6"/>
    <x v="4"/>
    <x v="10"/>
    <s v="EUR"/>
    <x v="106"/>
    <n v="0"/>
    <n v="237.74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7"/>
    <x v="4"/>
    <x v="10"/>
    <s v="EUR"/>
    <x v="107"/>
    <n v="0"/>
    <n v="2.5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8"/>
    <x v="4"/>
    <x v="10"/>
    <s v="EUR"/>
    <x v="108"/>
    <n v="0"/>
    <n v="1645.25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09"/>
    <x v="4"/>
    <x v="10"/>
    <s v="EUR"/>
    <x v="109"/>
    <n v="0"/>
    <n v="3522.21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10"/>
    <x v="4"/>
    <x v="10"/>
    <s v="EUR"/>
    <x v="110"/>
    <n v="0"/>
    <n v="383.86"/>
    <s v="REC"/>
    <s v=""/>
    <s v="013"/>
    <x v="1"/>
    <s v="12361"/>
    <b v="0"/>
    <x v="1"/>
  </r>
  <r>
    <s v="JANINE STONE &amp; CO"/>
    <s v="SW11 4XW"/>
    <s v="LONDON"/>
    <s v="C18603"/>
    <s v="ROYAUME UNI"/>
    <s v="Facture client"/>
    <x v="111"/>
    <x v="4"/>
    <x v="10"/>
    <s v="EUR"/>
    <x v="111"/>
    <n v="0"/>
    <n v="266.36"/>
    <s v="V05"/>
    <s v=""/>
    <s v="002"/>
    <x v="1"/>
    <s v="18603"/>
    <b v="0"/>
    <x v="1"/>
  </r>
  <r>
    <s v="A.E.S"/>
    <s v="95310"/>
    <s v="ST OUEN L'AUMONE"/>
    <s v="C19163"/>
    <s v="FRANCE"/>
    <s v="Facture client"/>
    <x v="112"/>
    <x v="4"/>
    <x v="10"/>
    <s v="EUR"/>
    <x v="112"/>
    <n v="110"/>
    <n v="0"/>
    <s v="CPT"/>
    <s v="791018047"/>
    <s v="001"/>
    <x v="1"/>
    <s v="19163"/>
    <b v="0"/>
    <x v="1"/>
  </r>
  <r>
    <s v="ONLYTEC SP.Z O.O."/>
    <s v="04-884"/>
    <s v="WARSAW"/>
    <s v="C16935"/>
    <s v="POLOGNE"/>
    <s v="Facture client"/>
    <x v="113"/>
    <x v="4"/>
    <x v="10"/>
    <s v="EUR"/>
    <x v="113"/>
    <n v="0"/>
    <n v="17.47"/>
    <s v="V05"/>
    <s v=""/>
    <s v="013"/>
    <x v="1"/>
    <s v="16935"/>
    <b v="0"/>
    <x v="1"/>
  </r>
  <r>
    <s v="ONLYTEC SP.Z O.O."/>
    <s v="04-884"/>
    <s v="WARSAW"/>
    <s v="C16935"/>
    <s v="POLOGNE"/>
    <s v="Facture client"/>
    <x v="114"/>
    <x v="4"/>
    <x v="10"/>
    <s v="EUR"/>
    <x v="114"/>
    <n v="0"/>
    <n v="137.16"/>
    <s v="V05"/>
    <s v=""/>
    <s v="013"/>
    <x v="1"/>
    <s v="16935"/>
    <b v="0"/>
    <x v="1"/>
  </r>
  <r>
    <s v="PARIS DESIGN DISTRICT"/>
    <s v="75007"/>
    <s v="PARIS"/>
    <s v="C98130"/>
    <s v="FRANCE"/>
    <s v="Facture client"/>
    <x v="115"/>
    <x v="4"/>
    <x v="3"/>
    <s v="EUR"/>
    <x v="115"/>
    <n v="0"/>
    <n v="69.53"/>
    <s v="V08"/>
    <s v="81184947000018"/>
    <s v="006"/>
    <x v="36"/>
    <s v="9813"/>
    <b v="0"/>
    <x v="2"/>
  </r>
  <r>
    <s v="S.C.LA MAISON S.R.L."/>
    <s v="600269"/>
    <s v="BACAU"/>
    <s v="C49310"/>
    <s v="ROUMANIE"/>
    <s v="Facture client"/>
    <x v="116"/>
    <x v="4"/>
    <x v="10"/>
    <s v="EUR"/>
    <x v="116"/>
    <n v="76"/>
    <n v="0"/>
    <s v="V04"/>
    <s v=""/>
    <s v="013"/>
    <x v="1"/>
    <s v="4931"/>
    <b v="0"/>
    <x v="1"/>
  </r>
  <r>
    <s v="S.C.LA MAISON S.R.L."/>
    <s v="600269"/>
    <s v="BACAU"/>
    <s v="C49310"/>
    <s v="ROUMANIE"/>
    <s v="Facture client"/>
    <x v="117"/>
    <x v="4"/>
    <x v="10"/>
    <s v="EUR"/>
    <x v="117"/>
    <n v="147"/>
    <n v="146.96"/>
    <s v="V05"/>
    <s v=""/>
    <s v="013"/>
    <x v="1"/>
    <s v="4931"/>
    <b v="0"/>
    <x v="1"/>
  </r>
  <r>
    <s v="S.C.LA MAISON S.R.L."/>
    <s v="600269"/>
    <s v="BACAU"/>
    <s v="C49310"/>
    <s v="ROUMANIE"/>
    <s v="Facture client"/>
    <x v="118"/>
    <x v="4"/>
    <x v="10"/>
    <s v="EUR"/>
    <x v="118"/>
    <n v="183"/>
    <n v="0"/>
    <s v="V04"/>
    <s v=""/>
    <s v="013"/>
    <x v="1"/>
    <s v="4931"/>
    <b v="0"/>
    <x v="1"/>
  </r>
  <r>
    <s v="S.C.LA MAISON S.R.L."/>
    <s v="600269"/>
    <s v="BACAU"/>
    <s v="C49310"/>
    <s v="ROUMANIE"/>
    <s v="Facture client"/>
    <x v="119"/>
    <x v="4"/>
    <x v="10"/>
    <s v="EUR"/>
    <x v="119"/>
    <n v="654"/>
    <n v="0"/>
    <s v="V04"/>
    <s v=""/>
    <s v="013"/>
    <x v="1"/>
    <s v="4931"/>
    <b v="0"/>
    <x v="1"/>
  </r>
  <r>
    <s v="AMAR"/>
    <s v="94130"/>
    <s v="NOGENT-SUR-MARNE"/>
    <s v="C19289"/>
    <s v="FRANCE"/>
    <s v="Facture client"/>
    <x v="120"/>
    <x v="4"/>
    <x v="10"/>
    <s v="EUR"/>
    <x v="120"/>
    <n v="203"/>
    <n v="0"/>
    <s v="CPT"/>
    <s v=""/>
    <s v="009"/>
    <x v="1"/>
    <s v="19289"/>
    <b v="0"/>
    <x v="1"/>
  </r>
  <r>
    <s v="STUDIO ON"/>
    <s v="75011"/>
    <s v="PARIS"/>
    <s v="C10437"/>
    <s v="FRANCE"/>
    <s v="Facture client"/>
    <x v="121"/>
    <x v="4"/>
    <x v="11"/>
    <s v="EUR"/>
    <x v="121"/>
    <n v="0"/>
    <n v="18.71"/>
    <s v="V09"/>
    <s v="812801199"/>
    <s v="006"/>
    <x v="37"/>
    <s v="10437"/>
    <b v="0"/>
    <x v="2"/>
  </r>
  <r>
    <s v="STUDIO ON"/>
    <s v="75011"/>
    <s v="PARIS"/>
    <s v="C10437"/>
    <s v="FRANCE"/>
    <s v="Facture client"/>
    <x v="122"/>
    <x v="4"/>
    <x v="11"/>
    <s v="EUR"/>
    <x v="122"/>
    <n v="0"/>
    <n v="343.43"/>
    <s v="V09"/>
    <s v="812801199"/>
    <s v="006"/>
    <x v="37"/>
    <s v="10437"/>
    <b v="0"/>
    <x v="2"/>
  </r>
  <r>
    <s v="BRANDS CPH"/>
    <s v="2300"/>
    <s v="COPENHAGUE"/>
    <s v="C18294"/>
    <s v="DANEMARK"/>
    <s v="Facture client"/>
    <x v="123"/>
    <x v="4"/>
    <x v="10"/>
    <s v="EUR"/>
    <x v="123"/>
    <n v="1909"/>
    <n v="0"/>
    <s v="V04"/>
    <s v=""/>
    <s v="011"/>
    <x v="1"/>
    <s v="18294"/>
    <b v="0"/>
    <x v="1"/>
  </r>
  <r>
    <s v="ALOUD AB"/>
    <s v="11429"/>
    <s v="STOCKHOLM"/>
    <s v="C77170"/>
    <s v="SUEDE"/>
    <s v="Facture client"/>
    <x v="124"/>
    <x v="4"/>
    <x v="10"/>
    <s v="EUR"/>
    <x v="124"/>
    <n v="453"/>
    <n v="0"/>
    <s v="V03"/>
    <s v=""/>
    <s v="013"/>
    <x v="38"/>
    <s v="7717"/>
    <b v="0"/>
    <x v="1"/>
  </r>
  <r>
    <s v="ALOUD AB"/>
    <s v="11429"/>
    <s v="STOCKHOLM"/>
    <s v="C77170"/>
    <s v="SUEDE"/>
    <s v="Facture client"/>
    <x v="125"/>
    <x v="4"/>
    <x v="10"/>
    <s v="EUR"/>
    <x v="125"/>
    <n v="787"/>
    <n v="0"/>
    <s v="V03"/>
    <s v=""/>
    <s v="013"/>
    <x v="38"/>
    <s v="7717"/>
    <b v="0"/>
    <x v="1"/>
  </r>
  <r>
    <s v="ALOUD AB"/>
    <s v="11429"/>
    <s v="STOCKHOLM"/>
    <s v="C77170"/>
    <s v="SUEDE"/>
    <s v="Facture client"/>
    <x v="126"/>
    <x v="4"/>
    <x v="10"/>
    <s v="EUR"/>
    <x v="126"/>
    <n v="249"/>
    <n v="0"/>
    <s v="V03"/>
    <s v=""/>
    <s v="013"/>
    <x v="38"/>
    <s v="7717"/>
    <b v="0"/>
    <x v="1"/>
  </r>
  <r>
    <s v="TECNOLITE SRL"/>
    <s v="20129"/>
    <s v="MILANO"/>
    <s v="C47670"/>
    <s v="ITALIE"/>
    <s v="Facture client"/>
    <x v="127"/>
    <x v="4"/>
    <x v="10"/>
    <s v="EUR"/>
    <x v="127"/>
    <n v="6706"/>
    <n v="0"/>
    <s v="V04"/>
    <s v=""/>
    <s v="013"/>
    <x v="1"/>
    <s v="4767"/>
    <b v="0"/>
    <x v="1"/>
  </r>
  <r>
    <s v="TECNOLITE SRL"/>
    <s v="20129"/>
    <s v="MILANO"/>
    <s v="C47670"/>
    <s v="ITALIE"/>
    <s v="Facture client"/>
    <x v="128"/>
    <x v="4"/>
    <x v="10"/>
    <s v="EUR"/>
    <x v="128"/>
    <n v="331"/>
    <n v="0"/>
    <s v="V04"/>
    <s v=""/>
    <s v="013"/>
    <x v="1"/>
    <s v="4767"/>
    <b v="0"/>
    <x v="1"/>
  </r>
  <r>
    <s v="TECNOLITE SRL"/>
    <s v="20129"/>
    <s v="MILANO"/>
    <s v="C47670"/>
    <s v="ITALIE"/>
    <s v="Facture client"/>
    <x v="129"/>
    <x v="4"/>
    <x v="10"/>
    <s v="EUR"/>
    <x v="129"/>
    <n v="1751"/>
    <n v="0"/>
    <s v="V04"/>
    <s v=""/>
    <s v="013"/>
    <x v="1"/>
    <s v="4767"/>
    <b v="0"/>
    <x v="1"/>
  </r>
  <r>
    <s v="TECNOLITE SRL"/>
    <s v="20129"/>
    <s v="MILANO"/>
    <s v="C47670"/>
    <s v="ITALIE"/>
    <s v="Facture client"/>
    <x v="130"/>
    <x v="4"/>
    <x v="10"/>
    <s v="EUR"/>
    <x v="130"/>
    <n v="84"/>
    <n v="0"/>
    <s v="V04"/>
    <s v=""/>
    <s v="013"/>
    <x v="1"/>
    <s v="4767"/>
    <b v="0"/>
    <x v="1"/>
  </r>
  <r>
    <s v="TECNOLITE SRL"/>
    <s v="20129"/>
    <s v="MILANO"/>
    <s v="C47670"/>
    <s v="ITALIE"/>
    <s v="Facture client"/>
    <x v="131"/>
    <x v="4"/>
    <x v="10"/>
    <s v="EUR"/>
    <x v="131"/>
    <n v="113"/>
    <n v="0"/>
    <s v="V04"/>
    <s v=""/>
    <s v="013"/>
    <x v="1"/>
    <s v="4767"/>
    <b v="0"/>
    <x v="1"/>
  </r>
  <r>
    <s v="TECNOLITE SRL"/>
    <s v="20129"/>
    <s v="MILANO"/>
    <s v="C47670"/>
    <s v="ITALIE"/>
    <s v="Facture client"/>
    <x v="132"/>
    <x v="4"/>
    <x v="10"/>
    <s v="EUR"/>
    <x v="132"/>
    <n v="108"/>
    <n v="0"/>
    <s v="V04"/>
    <s v=""/>
    <s v="013"/>
    <x v="1"/>
    <s v="4767"/>
    <b v="0"/>
    <x v="1"/>
  </r>
  <r>
    <s v="JUBIN"/>
    <s v="92100"/>
    <s v="BOULOGNE BILLANCOURT"/>
    <s v="C19351"/>
    <s v="FRANCE"/>
    <s v="Facture client"/>
    <x v="133"/>
    <x v="4"/>
    <x v="10"/>
    <s v="EUR"/>
    <x v="133"/>
    <n v="148"/>
    <n v="0"/>
    <s v="CPT"/>
    <s v=""/>
    <s v="009"/>
    <x v="1"/>
    <s v="19351"/>
    <b v="0"/>
    <x v="1"/>
  </r>
  <r>
    <s v="SONEPAR LA CHAPELLE DES FOUGERETZ"/>
    <s v="35520"/>
    <s v="LA CHAPELLE-DES-FOUGERETZ"/>
    <s v="C19194"/>
    <s v="FRANCE"/>
    <s v="Facture client"/>
    <x v="134"/>
    <x v="4"/>
    <x v="3"/>
    <s v="EUR"/>
    <x v="134"/>
    <n v="0"/>
    <n v="1695.65"/>
    <s v="V13"/>
    <s v="82448465301416"/>
    <s v="008"/>
    <x v="1"/>
    <s v="19194"/>
    <b v="0"/>
    <x v="1"/>
  </r>
  <r>
    <s v="BT CONSEILS"/>
    <s v="75008"/>
    <s v="PARIS"/>
    <s v="C19202"/>
    <s v="FRANCE"/>
    <s v="Facture client"/>
    <x v="135"/>
    <x v="4"/>
    <x v="10"/>
    <s v="EUR"/>
    <x v="135"/>
    <n v="2172"/>
    <n v="0"/>
    <s v="CPT"/>
    <s v="533566121"/>
    <s v="014"/>
    <x v="1"/>
    <s v="19202"/>
    <b v="0"/>
    <x v="1"/>
  </r>
  <r>
    <s v="BT CONSEILS"/>
    <s v="75008"/>
    <s v="PARIS"/>
    <s v="C19202"/>
    <s v="FRANCE"/>
    <s v="Facture client"/>
    <x v="136"/>
    <x v="4"/>
    <x v="10"/>
    <s v="EUR"/>
    <x v="136"/>
    <n v="2637"/>
    <n v="0"/>
    <s v="CPT"/>
    <s v="533566121"/>
    <s v="014"/>
    <x v="1"/>
    <s v="19202"/>
    <b v="0"/>
    <x v="1"/>
  </r>
  <r>
    <s v="COMETH SOMOCLIM HEE"/>
    <s v="98000"/>
    <s v="MONACO"/>
    <s v="C66550"/>
    <s v="FRANCE"/>
    <s v="Facture client"/>
    <x v="137"/>
    <x v="4"/>
    <x v="12"/>
    <s v="EUR"/>
    <x v="137"/>
    <n v="0"/>
    <n v="240.12"/>
    <s v="V07"/>
    <s v="84372819700016"/>
    <s v="001"/>
    <x v="1"/>
    <s v="6655"/>
    <b v="0"/>
    <x v="1"/>
  </r>
  <r>
    <s v="UNIFIT"/>
    <s v="3861RG"/>
    <s v="NIJKERK"/>
    <s v="C15090"/>
    <s v="PAYS - BAS"/>
    <s v="Facture client"/>
    <x v="138"/>
    <x v="4"/>
    <x v="12"/>
    <s v="EUR"/>
    <x v="138"/>
    <n v="0"/>
    <n v="206.51"/>
    <s v="V07"/>
    <s v=""/>
    <s v="013"/>
    <x v="39"/>
    <s v="1509"/>
    <b v="0"/>
    <x v="0"/>
  </r>
  <r>
    <s v="FANTON D'ANDON"/>
    <s v="75019"/>
    <s v="PARIS"/>
    <s v="C18783"/>
    <s v="FRANCE"/>
    <s v="Facture client"/>
    <x v="139"/>
    <x v="4"/>
    <x v="10"/>
    <s v="EUR"/>
    <x v="139"/>
    <n v="0"/>
    <n v="103.91"/>
    <s v="CPT"/>
    <s v=""/>
    <s v="009"/>
    <x v="1"/>
    <s v="18783"/>
    <b v="0"/>
    <x v="1"/>
  </r>
  <r>
    <s v="MELJAC NORTH AMERICA"/>
    <s v="CA 90039"/>
    <s v="LOS ANGELES"/>
    <s v="C12361"/>
    <s v="ETATS UNIS D'AMERIQUE"/>
    <s v="Facture client"/>
    <x v="140"/>
    <x v="5"/>
    <x v="13"/>
    <s v="EUR"/>
    <x v="140"/>
    <n v="0"/>
    <n v="2533.5300000000002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41"/>
    <x v="5"/>
    <x v="13"/>
    <s v="EUR"/>
    <x v="141"/>
    <n v="0"/>
    <n v="208.95"/>
    <s v="REC"/>
    <s v=""/>
    <s v="013"/>
    <x v="1"/>
    <s v="12361"/>
    <b v="0"/>
    <x v="1"/>
  </r>
  <r>
    <s v="MELJAC NORTH AMERICA"/>
    <s v="CA 90039"/>
    <s v="LOS ANGELES"/>
    <s v="C12361"/>
    <s v="ETATS UNIS D'AMERIQUE"/>
    <s v="Facture client"/>
    <x v="142"/>
    <x v="5"/>
    <x v="13"/>
    <s v="EUR"/>
    <x v="142"/>
    <n v="0"/>
    <n v="204.86"/>
    <s v="REC"/>
    <s v=""/>
    <s v="013"/>
    <x v="1"/>
    <s v="12361"/>
    <b v="0"/>
    <x v="1"/>
  </r>
  <r>
    <s v="GUYET FRANCOIS"/>
    <s v="75012"/>
    <s v="PARIS"/>
    <s v="C16694"/>
    <s v="FRANCE"/>
    <s v="Facture client"/>
    <x v="143"/>
    <x v="5"/>
    <x v="13"/>
    <s v="EUR"/>
    <x v="143"/>
    <n v="21"/>
    <n v="0"/>
    <s v="CPT"/>
    <s v="385374475"/>
    <s v="001"/>
    <x v="1"/>
    <s v="16694"/>
    <b v="0"/>
    <x v="1"/>
  </r>
  <r>
    <s v="CA NUANCE SA"/>
    <s v="1132"/>
    <s v="LULLY"/>
    <s v="C30100"/>
    <s v="SUISSE"/>
    <s v="Facture client"/>
    <x v="144"/>
    <x v="5"/>
    <x v="14"/>
    <s v="EUR"/>
    <x v="144"/>
    <n v="0"/>
    <n v="2204.5"/>
    <s v="V12"/>
    <s v=""/>
    <s v="013"/>
    <x v="40"/>
    <s v="301"/>
    <b v="0"/>
    <x v="0"/>
  </r>
  <r>
    <s v="CA NUANCE SA"/>
    <s v="1132"/>
    <s v="LULLY"/>
    <s v="C30100"/>
    <s v="SUISSE"/>
    <s v="Facture client"/>
    <x v="145"/>
    <x v="5"/>
    <x v="14"/>
    <s v="EUR"/>
    <x v="145"/>
    <n v="0"/>
    <n v="930.31"/>
    <s v="V12"/>
    <s v=""/>
    <s v="013"/>
    <x v="40"/>
    <s v="301"/>
    <b v="0"/>
    <x v="0"/>
  </r>
  <r>
    <s v="CA NUANCE SA"/>
    <s v="1132"/>
    <s v="LULLY"/>
    <s v="C30100"/>
    <s v="SUISSE"/>
    <s v="Facture client"/>
    <x v="146"/>
    <x v="5"/>
    <x v="14"/>
    <s v="EUR"/>
    <x v="146"/>
    <n v="0"/>
    <n v="172.28"/>
    <s v="V12"/>
    <s v=""/>
    <s v="013"/>
    <x v="40"/>
    <s v="301"/>
    <b v="0"/>
    <x v="0"/>
  </r>
  <r>
    <s v="CA NUANCE SA"/>
    <s v="1132"/>
    <s v="LULLY"/>
    <s v="C30100"/>
    <s v="SUISSE"/>
    <s v="Facture client"/>
    <x v="147"/>
    <x v="5"/>
    <x v="14"/>
    <s v="EUR"/>
    <x v="147"/>
    <n v="0"/>
    <n v="1.58"/>
    <s v="V12"/>
    <s v=""/>
    <s v="013"/>
    <x v="40"/>
    <s v="301"/>
    <b v="0"/>
    <x v="0"/>
  </r>
  <r>
    <s v="CA NUANCE SA"/>
    <s v="1132"/>
    <s v="LULLY"/>
    <s v="C30100"/>
    <s v="SUISSE"/>
    <s v="Facture client"/>
    <x v="148"/>
    <x v="5"/>
    <x v="14"/>
    <s v="EUR"/>
    <x v="148"/>
    <n v="0"/>
    <n v="680.4"/>
    <s v="V12"/>
    <s v=""/>
    <s v="013"/>
    <x v="40"/>
    <s v="301"/>
    <b v="0"/>
    <x v="0"/>
  </r>
  <r>
    <s v="CA NUANCE SA"/>
    <s v="1132"/>
    <s v="LULLY"/>
    <s v="C30100"/>
    <s v="SUISSE"/>
    <s v="Facture client"/>
    <x v="149"/>
    <x v="5"/>
    <x v="14"/>
    <s v="EUR"/>
    <x v="149"/>
    <n v="0"/>
    <n v="9.2200000000000006"/>
    <s v="V12"/>
    <s v=""/>
    <s v="013"/>
    <x v="40"/>
    <s v="301"/>
    <b v="0"/>
    <x v="0"/>
  </r>
  <r>
    <s v="CA NUANCE SA"/>
    <s v="1132"/>
    <s v="LULLY"/>
    <s v="C30100"/>
    <s v="SUISSE"/>
    <s v="Facture client"/>
    <x v="150"/>
    <x v="5"/>
    <x v="14"/>
    <s v="EUR"/>
    <x v="150"/>
    <n v="0"/>
    <n v="1.53"/>
    <s v="V12"/>
    <s v=""/>
    <s v="013"/>
    <x v="40"/>
    <s v="301"/>
    <b v="0"/>
    <x v="0"/>
  </r>
  <r>
    <s v="CA NUANCE SA"/>
    <s v="1132"/>
    <s v="LULLY"/>
    <s v="C30100"/>
    <s v="SUISSE"/>
    <s v="Facture client"/>
    <x v="151"/>
    <x v="5"/>
    <x v="14"/>
    <s v="EUR"/>
    <x v="151"/>
    <n v="0"/>
    <n v="1.28"/>
    <s v="V12"/>
    <s v=""/>
    <s v="013"/>
    <x v="40"/>
    <s v="301"/>
    <b v="0"/>
    <x v="0"/>
  </r>
  <r>
    <s v="CA NUANCE SA"/>
    <s v="1132"/>
    <s v="LULLY"/>
    <s v="C30100"/>
    <s v="SUISSE"/>
    <s v="Facture client"/>
    <x v="152"/>
    <x v="5"/>
    <x v="14"/>
    <s v="EUR"/>
    <x v="152"/>
    <n v="0"/>
    <n v="236.65"/>
    <s v="V12"/>
    <s v=""/>
    <s v="013"/>
    <x v="40"/>
    <s v="301"/>
    <b v="0"/>
    <x v="0"/>
  </r>
  <r>
    <s v="CA NUANCE SA"/>
    <s v="1132"/>
    <s v="LULLY"/>
    <s v="C30100"/>
    <s v="SUISSE"/>
    <s v="Facture client"/>
    <x v="153"/>
    <x v="5"/>
    <x v="14"/>
    <s v="EUR"/>
    <x v="153"/>
    <n v="0"/>
    <n v="120.96"/>
    <s v="V12"/>
    <s v=""/>
    <s v="013"/>
    <x v="40"/>
    <s v="301"/>
    <b v="0"/>
    <x v="0"/>
  </r>
  <r>
    <s v="CA NUANCE SA"/>
    <s v="1132"/>
    <s v="LULLY"/>
    <s v="C30100"/>
    <s v="SUISSE"/>
    <s v="Facture client"/>
    <x v="154"/>
    <x v="5"/>
    <x v="14"/>
    <s v="EUR"/>
    <x v="154"/>
    <n v="0"/>
    <n v="1.4"/>
    <s v="V12"/>
    <s v=""/>
    <s v="013"/>
    <x v="40"/>
    <s v="301"/>
    <b v="0"/>
    <x v="0"/>
  </r>
  <r>
    <s v="CA NUANCE SA"/>
    <s v="1132"/>
    <s v="LULLY"/>
    <s v="C30100"/>
    <s v="SUISSE"/>
    <s v="Facture client"/>
    <x v="155"/>
    <x v="5"/>
    <x v="14"/>
    <s v="EUR"/>
    <x v="155"/>
    <n v="0"/>
    <n v="109.65"/>
    <s v="V12"/>
    <s v=""/>
    <s v="013"/>
    <x v="40"/>
    <s v="301"/>
    <b v="0"/>
    <x v="0"/>
  </r>
  <r>
    <s v="CA NUANCE SA"/>
    <s v="1132"/>
    <s v="LULLY"/>
    <s v="C30100"/>
    <s v="SUISSE"/>
    <s v="Facture client"/>
    <x v="156"/>
    <x v="5"/>
    <x v="14"/>
    <s v="EUR"/>
    <x v="156"/>
    <n v="0"/>
    <n v="4653.5"/>
    <s v="V12"/>
    <s v=""/>
    <s v="013"/>
    <x v="40"/>
    <s v="301"/>
    <b v="0"/>
    <x v="0"/>
  </r>
  <r>
    <s v="CA NUANCE SA"/>
    <s v="1132"/>
    <s v="LULLY"/>
    <s v="C30100"/>
    <s v="SUISSE"/>
    <s v="Facture client"/>
    <x v="157"/>
    <x v="5"/>
    <x v="14"/>
    <s v="EUR"/>
    <x v="157"/>
    <n v="0"/>
    <n v="5787.87"/>
    <s v="V12"/>
    <s v=""/>
    <s v="013"/>
    <x v="40"/>
    <s v="301"/>
    <b v="0"/>
    <x v="0"/>
  </r>
  <r>
    <s v="CA NUANCE SA"/>
    <s v="1132"/>
    <s v="LULLY"/>
    <s v="C30100"/>
    <s v="SUISSE"/>
    <s v="Facture client"/>
    <x v="158"/>
    <x v="5"/>
    <x v="14"/>
    <s v="EUR"/>
    <x v="158"/>
    <n v="0"/>
    <n v="3092.62"/>
    <s v="V12"/>
    <s v=""/>
    <s v="013"/>
    <x v="40"/>
    <s v="301"/>
    <b v="0"/>
    <x v="0"/>
  </r>
  <r>
    <s v="CA NUANCE SA"/>
    <s v="1132"/>
    <s v="LULLY"/>
    <s v="C30100"/>
    <s v="SUISSE"/>
    <s v="Facture client"/>
    <x v="159"/>
    <x v="5"/>
    <x v="14"/>
    <s v="EUR"/>
    <x v="159"/>
    <n v="0"/>
    <n v="1418.96"/>
    <s v="V12"/>
    <s v=""/>
    <s v="013"/>
    <x v="40"/>
    <s v="301"/>
    <b v="0"/>
    <x v="0"/>
  </r>
  <r>
    <s v="CA NUANCE SA"/>
    <s v="1132"/>
    <s v="LULLY"/>
    <s v="C30100"/>
    <s v="SUISSE"/>
    <s v="Facture client"/>
    <x v="160"/>
    <x v="5"/>
    <x v="14"/>
    <s v="EUR"/>
    <x v="160"/>
    <n v="0"/>
    <n v="354.74"/>
    <s v="V12"/>
    <s v=""/>
    <s v="013"/>
    <x v="40"/>
    <s v="301"/>
    <b v="0"/>
    <x v="0"/>
  </r>
  <r>
    <s v="OPTIMA TRAVAUX &amp; SERVICES"/>
    <s v="94700"/>
    <s v="MAISONS ALFORT"/>
    <s v="C18963"/>
    <s v="FRANCE"/>
    <s v="Facture client"/>
    <x v="161"/>
    <x v="5"/>
    <x v="13"/>
    <s v="EUR"/>
    <x v="161"/>
    <n v="873"/>
    <n v="0"/>
    <s v="CPT"/>
    <s v="812364032"/>
    <s v="001"/>
    <x v="1"/>
    <s v="18963"/>
    <b v="0"/>
    <x v="1"/>
  </r>
  <r>
    <s v="LUX HOME LIGHTING"/>
    <s v="69400"/>
    <s v="GLEIZE"/>
    <s v="C14161"/>
    <s v="FRANCE"/>
    <s v="Facture client"/>
    <x v="162"/>
    <x v="5"/>
    <x v="15"/>
    <s v="EUR"/>
    <x v="162"/>
    <n v="0"/>
    <n v="8040.74"/>
    <s v="V01"/>
    <s v="83345938100012"/>
    <s v="006"/>
    <x v="41"/>
    <s v="14161"/>
    <b v="0"/>
    <x v="2"/>
  </r>
  <r>
    <s v="SETELEC"/>
    <s v="77183"/>
    <s v="CROISSY BEAUBOURG"/>
    <s v="C18621"/>
    <s v="FRANCE"/>
    <s v="Facture client"/>
    <x v="163"/>
    <x v="5"/>
    <x v="13"/>
    <s v="EUR"/>
    <x v="163"/>
    <n v="16"/>
    <n v="0"/>
    <s v="CPT"/>
    <s v="41398059000066"/>
    <s v="001"/>
    <x v="1"/>
    <s v="18621"/>
    <b v="0"/>
    <x v="1"/>
  </r>
  <r>
    <s v="ASSA ABLOY HOSPITALITY SAS"/>
    <s v="92150"/>
    <s v="SURESNES"/>
    <s v="C10085"/>
    <s v="FRANCE"/>
    <s v="Facture client"/>
    <x v="164"/>
    <x v="5"/>
    <x v="7"/>
    <s v="EUR"/>
    <x v="164"/>
    <n v="0"/>
    <n v="6772.25"/>
    <s v="V06"/>
    <s v="323946863"/>
    <s v="005"/>
    <x v="10"/>
    <s v="10085"/>
    <b v="0"/>
    <x v="2"/>
  </r>
  <r>
    <s v="CUST' HOME PACA"/>
    <s v="06700"/>
    <s v="ST LAURENT DU VAR"/>
    <s v="C27760"/>
    <s v="FRANCE"/>
    <s v="Facture client"/>
    <x v="165"/>
    <x v="5"/>
    <x v="15"/>
    <s v="EUR"/>
    <x v="165"/>
    <n v="0"/>
    <n v="2242.0100000000002"/>
    <s v="V07"/>
    <s v="45381605000018"/>
    <s v="001"/>
    <x v="42"/>
    <s v="2776"/>
    <b v="0"/>
    <x v="2"/>
  </r>
  <r>
    <s v="PROLUM CONTREJOUR"/>
    <s v="51450"/>
    <s v="BETHENY"/>
    <s v="C86730"/>
    <s v="FRANCE"/>
    <s v="Facture client"/>
    <x v="166"/>
    <x v="5"/>
    <x v="3"/>
    <s v="EUR"/>
    <x v="166"/>
    <n v="0"/>
    <n v="2910.78"/>
    <s v="V08"/>
    <s v="501624613"/>
    <s v="006"/>
    <x v="14"/>
    <s v="8673"/>
    <b v="0"/>
    <x v="2"/>
  </r>
  <r>
    <s v="HOME AND CO"/>
    <s v="80538"/>
    <s v="MÜNCHEN"/>
    <s v="C40150"/>
    <s v="ALLEMAGNE"/>
    <s v="Facture client"/>
    <x v="167"/>
    <x v="5"/>
    <x v="15"/>
    <s v="EUR"/>
    <x v="167"/>
    <n v="0"/>
    <n v="168.3"/>
    <s v="V07"/>
    <s v=""/>
    <s v="013"/>
    <x v="33"/>
    <s v="4015"/>
    <b v="0"/>
    <x v="0"/>
  </r>
  <r>
    <s v="PROLUM CONTREJOUR"/>
    <s v="51450"/>
    <s v="BETHENY"/>
    <s v="C86730"/>
    <s v="FRANCE"/>
    <s v="Facture client"/>
    <x v="168"/>
    <x v="5"/>
    <x v="3"/>
    <s v="EUR"/>
    <x v="168"/>
    <n v="0"/>
    <n v="164.62"/>
    <s v="V08"/>
    <s v="501624613"/>
    <s v="006"/>
    <x v="14"/>
    <s v="8673"/>
    <b v="0"/>
    <x v="2"/>
  </r>
  <r>
    <s v="LAURIA FRERES"/>
    <s v="69100"/>
    <s v="VILLEURBANNE"/>
    <s v="C90200"/>
    <s v="FRANCE"/>
    <s v="Facture client"/>
    <x v="169"/>
    <x v="5"/>
    <x v="3"/>
    <s v="EUR"/>
    <x v="169"/>
    <n v="0"/>
    <n v="4416.3"/>
    <s v="V08"/>
    <s v="44138623200025"/>
    <s v="001"/>
    <x v="43"/>
    <s v="902"/>
    <b v="0"/>
    <x v="2"/>
  </r>
  <r>
    <s v="VALENTE DESIGN"/>
    <s v="83310"/>
    <s v="COGOLIN"/>
    <s v="C15180"/>
    <s v="FRANCE"/>
    <s v="Facture client"/>
    <x v="170"/>
    <x v="5"/>
    <x v="3"/>
    <s v="EUR"/>
    <x v="170"/>
    <n v="0"/>
    <n v="5758.37"/>
    <s v="V08"/>
    <s v="48132890400026"/>
    <s v="006"/>
    <x v="44"/>
    <s v="1518"/>
    <b v="0"/>
    <x v="2"/>
  </r>
  <r>
    <s v="VALENTE DESIGN"/>
    <s v="83310"/>
    <s v="COGOLIN"/>
    <s v="C15180"/>
    <s v="FRANCE"/>
    <s v="Facture client"/>
    <x v="171"/>
    <x v="5"/>
    <x v="3"/>
    <s v="EUR"/>
    <x v="171"/>
    <n v="6440"/>
    <n v="13683.46"/>
    <s v="V08"/>
    <s v="48132890400026"/>
    <s v="006"/>
    <x v="44"/>
    <s v="1518"/>
    <b v="0"/>
    <x v="2"/>
  </r>
  <r>
    <s v="ALMA CANOVAS SARL"/>
    <s v="75116"/>
    <s v="PARIS"/>
    <s v="C17899"/>
    <s v="FRANCE"/>
    <s v="Facture client"/>
    <x v="172"/>
    <x v="5"/>
    <x v="13"/>
    <s v="EUR"/>
    <x v="172"/>
    <n v="12"/>
    <n v="0"/>
    <s v="CPT"/>
    <s v="90071089800017"/>
    <s v="002"/>
    <x v="1"/>
    <s v="17899"/>
    <b v="0"/>
    <x v="1"/>
  </r>
  <r>
    <s v="BAT2MAN"/>
    <s v="75012"/>
    <s v="PARIS"/>
    <s v="C14737"/>
    <s v="FRANCE"/>
    <s v="Facture client"/>
    <x v="173"/>
    <x v="5"/>
    <x v="13"/>
    <s v="EUR"/>
    <x v="173"/>
    <n v="0"/>
    <n v="106.2"/>
    <s v="V05"/>
    <s v="88153228700011"/>
    <s v="014"/>
    <x v="1"/>
    <s v="14737"/>
    <b v="0"/>
    <x v="1"/>
  </r>
  <r>
    <s v="ESPACE LUMIERE"/>
    <s v="75008"/>
    <s v="PARIS"/>
    <s v="C61001"/>
    <s v="FRANCE"/>
    <s v="Facture client"/>
    <x v="174"/>
    <x v="5"/>
    <x v="15"/>
    <s v="EUR"/>
    <x v="174"/>
    <n v="16"/>
    <n v="0"/>
    <s v="V07"/>
    <s v="30993183000041"/>
    <s v="006"/>
    <x v="23"/>
    <s v="610"/>
    <b v="0"/>
    <x v="2"/>
  </r>
  <r>
    <s v="LEZELEC"/>
    <s v="69290"/>
    <s v="GREZIEU-LA-VARENNE"/>
    <s v="C16072"/>
    <s v="FRANCE"/>
    <s v="Avoir client"/>
    <x v="175"/>
    <x v="1"/>
    <x v="1"/>
    <s v="EUR"/>
    <x v="175"/>
    <n v="0"/>
    <n v="-5.78"/>
    <s v="V04"/>
    <s v="85269243300018"/>
    <s v="001"/>
    <x v="1"/>
    <s v="16072"/>
    <b v="0"/>
    <x v="1"/>
  </r>
  <r>
    <s v="MELJAC SAV"/>
    <s v="94290"/>
    <s v="VILLENEUVE LE ROI"/>
    <s v="C13452"/>
    <s v="FRANCE"/>
    <s v="Avoir client"/>
    <x v="176"/>
    <x v="2"/>
    <x v="6"/>
    <s v="EUR"/>
    <x v="176"/>
    <n v="0"/>
    <n v="0"/>
    <s v="CPT"/>
    <s v=""/>
    <s v="011"/>
    <x v="1"/>
    <s v="13452"/>
    <b v="0"/>
    <x v="1"/>
  </r>
  <r>
    <s v="VIBERT ECLAIRAGE"/>
    <s v="73460"/>
    <s v="NOTRE DAME DES MILLIERES"/>
    <s v="C40850"/>
    <s v="FRANCE"/>
    <s v="Avoir client"/>
    <x v="177"/>
    <x v="4"/>
    <x v="16"/>
    <s v="EUR"/>
    <x v="177"/>
    <n v="0"/>
    <n v="-86.15"/>
    <s v="V11"/>
    <s v="49115812700028"/>
    <s v="006"/>
    <x v="45"/>
    <s v="4085"/>
    <b v="0"/>
    <x v="2"/>
  </r>
  <r>
    <s v="FANTON D'ANDON"/>
    <s v="75019"/>
    <s v="PARIS"/>
    <s v="C18783"/>
    <s v="FRANCE"/>
    <s v="Avoir client"/>
    <x v="178"/>
    <x v="4"/>
    <x v="10"/>
    <s v="EUR"/>
    <x v="178"/>
    <n v="0"/>
    <n v="-103.91"/>
    <s v="CPT"/>
    <s v=""/>
    <s v="009"/>
    <x v="1"/>
    <s v="18783"/>
    <b v="0"/>
    <x v="1"/>
  </r>
  <r>
    <s v="FINEST INTERIORS"/>
    <s v="8304"/>
    <s v="WALLISELLEN (ZH)"/>
    <s v="C11262"/>
    <s v="SUISSE"/>
    <s v="Avoir client financier"/>
    <x v="179"/>
    <x v="5"/>
    <x v="13"/>
    <s v="EUR"/>
    <x v="179"/>
    <n v="0"/>
    <n v="-1"/>
    <s v="V04"/>
    <s v=""/>
    <s v="013"/>
    <x v="1"/>
    <s v="11262"/>
    <b v="0"/>
    <x v="1"/>
  </r>
  <r>
    <s v="NUCLEUS AV"/>
    <s v="NW2 2NY"/>
    <s v="LONDON"/>
    <s v="C17731"/>
    <s v="ROYAUME UNI"/>
    <s v="Avoir client financier"/>
    <x v="180"/>
    <x v="5"/>
    <x v="13"/>
    <s v="EUR"/>
    <x v="180"/>
    <n v="0"/>
    <n v="-1.99"/>
    <s v="V04"/>
    <s v=""/>
    <s v="001"/>
    <x v="1"/>
    <s v="17731"/>
    <b v="0"/>
    <x v="1"/>
  </r>
  <r>
    <s v="NUCLEUS AV"/>
    <s v="NW2 2NY"/>
    <s v="LONDON"/>
    <s v="C17731"/>
    <s v="ROYAUME UNI"/>
    <s v="Avoir client financier"/>
    <x v="181"/>
    <x v="5"/>
    <x v="13"/>
    <s v="EUR"/>
    <x v="181"/>
    <n v="0"/>
    <n v="-3.13"/>
    <s v="V04"/>
    <s v=""/>
    <s v="001"/>
    <x v="1"/>
    <s v="17731"/>
    <b v="0"/>
    <x v="1"/>
  </r>
  <r>
    <s v="FINEST INTERIORS"/>
    <s v="8304"/>
    <s v="WALLISELLEN (ZH)"/>
    <s v="C11262"/>
    <s v="SUISSE"/>
    <s v="Avoir client financier"/>
    <x v="182"/>
    <x v="5"/>
    <x v="13"/>
    <s v="EUR"/>
    <x v="182"/>
    <n v="0"/>
    <n v="-1.1599999999999999"/>
    <s v="V04"/>
    <s v=""/>
    <s v="013"/>
    <x v="1"/>
    <s v="11262"/>
    <b v="0"/>
    <x v="1"/>
  </r>
  <r>
    <s v="MELJAC NORTH AMERICA"/>
    <s v="CA 90039"/>
    <s v="LOS ANGELES"/>
    <s v="C12361"/>
    <s v="ETATS UNIS D'AMERIQUE"/>
    <s v="Avoir client financier"/>
    <x v="183"/>
    <x v="5"/>
    <x v="13"/>
    <s v="EUR"/>
    <x v="183"/>
    <n v="0"/>
    <n v="-2.5"/>
    <s v="REC"/>
    <s v=""/>
    <s v="013"/>
    <x v="1"/>
    <s v="12361"/>
    <b v="0"/>
    <x v="1"/>
  </r>
  <r>
    <s v="CA NUANCE SA"/>
    <s v="1132"/>
    <s v="LULLY"/>
    <s v="C30100"/>
    <s v="SUISSE"/>
    <s v="Avoir client financier"/>
    <x v="184"/>
    <x v="5"/>
    <x v="14"/>
    <s v="EUR"/>
    <x v="184"/>
    <n v="0"/>
    <n v="-1.58"/>
    <s v="V12"/>
    <s v=""/>
    <s v="013"/>
    <x v="40"/>
    <s v="301"/>
    <b v="0"/>
    <x v="0"/>
  </r>
  <r>
    <s v="CA NUANCE SA"/>
    <s v="1132"/>
    <s v="LULLY"/>
    <s v="C30100"/>
    <s v="SUISSE"/>
    <s v="Avoir client financier"/>
    <x v="185"/>
    <x v="5"/>
    <x v="14"/>
    <s v="EUR"/>
    <x v="185"/>
    <n v="0"/>
    <n v="-1.53"/>
    <s v="V12"/>
    <s v=""/>
    <s v="013"/>
    <x v="40"/>
    <s v="301"/>
    <b v="0"/>
    <x v="0"/>
  </r>
  <r>
    <s v="CA NUANCE SA"/>
    <s v="1132"/>
    <s v="LULLY"/>
    <s v="C30100"/>
    <s v="SUISSE"/>
    <s v="Avoir client financier"/>
    <x v="186"/>
    <x v="5"/>
    <x v="14"/>
    <s v="EUR"/>
    <x v="186"/>
    <n v="0"/>
    <n v="-1.28"/>
    <s v="V12"/>
    <s v=""/>
    <s v="013"/>
    <x v="40"/>
    <s v="301"/>
    <b v="0"/>
    <x v="0"/>
  </r>
  <r>
    <s v="CA NUANCE SA"/>
    <s v="1132"/>
    <s v="LULLY"/>
    <s v="C30100"/>
    <s v="SUISSE"/>
    <s v="Avoir client financier"/>
    <x v="187"/>
    <x v="5"/>
    <x v="14"/>
    <s v="EUR"/>
    <x v="187"/>
    <n v="0"/>
    <n v="-1.4"/>
    <s v="V12"/>
    <s v=""/>
    <s v="013"/>
    <x v="40"/>
    <s v="301"/>
    <b v="0"/>
    <x v="0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3"/>
  </r>
  <r>
    <m/>
    <m/>
    <m/>
    <m/>
    <m/>
    <m/>
    <x v="188"/>
    <x v="6"/>
    <x v="17"/>
    <m/>
    <x v="188"/>
    <m/>
    <m/>
    <m/>
    <m/>
    <m/>
    <x v="46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7DF80-B7DA-466B-8CA3-9D5B43EAA18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Numero du débiteur">
  <location ref="A3:E62" firstHeaderRow="1" firstDataRow="1" firstDataCol="5" rowPageCount="1" colPageCount="1"/>
  <pivotFields count="20">
    <pivotField showAll="0"/>
    <pivotField showAll="0"/>
    <pivotField showAll="0"/>
    <pivotField showAll="0"/>
    <pivotField showAll="0"/>
    <pivotField showAll="0"/>
    <pivotField axis="axisRow" outline="0" showAll="0" defaultSubtotal="0">
      <items count="189">
        <item x="175"/>
        <item x="176"/>
        <item x="178"/>
        <item x="179"/>
        <item x="180"/>
        <item x="181"/>
        <item x="182"/>
        <item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7"/>
        <item x="184"/>
        <item x="185"/>
        <item x="186"/>
        <item x="187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0"/>
        <item x="2"/>
        <item x="1"/>
        <item x="4"/>
        <item x="7"/>
        <item x="6"/>
        <item x="9"/>
        <item x="8"/>
        <item x="12"/>
        <item x="16"/>
        <item x="14"/>
        <item x="10"/>
        <item x="15"/>
        <item x="13"/>
        <item x="5"/>
        <item x="11"/>
        <item x="3"/>
        <item x="17"/>
        <item t="default"/>
      </items>
    </pivotField>
    <pivotField showAll="0"/>
    <pivotField axis="axisRow" numFmtId="43" outline="0" showAll="0" defaultSubtotal="0">
      <items count="189">
        <item x="178"/>
        <item x="177"/>
        <item x="175"/>
        <item x="181"/>
        <item x="183"/>
        <item x="180"/>
        <item x="184"/>
        <item x="185"/>
        <item x="187"/>
        <item x="186"/>
        <item x="182"/>
        <item x="179"/>
        <item x="176"/>
        <item x="2"/>
        <item x="51"/>
        <item x="151"/>
        <item x="154"/>
        <item x="150"/>
        <item x="147"/>
        <item x="4"/>
        <item x="107"/>
        <item x="66"/>
        <item x="23"/>
        <item x="21"/>
        <item x="63"/>
        <item x="149"/>
        <item x="172"/>
        <item x="61"/>
        <item x="32"/>
        <item x="163"/>
        <item x="174"/>
        <item x="113"/>
        <item x="121"/>
        <item x="89"/>
        <item x="143"/>
        <item x="64"/>
        <item x="87"/>
        <item x="62"/>
        <item x="98"/>
        <item x="31"/>
        <item x="30"/>
        <item x="88"/>
        <item x="28"/>
        <item x="8"/>
        <item x="29"/>
        <item x="24"/>
        <item x="78"/>
        <item x="55"/>
        <item x="115"/>
        <item x="116"/>
        <item x="49"/>
        <item x="130"/>
        <item x="105"/>
        <item x="37"/>
        <item x="79"/>
        <item x="52"/>
        <item x="103"/>
        <item x="139"/>
        <item x="25"/>
        <item x="173"/>
        <item x="132"/>
        <item x="36"/>
        <item x="155"/>
        <item x="112"/>
        <item x="131"/>
        <item x="26"/>
        <item x="18"/>
        <item x="153"/>
        <item x="68"/>
        <item x="71"/>
        <item x="27"/>
        <item x="46"/>
        <item x="114"/>
        <item x="58"/>
        <item x="11"/>
        <item x="133"/>
        <item x="95"/>
        <item x="9"/>
        <item x="168"/>
        <item x="15"/>
        <item x="167"/>
        <item x="69"/>
        <item x="1"/>
        <item x="56"/>
        <item x="146"/>
        <item x="118"/>
        <item x="0"/>
        <item x="6"/>
        <item x="70"/>
        <item x="42"/>
        <item x="120"/>
        <item x="142"/>
        <item x="33"/>
        <item x="94"/>
        <item x="138"/>
        <item x="141"/>
        <item x="65"/>
        <item x="90"/>
        <item x="100"/>
        <item x="60"/>
        <item x="10"/>
        <item x="152"/>
        <item x="106"/>
        <item x="137"/>
        <item x="3"/>
        <item x="126"/>
        <item x="111"/>
        <item x="35"/>
        <item x="12"/>
        <item x="5"/>
        <item x="117"/>
        <item x="50"/>
        <item x="57"/>
        <item x="54"/>
        <item x="128"/>
        <item x="101"/>
        <item x="122"/>
        <item x="160"/>
        <item x="73"/>
        <item x="96"/>
        <item x="75"/>
        <item x="110"/>
        <item x="67"/>
        <item x="16"/>
        <item x="124"/>
        <item x="72"/>
        <item x="59"/>
        <item x="41"/>
        <item x="77"/>
        <item x="43"/>
        <item x="74"/>
        <item x="81"/>
        <item x="102"/>
        <item x="97"/>
        <item x="119"/>
        <item x="76"/>
        <item x="148"/>
        <item x="20"/>
        <item x="19"/>
        <item x="80"/>
        <item x="82"/>
        <item x="125"/>
        <item x="53"/>
        <item x="34"/>
        <item x="161"/>
        <item x="145"/>
        <item x="84"/>
        <item x="13"/>
        <item x="159"/>
        <item x="104"/>
        <item x="108"/>
        <item x="134"/>
        <item x="129"/>
        <item x="123"/>
        <item x="39"/>
        <item x="135"/>
        <item x="144"/>
        <item x="165"/>
        <item x="92"/>
        <item x="140"/>
        <item x="136"/>
        <item x="48"/>
        <item x="166"/>
        <item x="158"/>
        <item x="17"/>
        <item x="47"/>
        <item x="109"/>
        <item x="83"/>
        <item x="22"/>
        <item x="7"/>
        <item x="169"/>
        <item x="44"/>
        <item x="156"/>
        <item x="14"/>
        <item x="99"/>
        <item x="93"/>
        <item x="45"/>
        <item x="40"/>
        <item x="170"/>
        <item x="157"/>
        <item x="91"/>
        <item x="85"/>
        <item x="127"/>
        <item x="164"/>
        <item x="38"/>
        <item x="162"/>
        <item x="86"/>
        <item x="171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/>
    <pivotField numFmtId="43" showAll="0"/>
    <pivotField showAll="0"/>
    <pivotField showAll="0"/>
    <pivotField showAll="0"/>
    <pivotField axis="axisRow" outline="0" showAll="0" defaultSubtotal="0">
      <items count="48">
        <item x="1"/>
        <item x="44"/>
        <item x="17"/>
        <item x="4"/>
        <item x="45"/>
        <item x="40"/>
        <item x="5"/>
        <item x="23"/>
        <item x="11"/>
        <item x="35"/>
        <item x="33"/>
        <item x="39"/>
        <item x="34"/>
        <item x="38"/>
        <item x="21"/>
        <item x="8"/>
        <item x="28"/>
        <item x="6"/>
        <item x="25"/>
        <item x="0"/>
        <item x="9"/>
        <item x="14"/>
        <item x="30"/>
        <item x="37"/>
        <item x="36"/>
        <item x="31"/>
        <item x="2"/>
        <item x="7"/>
        <item x="18"/>
        <item x="16"/>
        <item x="13"/>
        <item x="10"/>
        <item x="41"/>
        <item x="24"/>
        <item x="42"/>
        <item x="20"/>
        <item x="26"/>
        <item x="27"/>
        <item x="12"/>
        <item x="43"/>
        <item x="22"/>
        <item x="3"/>
        <item x="15"/>
        <item x="29"/>
        <item x="32"/>
        <item x="19"/>
        <item m="1" x="4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Page" showAll="0">
      <items count="6">
        <item x="2"/>
        <item x="0"/>
        <item x="1"/>
        <item x="4"/>
        <item x="3"/>
        <item t="default"/>
      </items>
    </pivotField>
  </pivotFields>
  <rowFields count="5">
    <field x="16"/>
    <field x="7"/>
    <field x="6"/>
    <field x="10"/>
    <field x="8"/>
  </rowFields>
  <rowItems count="59">
    <i>
      <x v="1"/>
      <x v="5"/>
      <x v="178"/>
      <x v="178"/>
      <x v="16"/>
    </i>
    <i r="2">
      <x v="179"/>
      <x v="187"/>
      <x v="16"/>
    </i>
    <i>
      <x v="2"/>
      <x v="2"/>
      <x v="43"/>
      <x v="107"/>
      <x v="4"/>
    </i>
    <i r="2">
      <x v="44"/>
      <x v="61"/>
      <x v="4"/>
    </i>
    <i r="2">
      <x v="45"/>
      <x v="53"/>
      <x v="4"/>
    </i>
    <i r="2">
      <x v="54"/>
      <x v="71"/>
      <x v="4"/>
    </i>
    <i r="2">
      <x v="55"/>
      <x v="165"/>
      <x v="4"/>
    </i>
    <i>
      <x v="3"/>
      <x v="1"/>
      <x v="18"/>
      <x v="100"/>
      <x v="16"/>
    </i>
    <i>
      <x v="4"/>
      <x v="4"/>
      <x v="183"/>
      <x v="1"/>
      <x v="9"/>
    </i>
    <i>
      <x v="7"/>
      <x v="3"/>
      <x v="63"/>
      <x v="47"/>
      <x v="6"/>
    </i>
    <i r="2">
      <x v="96"/>
      <x v="41"/>
      <x v="6"/>
    </i>
    <i r="1">
      <x v="5"/>
      <x v="182"/>
      <x v="30"/>
      <x v="12"/>
    </i>
    <i>
      <x v="8"/>
      <x v="1"/>
      <x v="28"/>
      <x v="137"/>
      <x v="14"/>
    </i>
    <i r="1">
      <x v="3"/>
      <x v="78"/>
      <x v="88"/>
      <x v="14"/>
    </i>
    <i>
      <x v="9"/>
      <x v="3"/>
      <x v="95"/>
      <x v="36"/>
      <x v="6"/>
    </i>
    <i>
      <x v="14"/>
      <x v="2"/>
      <x v="56"/>
      <x v="161"/>
      <x v="3"/>
    </i>
    <i r="1">
      <x v="3"/>
      <x v="93"/>
      <x v="181"/>
      <x v="6"/>
    </i>
    <i>
      <x v="15"/>
      <x v="1"/>
      <x v="22"/>
      <x v="173"/>
      <x v="16"/>
    </i>
    <i r="1">
      <x v="3"/>
      <x v="72"/>
      <x v="35"/>
      <x v="16"/>
    </i>
    <i>
      <x v="16"/>
      <x v="3"/>
      <x v="73"/>
      <x v="96"/>
      <x v="16"/>
    </i>
    <i>
      <x v="17"/>
      <x v="1"/>
      <x v="20"/>
      <x v="108"/>
      <x v="1"/>
    </i>
    <i>
      <x v="18"/>
      <x v="3"/>
      <x v="67"/>
      <x v="126"/>
      <x v="6"/>
    </i>
    <i r="2">
      <x v="84"/>
      <x v="135"/>
      <x v="6"/>
    </i>
    <i>
      <x v="20"/>
      <x v="1"/>
      <x v="23"/>
      <x v="79"/>
      <x v="16"/>
    </i>
    <i r="2">
      <x v="25"/>
      <x v="164"/>
      <x v="16"/>
    </i>
    <i>
      <x v="21"/>
      <x v="2"/>
      <x v="40"/>
      <x v="28"/>
      <x v="16"/>
    </i>
    <i r="1">
      <x v="5"/>
      <x v="174"/>
      <x v="162"/>
      <x v="16"/>
    </i>
    <i r="2">
      <x v="176"/>
      <x v="78"/>
      <x v="16"/>
    </i>
    <i>
      <x v="22"/>
      <x v="3"/>
      <x v="77"/>
      <x v="81"/>
      <x v="16"/>
    </i>
    <i>
      <x v="23"/>
      <x v="4"/>
      <x v="129"/>
      <x v="32"/>
      <x v="15"/>
    </i>
    <i r="2">
      <x v="130"/>
      <x v="116"/>
      <x v="15"/>
    </i>
    <i>
      <x v="24"/>
      <x v="4"/>
      <x v="123"/>
      <x v="48"/>
      <x v="16"/>
    </i>
    <i>
      <x v="25"/>
      <x v="3"/>
      <x v="79"/>
      <x v="69"/>
      <x v="16"/>
    </i>
    <i>
      <x v="26"/>
      <x v="1"/>
      <x v="14"/>
      <x v="87"/>
      <x v="1"/>
    </i>
    <i r="2">
      <x v="15"/>
      <x v="169"/>
      <x v="1"/>
    </i>
    <i r="1">
      <x v="2"/>
      <x v="36"/>
      <x v="42"/>
      <x v="3"/>
    </i>
    <i>
      <x v="27"/>
      <x v="1"/>
      <x v="21"/>
      <x v="147"/>
      <x v="1"/>
    </i>
    <i>
      <x v="28"/>
      <x v="2"/>
      <x v="47"/>
      <x v="154"/>
      <x v="16"/>
    </i>
    <i>
      <x v="29"/>
      <x v="2"/>
      <x v="42"/>
      <x v="143"/>
      <x v="3"/>
    </i>
    <i>
      <x v="30"/>
      <x v="2"/>
      <x v="35"/>
      <x v="70"/>
      <x v="3"/>
    </i>
    <i>
      <x v="31"/>
      <x v="1"/>
      <x v="24"/>
      <x v="123"/>
      <x v="3"/>
    </i>
    <i r="1">
      <x v="5"/>
      <x v="172"/>
      <x v="183"/>
      <x v="4"/>
    </i>
    <i>
      <x v="32"/>
      <x v="5"/>
      <x v="170"/>
      <x v="185"/>
      <x v="12"/>
    </i>
    <i>
      <x v="33"/>
      <x v="3"/>
      <x v="65"/>
      <x v="112"/>
      <x v="6"/>
    </i>
    <i>
      <x v="34"/>
      <x v="5"/>
      <x v="173"/>
      <x v="157"/>
      <x v="12"/>
    </i>
    <i>
      <x v="35"/>
      <x v="2"/>
      <x v="53"/>
      <x v="176"/>
      <x v="3"/>
    </i>
    <i>
      <x v="36"/>
      <x v="3"/>
      <x v="69"/>
      <x v="27"/>
      <x v="6"/>
    </i>
    <i>
      <x v="37"/>
      <x v="3"/>
      <x v="71"/>
      <x v="24"/>
      <x v="6"/>
    </i>
    <i>
      <x v="38"/>
      <x v="2"/>
      <x v="33"/>
      <x v="58"/>
      <x v="16"/>
    </i>
    <i>
      <x v="39"/>
      <x v="5"/>
      <x v="177"/>
      <x v="170"/>
      <x v="16"/>
    </i>
    <i>
      <x v="40"/>
      <x v="2"/>
      <x v="57"/>
      <x v="50"/>
      <x v="16"/>
    </i>
    <i>
      <x v="41"/>
      <x v="1"/>
      <x v="16"/>
      <x v="43"/>
      <x v="16"/>
    </i>
    <i>
      <x v="42"/>
      <x v="2"/>
      <x v="41"/>
      <x v="92"/>
      <x v="16"/>
    </i>
    <i r="1">
      <x v="3"/>
      <x v="75"/>
      <x v="122"/>
      <x v="16"/>
    </i>
    <i>
      <x v="43"/>
      <x v="3"/>
      <x v="74"/>
      <x v="21"/>
      <x v="6"/>
    </i>
    <i>
      <x v="44"/>
      <x v="3"/>
      <x v="83"/>
      <x v="120"/>
      <x v="6"/>
    </i>
    <i>
      <x v="45"/>
      <x v="2"/>
      <x v="48"/>
      <x v="177"/>
      <x v="16"/>
    </i>
    <i r="1">
      <x v="3"/>
      <x v="76"/>
      <x v="68"/>
      <x v="16"/>
    </i>
    <i t="grand">
      <x/>
    </i>
  </rowItems>
  <colItems count="1">
    <i/>
  </colItems>
  <pageFields count="1">
    <pageField fld="19" item="0" hier="-1"/>
  </pageFields>
  <formats count="194">
    <format dxfId="387">
      <pivotArea dataOnly="0" labelOnly="1" grandRow="1" outline="0" fieldPosition="0"/>
    </format>
    <format dxfId="386">
      <pivotArea dataOnly="0" labelOnly="1" fieldPosition="0">
        <references count="3">
          <reference field="6" count="2">
            <x v="178"/>
            <x v="179"/>
          </reference>
          <reference field="7" count="1" selected="0">
            <x v="5"/>
          </reference>
          <reference field="16" count="1" selected="0">
            <x v="1"/>
          </reference>
        </references>
      </pivotArea>
    </format>
    <format dxfId="385">
      <pivotArea dataOnly="0" labelOnly="1" fieldPosition="0">
        <references count="3">
          <reference field="6" count="5">
            <x v="43"/>
            <x v="44"/>
            <x v="45"/>
            <x v="54"/>
            <x v="55"/>
          </reference>
          <reference field="7" count="1" selected="0">
            <x v="2"/>
          </reference>
          <reference field="16" count="1" selected="0">
            <x v="2"/>
          </reference>
        </references>
      </pivotArea>
    </format>
    <format dxfId="384">
      <pivotArea dataOnly="0" labelOnly="1" fieldPosition="0">
        <references count="3">
          <reference field="6" count="1">
            <x v="18"/>
          </reference>
          <reference field="7" count="1" selected="0">
            <x v="1"/>
          </reference>
          <reference field="16" count="1" selected="0">
            <x v="3"/>
          </reference>
        </references>
      </pivotArea>
    </format>
    <format dxfId="383">
      <pivotArea dataOnly="0" labelOnly="1" fieldPosition="0">
        <references count="3">
          <reference field="6" count="1">
            <x v="183"/>
          </reference>
          <reference field="7" count="1" selected="0">
            <x v="4"/>
          </reference>
          <reference field="16" count="1" selected="0">
            <x v="4"/>
          </reference>
        </references>
      </pivotArea>
    </format>
    <format dxfId="382">
      <pivotArea dataOnly="0" labelOnly="1" fieldPosition="0">
        <references count="3">
          <reference field="6" count="2">
            <x v="63"/>
            <x v="96"/>
          </reference>
          <reference field="7" count="1" selected="0">
            <x v="3"/>
          </reference>
          <reference field="16" count="1" selected="0">
            <x v="7"/>
          </reference>
        </references>
      </pivotArea>
    </format>
    <format dxfId="381">
      <pivotArea dataOnly="0" labelOnly="1" fieldPosition="0">
        <references count="3">
          <reference field="6" count="1">
            <x v="182"/>
          </reference>
          <reference field="7" count="1" selected="0">
            <x v="5"/>
          </reference>
          <reference field="16" count="1" selected="0">
            <x v="7"/>
          </reference>
        </references>
      </pivotArea>
    </format>
    <format dxfId="380">
      <pivotArea dataOnly="0" labelOnly="1" fieldPosition="0">
        <references count="3">
          <reference field="6" count="1">
            <x v="28"/>
          </reference>
          <reference field="7" count="1" selected="0">
            <x v="1"/>
          </reference>
          <reference field="16" count="1" selected="0">
            <x v="8"/>
          </reference>
        </references>
      </pivotArea>
    </format>
    <format dxfId="379">
      <pivotArea dataOnly="0" labelOnly="1" fieldPosition="0">
        <references count="3">
          <reference field="6" count="1">
            <x v="78"/>
          </reference>
          <reference field="7" count="1" selected="0">
            <x v="3"/>
          </reference>
          <reference field="16" count="1" selected="0">
            <x v="8"/>
          </reference>
        </references>
      </pivotArea>
    </format>
    <format dxfId="378">
      <pivotArea dataOnly="0" labelOnly="1" fieldPosition="0">
        <references count="3">
          <reference field="6" count="1">
            <x v="95"/>
          </reference>
          <reference field="7" count="1" selected="0">
            <x v="3"/>
          </reference>
          <reference field="16" count="1" selected="0">
            <x v="9"/>
          </reference>
        </references>
      </pivotArea>
    </format>
    <format dxfId="377">
      <pivotArea dataOnly="0" labelOnly="1" fieldPosition="0">
        <references count="3">
          <reference field="6" count="1">
            <x v="56"/>
          </reference>
          <reference field="7" count="1" selected="0">
            <x v="2"/>
          </reference>
          <reference field="16" count="1" selected="0">
            <x v="14"/>
          </reference>
        </references>
      </pivotArea>
    </format>
    <format dxfId="376">
      <pivotArea dataOnly="0" labelOnly="1" fieldPosition="0">
        <references count="3">
          <reference field="6" count="1">
            <x v="93"/>
          </reference>
          <reference field="7" count="1" selected="0">
            <x v="3"/>
          </reference>
          <reference field="16" count="1" selected="0">
            <x v="14"/>
          </reference>
        </references>
      </pivotArea>
    </format>
    <format dxfId="375">
      <pivotArea dataOnly="0" labelOnly="1" fieldPosition="0">
        <references count="3">
          <reference field="6" count="1">
            <x v="22"/>
          </reference>
          <reference field="7" count="1" selected="0">
            <x v="1"/>
          </reference>
          <reference field="16" count="1" selected="0">
            <x v="15"/>
          </reference>
        </references>
      </pivotArea>
    </format>
    <format dxfId="374">
      <pivotArea dataOnly="0" labelOnly="1" fieldPosition="0">
        <references count="3">
          <reference field="6" count="1">
            <x v="72"/>
          </reference>
          <reference field="7" count="1" selected="0">
            <x v="3"/>
          </reference>
          <reference field="16" count="1" selected="0">
            <x v="15"/>
          </reference>
        </references>
      </pivotArea>
    </format>
    <format dxfId="373">
      <pivotArea dataOnly="0" labelOnly="1" fieldPosition="0">
        <references count="3">
          <reference field="6" count="1">
            <x v="73"/>
          </reference>
          <reference field="7" count="1" selected="0">
            <x v="3"/>
          </reference>
          <reference field="16" count="1" selected="0">
            <x v="16"/>
          </reference>
        </references>
      </pivotArea>
    </format>
    <format dxfId="372">
      <pivotArea dataOnly="0" labelOnly="1" fieldPosition="0">
        <references count="3">
          <reference field="6" count="1">
            <x v="20"/>
          </reference>
          <reference field="7" count="1" selected="0">
            <x v="1"/>
          </reference>
          <reference field="16" count="1" selected="0">
            <x v="17"/>
          </reference>
        </references>
      </pivotArea>
    </format>
    <format dxfId="371">
      <pivotArea dataOnly="0" labelOnly="1" fieldPosition="0">
        <references count="3">
          <reference field="6" count="2">
            <x v="67"/>
            <x v="84"/>
          </reference>
          <reference field="7" count="1" selected="0">
            <x v="3"/>
          </reference>
          <reference field="16" count="1" selected="0">
            <x v="18"/>
          </reference>
        </references>
      </pivotArea>
    </format>
    <format dxfId="370">
      <pivotArea dataOnly="0" labelOnly="1" fieldPosition="0">
        <references count="3">
          <reference field="6" count="2">
            <x v="23"/>
            <x v="25"/>
          </reference>
          <reference field="7" count="1" selected="0">
            <x v="1"/>
          </reference>
          <reference field="16" count="1" selected="0">
            <x v="20"/>
          </reference>
        </references>
      </pivotArea>
    </format>
    <format dxfId="369">
      <pivotArea dataOnly="0" labelOnly="1" fieldPosition="0">
        <references count="3">
          <reference field="6" count="1">
            <x v="40"/>
          </reference>
          <reference field="7" count="1" selected="0">
            <x v="2"/>
          </reference>
          <reference field="16" count="1" selected="0">
            <x v="21"/>
          </reference>
        </references>
      </pivotArea>
    </format>
    <format dxfId="368">
      <pivotArea dataOnly="0" labelOnly="1" fieldPosition="0">
        <references count="3">
          <reference field="6" count="2">
            <x v="174"/>
            <x v="176"/>
          </reference>
          <reference field="7" count="1" selected="0">
            <x v="5"/>
          </reference>
          <reference field="16" count="1" selected="0">
            <x v="21"/>
          </reference>
        </references>
      </pivotArea>
    </format>
    <format dxfId="367">
      <pivotArea dataOnly="0" labelOnly="1" fieldPosition="0">
        <references count="3">
          <reference field="6" count="1">
            <x v="77"/>
          </reference>
          <reference field="7" count="1" selected="0">
            <x v="3"/>
          </reference>
          <reference field="16" count="1" selected="0">
            <x v="22"/>
          </reference>
        </references>
      </pivotArea>
    </format>
    <format dxfId="366">
      <pivotArea dataOnly="0" labelOnly="1" fieldPosition="0">
        <references count="3">
          <reference field="6" count="2">
            <x v="129"/>
            <x v="130"/>
          </reference>
          <reference field="7" count="1" selected="0">
            <x v="4"/>
          </reference>
          <reference field="16" count="1" selected="0">
            <x v="23"/>
          </reference>
        </references>
      </pivotArea>
    </format>
    <format dxfId="365">
      <pivotArea dataOnly="0" labelOnly="1" fieldPosition="0">
        <references count="3">
          <reference field="6" count="1">
            <x v="123"/>
          </reference>
          <reference field="7" count="1" selected="0">
            <x v="4"/>
          </reference>
          <reference field="16" count="1" selected="0">
            <x v="24"/>
          </reference>
        </references>
      </pivotArea>
    </format>
    <format dxfId="364">
      <pivotArea dataOnly="0" labelOnly="1" fieldPosition="0">
        <references count="3">
          <reference field="6" count="1">
            <x v="79"/>
          </reference>
          <reference field="7" count="1" selected="0">
            <x v="3"/>
          </reference>
          <reference field="16" count="1" selected="0">
            <x v="25"/>
          </reference>
        </references>
      </pivotArea>
    </format>
    <format dxfId="363">
      <pivotArea dataOnly="0" labelOnly="1" fieldPosition="0">
        <references count="3">
          <reference field="6" count="2">
            <x v="14"/>
            <x v="15"/>
          </reference>
          <reference field="7" count="1" selected="0">
            <x v="1"/>
          </reference>
          <reference field="16" count="1" selected="0">
            <x v="26"/>
          </reference>
        </references>
      </pivotArea>
    </format>
    <format dxfId="362">
      <pivotArea dataOnly="0" labelOnly="1" fieldPosition="0">
        <references count="3">
          <reference field="6" count="1">
            <x v="21"/>
          </reference>
          <reference field="7" count="1" selected="0">
            <x v="1"/>
          </reference>
          <reference field="16" count="1" selected="0">
            <x v="27"/>
          </reference>
        </references>
      </pivotArea>
    </format>
    <format dxfId="361">
      <pivotArea dataOnly="0" labelOnly="1" fieldPosition="0">
        <references count="3">
          <reference field="6" count="1">
            <x v="47"/>
          </reference>
          <reference field="7" count="1" selected="0">
            <x v="2"/>
          </reference>
          <reference field="16" count="1" selected="0">
            <x v="28"/>
          </reference>
        </references>
      </pivotArea>
    </format>
    <format dxfId="360">
      <pivotArea dataOnly="0" labelOnly="1" fieldPosition="0">
        <references count="3">
          <reference field="6" count="1">
            <x v="42"/>
          </reference>
          <reference field="7" count="1" selected="0">
            <x v="2"/>
          </reference>
          <reference field="16" count="1" selected="0">
            <x v="29"/>
          </reference>
        </references>
      </pivotArea>
    </format>
    <format dxfId="359">
      <pivotArea dataOnly="0" labelOnly="1" fieldPosition="0">
        <references count="3">
          <reference field="6" count="1">
            <x v="35"/>
          </reference>
          <reference field="7" count="1" selected="0">
            <x v="2"/>
          </reference>
          <reference field="16" count="1" selected="0">
            <x v="30"/>
          </reference>
        </references>
      </pivotArea>
    </format>
    <format dxfId="358">
      <pivotArea dataOnly="0" labelOnly="1" fieldPosition="0">
        <references count="3">
          <reference field="6" count="1">
            <x v="24"/>
          </reference>
          <reference field="7" count="1" selected="0">
            <x v="1"/>
          </reference>
          <reference field="16" count="1" selected="0">
            <x v="31"/>
          </reference>
        </references>
      </pivotArea>
    </format>
    <format dxfId="357">
      <pivotArea dataOnly="0" labelOnly="1" fieldPosition="0">
        <references count="3">
          <reference field="6" count="1">
            <x v="172"/>
          </reference>
          <reference field="7" count="1" selected="0">
            <x v="5"/>
          </reference>
          <reference field="16" count="1" selected="0">
            <x v="31"/>
          </reference>
        </references>
      </pivotArea>
    </format>
    <format dxfId="356">
      <pivotArea dataOnly="0" labelOnly="1" fieldPosition="0">
        <references count="3">
          <reference field="6" count="1">
            <x v="170"/>
          </reference>
          <reference field="7" count="1" selected="0">
            <x v="5"/>
          </reference>
          <reference field="16" count="1" selected="0">
            <x v="32"/>
          </reference>
        </references>
      </pivotArea>
    </format>
    <format dxfId="355">
      <pivotArea dataOnly="0" labelOnly="1" fieldPosition="0">
        <references count="3">
          <reference field="6" count="1">
            <x v="65"/>
          </reference>
          <reference field="7" count="1" selected="0">
            <x v="3"/>
          </reference>
          <reference field="16" count="1" selected="0">
            <x v="33"/>
          </reference>
        </references>
      </pivotArea>
    </format>
    <format dxfId="354">
      <pivotArea dataOnly="0" labelOnly="1" fieldPosition="0">
        <references count="3">
          <reference field="6" count="1">
            <x v="173"/>
          </reference>
          <reference field="7" count="1" selected="0">
            <x v="5"/>
          </reference>
          <reference field="16" count="1" selected="0">
            <x v="34"/>
          </reference>
        </references>
      </pivotArea>
    </format>
    <format dxfId="353">
      <pivotArea dataOnly="0" labelOnly="1" fieldPosition="0">
        <references count="3">
          <reference field="6" count="1">
            <x v="53"/>
          </reference>
          <reference field="7" count="1" selected="0">
            <x v="2"/>
          </reference>
          <reference field="16" count="1" selected="0">
            <x v="35"/>
          </reference>
        </references>
      </pivotArea>
    </format>
    <format dxfId="352">
      <pivotArea dataOnly="0" labelOnly="1" fieldPosition="0">
        <references count="3">
          <reference field="6" count="1">
            <x v="69"/>
          </reference>
          <reference field="7" count="1" selected="0">
            <x v="3"/>
          </reference>
          <reference field="16" count="1" selected="0">
            <x v="36"/>
          </reference>
        </references>
      </pivotArea>
    </format>
    <format dxfId="351">
      <pivotArea dataOnly="0" labelOnly="1" fieldPosition="0">
        <references count="3">
          <reference field="6" count="1">
            <x v="71"/>
          </reference>
          <reference field="7" count="1" selected="0">
            <x v="3"/>
          </reference>
          <reference field="16" count="1" selected="0">
            <x v="37"/>
          </reference>
        </references>
      </pivotArea>
    </format>
    <format dxfId="350">
      <pivotArea dataOnly="0" labelOnly="1" fieldPosition="0">
        <references count="3">
          <reference field="6" count="1">
            <x v="33"/>
          </reference>
          <reference field="7" count="1" selected="0">
            <x v="2"/>
          </reference>
          <reference field="16" count="1" selected="0">
            <x v="38"/>
          </reference>
        </references>
      </pivotArea>
    </format>
    <format dxfId="349">
      <pivotArea dataOnly="0" labelOnly="1" fieldPosition="0">
        <references count="3">
          <reference field="6" count="1">
            <x v="177"/>
          </reference>
          <reference field="7" count="1" selected="0">
            <x v="5"/>
          </reference>
          <reference field="16" count="1" selected="0">
            <x v="39"/>
          </reference>
        </references>
      </pivotArea>
    </format>
    <format dxfId="348">
      <pivotArea dataOnly="0" labelOnly="1" fieldPosition="0">
        <references count="3">
          <reference field="6" count="1">
            <x v="57"/>
          </reference>
          <reference field="7" count="1" selected="0">
            <x v="2"/>
          </reference>
          <reference field="16" count="1" selected="0">
            <x v="40"/>
          </reference>
        </references>
      </pivotArea>
    </format>
    <format dxfId="347">
      <pivotArea dataOnly="0" labelOnly="1" fieldPosition="0">
        <references count="3">
          <reference field="6" count="1">
            <x v="16"/>
          </reference>
          <reference field="7" count="1" selected="0">
            <x v="1"/>
          </reference>
          <reference field="16" count="1" selected="0">
            <x v="41"/>
          </reference>
        </references>
      </pivotArea>
    </format>
    <format dxfId="346">
      <pivotArea dataOnly="0" labelOnly="1" fieldPosition="0">
        <references count="3">
          <reference field="6" count="1">
            <x v="41"/>
          </reference>
          <reference field="7" count="1" selected="0">
            <x v="2"/>
          </reference>
          <reference field="16" count="1" selected="0">
            <x v="42"/>
          </reference>
        </references>
      </pivotArea>
    </format>
    <format dxfId="345">
      <pivotArea dataOnly="0" labelOnly="1" fieldPosition="0">
        <references count="3">
          <reference field="6" count="1">
            <x v="75"/>
          </reference>
          <reference field="7" count="1" selected="0">
            <x v="3"/>
          </reference>
          <reference field="16" count="1" selected="0">
            <x v="42"/>
          </reference>
        </references>
      </pivotArea>
    </format>
    <format dxfId="344">
      <pivotArea dataOnly="0" labelOnly="1" fieldPosition="0">
        <references count="3">
          <reference field="6" count="1">
            <x v="74"/>
          </reference>
          <reference field="7" count="1" selected="0">
            <x v="3"/>
          </reference>
          <reference field="16" count="1" selected="0">
            <x v="43"/>
          </reference>
        </references>
      </pivotArea>
    </format>
    <format dxfId="343">
      <pivotArea dataOnly="0" labelOnly="1" fieldPosition="0">
        <references count="3">
          <reference field="6" count="1">
            <x v="83"/>
          </reference>
          <reference field="7" count="1" selected="0">
            <x v="3"/>
          </reference>
          <reference field="16" count="1" selected="0">
            <x v="44"/>
          </reference>
        </references>
      </pivotArea>
    </format>
    <format dxfId="342">
      <pivotArea dataOnly="0" labelOnly="1" fieldPosition="0">
        <references count="3">
          <reference field="6" count="1">
            <x v="48"/>
          </reference>
          <reference field="7" count="1" selected="0">
            <x v="2"/>
          </reference>
          <reference field="16" count="1" selected="0">
            <x v="45"/>
          </reference>
        </references>
      </pivotArea>
    </format>
    <format dxfId="341">
      <pivotArea dataOnly="0" labelOnly="1" fieldPosition="0">
        <references count="3">
          <reference field="6" count="1">
            <x v="76"/>
          </reference>
          <reference field="7" count="1" selected="0">
            <x v="3"/>
          </reference>
          <reference field="16" count="1" selected="0">
            <x v="45"/>
          </reference>
        </references>
      </pivotArea>
    </format>
    <format dxfId="340">
      <pivotArea dataOnly="0" labelOnly="1" fieldPosition="0">
        <references count="3">
          <reference field="6" count="1">
            <x v="36"/>
          </reference>
          <reference field="7" count="1" selected="0">
            <x v="2"/>
          </reference>
          <reference field="16" count="1" selected="0">
            <x v="46"/>
          </reference>
        </references>
      </pivotArea>
    </format>
    <format dxfId="339">
      <pivotArea dataOnly="0" labelOnly="1" fieldPosition="0">
        <references count="4">
          <reference field="6" count="1" selected="0">
            <x v="178"/>
          </reference>
          <reference field="7" count="1" selected="0">
            <x v="5"/>
          </reference>
          <reference field="10" count="1">
            <x v="178"/>
          </reference>
          <reference field="16" count="1" selected="0">
            <x v="1"/>
          </reference>
        </references>
      </pivotArea>
    </format>
    <format dxfId="338">
      <pivotArea dataOnly="0" labelOnly="1" fieldPosition="0">
        <references count="4">
          <reference field="6" count="1" selected="0">
            <x v="179"/>
          </reference>
          <reference field="7" count="1" selected="0">
            <x v="5"/>
          </reference>
          <reference field="10" count="1">
            <x v="187"/>
          </reference>
          <reference field="16" count="1" selected="0">
            <x v="1"/>
          </reference>
        </references>
      </pivotArea>
    </format>
    <format dxfId="337">
      <pivotArea dataOnly="0" labelOnly="1" fieldPosition="0">
        <references count="4">
          <reference field="6" count="1" selected="0">
            <x v="43"/>
          </reference>
          <reference field="7" count="1" selected="0">
            <x v="2"/>
          </reference>
          <reference field="10" count="1">
            <x v="107"/>
          </reference>
          <reference field="16" count="1" selected="0">
            <x v="2"/>
          </reference>
        </references>
      </pivotArea>
    </format>
    <format dxfId="336">
      <pivotArea dataOnly="0" labelOnly="1" fieldPosition="0">
        <references count="4">
          <reference field="6" count="1" selected="0">
            <x v="44"/>
          </reference>
          <reference field="7" count="1" selected="0">
            <x v="2"/>
          </reference>
          <reference field="10" count="1">
            <x v="61"/>
          </reference>
          <reference field="16" count="1" selected="0">
            <x v="2"/>
          </reference>
        </references>
      </pivotArea>
    </format>
    <format dxfId="335">
      <pivotArea dataOnly="0" labelOnly="1" fieldPosition="0">
        <references count="4">
          <reference field="6" count="1" selected="0">
            <x v="45"/>
          </reference>
          <reference field="7" count="1" selected="0">
            <x v="2"/>
          </reference>
          <reference field="10" count="1">
            <x v="53"/>
          </reference>
          <reference field="16" count="1" selected="0">
            <x v="2"/>
          </reference>
        </references>
      </pivotArea>
    </format>
    <format dxfId="334">
      <pivotArea dataOnly="0" labelOnly="1" fieldPosition="0">
        <references count="4">
          <reference field="6" count="1" selected="0">
            <x v="54"/>
          </reference>
          <reference field="7" count="1" selected="0">
            <x v="2"/>
          </reference>
          <reference field="10" count="1">
            <x v="71"/>
          </reference>
          <reference field="16" count="1" selected="0">
            <x v="2"/>
          </reference>
        </references>
      </pivotArea>
    </format>
    <format dxfId="333">
      <pivotArea dataOnly="0" labelOnly="1" fieldPosition="0">
        <references count="4">
          <reference field="6" count="1" selected="0">
            <x v="55"/>
          </reference>
          <reference field="7" count="1" selected="0">
            <x v="2"/>
          </reference>
          <reference field="10" count="1">
            <x v="165"/>
          </reference>
          <reference field="16" count="1" selected="0">
            <x v="2"/>
          </reference>
        </references>
      </pivotArea>
    </format>
    <format dxfId="332">
      <pivotArea dataOnly="0" labelOnly="1" fieldPosition="0">
        <references count="4">
          <reference field="6" count="1" selected="0">
            <x v="18"/>
          </reference>
          <reference field="7" count="1" selected="0">
            <x v="1"/>
          </reference>
          <reference field="10" count="1">
            <x v="100"/>
          </reference>
          <reference field="16" count="1" selected="0">
            <x v="3"/>
          </reference>
        </references>
      </pivotArea>
    </format>
    <format dxfId="331">
      <pivotArea dataOnly="0" labelOnly="1" fieldPosition="0">
        <references count="4">
          <reference field="6" count="1" selected="0">
            <x v="183"/>
          </reference>
          <reference field="7" count="1" selected="0">
            <x v="4"/>
          </reference>
          <reference field="10" count="1">
            <x v="1"/>
          </reference>
          <reference field="16" count="1" selected="0">
            <x v="4"/>
          </reference>
        </references>
      </pivotArea>
    </format>
    <format dxfId="330">
      <pivotArea dataOnly="0" labelOnly="1" fieldPosition="0">
        <references count="4">
          <reference field="6" count="1" selected="0">
            <x v="63"/>
          </reference>
          <reference field="7" count="1" selected="0">
            <x v="3"/>
          </reference>
          <reference field="10" count="1">
            <x v="47"/>
          </reference>
          <reference field="16" count="1" selected="0">
            <x v="7"/>
          </reference>
        </references>
      </pivotArea>
    </format>
    <format dxfId="329">
      <pivotArea dataOnly="0" labelOnly="1" fieldPosition="0">
        <references count="4">
          <reference field="6" count="1" selected="0">
            <x v="96"/>
          </reference>
          <reference field="7" count="1" selected="0">
            <x v="3"/>
          </reference>
          <reference field="10" count="1">
            <x v="41"/>
          </reference>
          <reference field="16" count="1" selected="0">
            <x v="7"/>
          </reference>
        </references>
      </pivotArea>
    </format>
    <format dxfId="328">
      <pivotArea dataOnly="0" labelOnly="1" fieldPosition="0">
        <references count="4">
          <reference field="6" count="1" selected="0">
            <x v="182"/>
          </reference>
          <reference field="7" count="1" selected="0">
            <x v="5"/>
          </reference>
          <reference field="10" count="1">
            <x v="30"/>
          </reference>
          <reference field="16" count="1" selected="0">
            <x v="7"/>
          </reference>
        </references>
      </pivotArea>
    </format>
    <format dxfId="327">
      <pivotArea dataOnly="0" labelOnly="1" fieldPosition="0">
        <references count="4">
          <reference field="6" count="1" selected="0">
            <x v="28"/>
          </reference>
          <reference field="7" count="1" selected="0">
            <x v="1"/>
          </reference>
          <reference field="10" count="1">
            <x v="137"/>
          </reference>
          <reference field="16" count="1" selected="0">
            <x v="8"/>
          </reference>
        </references>
      </pivotArea>
    </format>
    <format dxfId="326">
      <pivotArea dataOnly="0" labelOnly="1" fieldPosition="0">
        <references count="4">
          <reference field="6" count="1" selected="0">
            <x v="78"/>
          </reference>
          <reference field="7" count="1" selected="0">
            <x v="3"/>
          </reference>
          <reference field="10" count="1">
            <x v="88"/>
          </reference>
          <reference field="16" count="1" selected="0">
            <x v="8"/>
          </reference>
        </references>
      </pivotArea>
    </format>
    <format dxfId="325">
      <pivotArea dataOnly="0" labelOnly="1" fieldPosition="0">
        <references count="4">
          <reference field="6" count="1" selected="0">
            <x v="95"/>
          </reference>
          <reference field="7" count="1" selected="0">
            <x v="3"/>
          </reference>
          <reference field="10" count="1">
            <x v="36"/>
          </reference>
          <reference field="16" count="1" selected="0">
            <x v="9"/>
          </reference>
        </references>
      </pivotArea>
    </format>
    <format dxfId="324">
      <pivotArea dataOnly="0" labelOnly="1" fieldPosition="0">
        <references count="4">
          <reference field="6" count="1" selected="0">
            <x v="56"/>
          </reference>
          <reference field="7" count="1" selected="0">
            <x v="2"/>
          </reference>
          <reference field="10" count="1">
            <x v="161"/>
          </reference>
          <reference field="16" count="1" selected="0">
            <x v="14"/>
          </reference>
        </references>
      </pivotArea>
    </format>
    <format dxfId="323">
      <pivotArea dataOnly="0" labelOnly="1" fieldPosition="0">
        <references count="4">
          <reference field="6" count="1" selected="0">
            <x v="93"/>
          </reference>
          <reference field="7" count="1" selected="0">
            <x v="3"/>
          </reference>
          <reference field="10" count="1">
            <x v="181"/>
          </reference>
          <reference field="16" count="1" selected="0">
            <x v="14"/>
          </reference>
        </references>
      </pivotArea>
    </format>
    <format dxfId="322">
      <pivotArea dataOnly="0" labelOnly="1" fieldPosition="0">
        <references count="4">
          <reference field="6" count="1" selected="0">
            <x v="22"/>
          </reference>
          <reference field="7" count="1" selected="0">
            <x v="1"/>
          </reference>
          <reference field="10" count="1">
            <x v="173"/>
          </reference>
          <reference field="16" count="1" selected="0">
            <x v="15"/>
          </reference>
        </references>
      </pivotArea>
    </format>
    <format dxfId="321">
      <pivotArea dataOnly="0" labelOnly="1" fieldPosition="0">
        <references count="4">
          <reference field="6" count="1" selected="0">
            <x v="72"/>
          </reference>
          <reference field="7" count="1" selected="0">
            <x v="3"/>
          </reference>
          <reference field="10" count="1">
            <x v="35"/>
          </reference>
          <reference field="16" count="1" selected="0">
            <x v="15"/>
          </reference>
        </references>
      </pivotArea>
    </format>
    <format dxfId="320">
      <pivotArea dataOnly="0" labelOnly="1" fieldPosition="0">
        <references count="4">
          <reference field="6" count="1" selected="0">
            <x v="73"/>
          </reference>
          <reference field="7" count="1" selected="0">
            <x v="3"/>
          </reference>
          <reference field="10" count="1">
            <x v="96"/>
          </reference>
          <reference field="16" count="1" selected="0">
            <x v="16"/>
          </reference>
        </references>
      </pivotArea>
    </format>
    <format dxfId="319">
      <pivotArea dataOnly="0" labelOnly="1" fieldPosition="0">
        <references count="4">
          <reference field="6" count="1" selected="0">
            <x v="20"/>
          </reference>
          <reference field="7" count="1" selected="0">
            <x v="1"/>
          </reference>
          <reference field="10" count="1">
            <x v="108"/>
          </reference>
          <reference field="16" count="1" selected="0">
            <x v="17"/>
          </reference>
        </references>
      </pivotArea>
    </format>
    <format dxfId="318">
      <pivotArea dataOnly="0" labelOnly="1" fieldPosition="0">
        <references count="4">
          <reference field="6" count="1" selected="0">
            <x v="67"/>
          </reference>
          <reference field="7" count="1" selected="0">
            <x v="3"/>
          </reference>
          <reference field="10" count="1">
            <x v="126"/>
          </reference>
          <reference field="16" count="1" selected="0">
            <x v="18"/>
          </reference>
        </references>
      </pivotArea>
    </format>
    <format dxfId="317">
      <pivotArea dataOnly="0" labelOnly="1" fieldPosition="0">
        <references count="4">
          <reference field="6" count="1" selected="0">
            <x v="84"/>
          </reference>
          <reference field="7" count="1" selected="0">
            <x v="3"/>
          </reference>
          <reference field="10" count="1">
            <x v="135"/>
          </reference>
          <reference field="16" count="1" selected="0">
            <x v="18"/>
          </reference>
        </references>
      </pivotArea>
    </format>
    <format dxfId="316">
      <pivotArea dataOnly="0" labelOnly="1" fieldPosition="0">
        <references count="4">
          <reference field="6" count="1" selected="0">
            <x v="23"/>
          </reference>
          <reference field="7" count="1" selected="0">
            <x v="1"/>
          </reference>
          <reference field="10" count="1">
            <x v="79"/>
          </reference>
          <reference field="16" count="1" selected="0">
            <x v="20"/>
          </reference>
        </references>
      </pivotArea>
    </format>
    <format dxfId="315">
      <pivotArea dataOnly="0" labelOnly="1" fieldPosition="0">
        <references count="4">
          <reference field="6" count="1" selected="0">
            <x v="25"/>
          </reference>
          <reference field="7" count="1" selected="0">
            <x v="1"/>
          </reference>
          <reference field="10" count="1">
            <x v="164"/>
          </reference>
          <reference field="16" count="1" selected="0">
            <x v="20"/>
          </reference>
        </references>
      </pivotArea>
    </format>
    <format dxfId="314">
      <pivotArea dataOnly="0" labelOnly="1" fieldPosition="0">
        <references count="4">
          <reference field="6" count="1" selected="0">
            <x v="40"/>
          </reference>
          <reference field="7" count="1" selected="0">
            <x v="2"/>
          </reference>
          <reference field="10" count="1">
            <x v="28"/>
          </reference>
          <reference field="16" count="1" selected="0">
            <x v="21"/>
          </reference>
        </references>
      </pivotArea>
    </format>
    <format dxfId="313">
      <pivotArea dataOnly="0" labelOnly="1" fieldPosition="0">
        <references count="4">
          <reference field="6" count="1" selected="0">
            <x v="174"/>
          </reference>
          <reference field="7" count="1" selected="0">
            <x v="5"/>
          </reference>
          <reference field="10" count="1">
            <x v="162"/>
          </reference>
          <reference field="16" count="1" selected="0">
            <x v="21"/>
          </reference>
        </references>
      </pivotArea>
    </format>
    <format dxfId="312">
      <pivotArea dataOnly="0" labelOnly="1" fieldPosition="0">
        <references count="4">
          <reference field="6" count="1" selected="0">
            <x v="176"/>
          </reference>
          <reference field="7" count="1" selected="0">
            <x v="5"/>
          </reference>
          <reference field="10" count="1">
            <x v="78"/>
          </reference>
          <reference field="16" count="1" selected="0">
            <x v="21"/>
          </reference>
        </references>
      </pivotArea>
    </format>
    <format dxfId="311">
      <pivotArea dataOnly="0" labelOnly="1" fieldPosition="0">
        <references count="4">
          <reference field="6" count="1" selected="0">
            <x v="77"/>
          </reference>
          <reference field="7" count="1" selected="0">
            <x v="3"/>
          </reference>
          <reference field="10" count="1">
            <x v="81"/>
          </reference>
          <reference field="16" count="1" selected="0">
            <x v="22"/>
          </reference>
        </references>
      </pivotArea>
    </format>
    <format dxfId="310">
      <pivotArea dataOnly="0" labelOnly="1" fieldPosition="0">
        <references count="4">
          <reference field="6" count="1" selected="0">
            <x v="129"/>
          </reference>
          <reference field="7" count="1" selected="0">
            <x v="4"/>
          </reference>
          <reference field="10" count="1">
            <x v="32"/>
          </reference>
          <reference field="16" count="1" selected="0">
            <x v="23"/>
          </reference>
        </references>
      </pivotArea>
    </format>
    <format dxfId="309">
      <pivotArea dataOnly="0" labelOnly="1" fieldPosition="0">
        <references count="4">
          <reference field="6" count="1" selected="0">
            <x v="130"/>
          </reference>
          <reference field="7" count="1" selected="0">
            <x v="4"/>
          </reference>
          <reference field="10" count="1">
            <x v="116"/>
          </reference>
          <reference field="16" count="1" selected="0">
            <x v="23"/>
          </reference>
        </references>
      </pivotArea>
    </format>
    <format dxfId="308">
      <pivotArea dataOnly="0" labelOnly="1" fieldPosition="0">
        <references count="4">
          <reference field="6" count="1" selected="0">
            <x v="123"/>
          </reference>
          <reference field="7" count="1" selected="0">
            <x v="4"/>
          </reference>
          <reference field="10" count="1">
            <x v="48"/>
          </reference>
          <reference field="16" count="1" selected="0">
            <x v="24"/>
          </reference>
        </references>
      </pivotArea>
    </format>
    <format dxfId="307">
      <pivotArea dataOnly="0" labelOnly="1" fieldPosition="0">
        <references count="4">
          <reference field="6" count="1" selected="0">
            <x v="79"/>
          </reference>
          <reference field="7" count="1" selected="0">
            <x v="3"/>
          </reference>
          <reference field="10" count="1">
            <x v="69"/>
          </reference>
          <reference field="16" count="1" selected="0">
            <x v="25"/>
          </reference>
        </references>
      </pivotArea>
    </format>
    <format dxfId="306">
      <pivotArea dataOnly="0" labelOnly="1" fieldPosition="0">
        <references count="4">
          <reference field="6" count="1" selected="0">
            <x v="14"/>
          </reference>
          <reference field="7" count="1" selected="0">
            <x v="1"/>
          </reference>
          <reference field="10" count="1">
            <x v="87"/>
          </reference>
          <reference field="16" count="1" selected="0">
            <x v="26"/>
          </reference>
        </references>
      </pivotArea>
    </format>
    <format dxfId="305">
      <pivotArea dataOnly="0" labelOnly="1" fieldPosition="0">
        <references count="4">
          <reference field="6" count="1" selected="0">
            <x v="15"/>
          </reference>
          <reference field="7" count="1" selected="0">
            <x v="1"/>
          </reference>
          <reference field="10" count="1">
            <x v="169"/>
          </reference>
          <reference field="16" count="1" selected="0">
            <x v="26"/>
          </reference>
        </references>
      </pivotArea>
    </format>
    <format dxfId="304">
      <pivotArea dataOnly="0" labelOnly="1" fieldPosition="0">
        <references count="4">
          <reference field="6" count="1" selected="0">
            <x v="21"/>
          </reference>
          <reference field="7" count="1" selected="0">
            <x v="1"/>
          </reference>
          <reference field="10" count="1">
            <x v="147"/>
          </reference>
          <reference field="16" count="1" selected="0">
            <x v="27"/>
          </reference>
        </references>
      </pivotArea>
    </format>
    <format dxfId="303">
      <pivotArea dataOnly="0" labelOnly="1" fieldPosition="0">
        <references count="4">
          <reference field="6" count="1" selected="0">
            <x v="47"/>
          </reference>
          <reference field="7" count="1" selected="0">
            <x v="2"/>
          </reference>
          <reference field="10" count="1">
            <x v="154"/>
          </reference>
          <reference field="16" count="1" selected="0">
            <x v="28"/>
          </reference>
        </references>
      </pivotArea>
    </format>
    <format dxfId="302">
      <pivotArea dataOnly="0" labelOnly="1" fieldPosition="0">
        <references count="4">
          <reference field="6" count="1" selected="0">
            <x v="42"/>
          </reference>
          <reference field="7" count="1" selected="0">
            <x v="2"/>
          </reference>
          <reference field="10" count="1">
            <x v="143"/>
          </reference>
          <reference field="16" count="1" selected="0">
            <x v="29"/>
          </reference>
        </references>
      </pivotArea>
    </format>
    <format dxfId="301">
      <pivotArea dataOnly="0" labelOnly="1" fieldPosition="0">
        <references count="4">
          <reference field="6" count="1" selected="0">
            <x v="35"/>
          </reference>
          <reference field="7" count="1" selected="0">
            <x v="2"/>
          </reference>
          <reference field="10" count="1">
            <x v="70"/>
          </reference>
          <reference field="16" count="1" selected="0">
            <x v="30"/>
          </reference>
        </references>
      </pivotArea>
    </format>
    <format dxfId="300">
      <pivotArea dataOnly="0" labelOnly="1" fieldPosition="0">
        <references count="4">
          <reference field="6" count="1" selected="0">
            <x v="24"/>
          </reference>
          <reference field="7" count="1" selected="0">
            <x v="1"/>
          </reference>
          <reference field="10" count="1">
            <x v="123"/>
          </reference>
          <reference field="16" count="1" selected="0">
            <x v="31"/>
          </reference>
        </references>
      </pivotArea>
    </format>
    <format dxfId="299">
      <pivotArea dataOnly="0" labelOnly="1" fieldPosition="0">
        <references count="4">
          <reference field="6" count="1" selected="0">
            <x v="172"/>
          </reference>
          <reference field="7" count="1" selected="0">
            <x v="5"/>
          </reference>
          <reference field="10" count="1">
            <x v="183"/>
          </reference>
          <reference field="16" count="1" selected="0">
            <x v="31"/>
          </reference>
        </references>
      </pivotArea>
    </format>
    <format dxfId="298">
      <pivotArea dataOnly="0" labelOnly="1" fieldPosition="0">
        <references count="4">
          <reference field="6" count="1" selected="0">
            <x v="170"/>
          </reference>
          <reference field="7" count="1" selected="0">
            <x v="5"/>
          </reference>
          <reference field="10" count="1">
            <x v="185"/>
          </reference>
          <reference field="16" count="1" selected="0">
            <x v="32"/>
          </reference>
        </references>
      </pivotArea>
    </format>
    <format dxfId="297">
      <pivotArea dataOnly="0" labelOnly="1" fieldPosition="0">
        <references count="4">
          <reference field="6" count="1" selected="0">
            <x v="65"/>
          </reference>
          <reference field="7" count="1" selected="0">
            <x v="3"/>
          </reference>
          <reference field="10" count="1">
            <x v="112"/>
          </reference>
          <reference field="16" count="1" selected="0">
            <x v="33"/>
          </reference>
        </references>
      </pivotArea>
    </format>
    <format dxfId="296">
      <pivotArea dataOnly="0" labelOnly="1" fieldPosition="0">
        <references count="4">
          <reference field="6" count="1" selected="0">
            <x v="173"/>
          </reference>
          <reference field="7" count="1" selected="0">
            <x v="5"/>
          </reference>
          <reference field="10" count="1">
            <x v="157"/>
          </reference>
          <reference field="16" count="1" selected="0">
            <x v="34"/>
          </reference>
        </references>
      </pivotArea>
    </format>
    <format dxfId="295">
      <pivotArea dataOnly="0" labelOnly="1" fieldPosition="0">
        <references count="4">
          <reference field="6" count="1" selected="0">
            <x v="53"/>
          </reference>
          <reference field="7" count="1" selected="0">
            <x v="2"/>
          </reference>
          <reference field="10" count="1">
            <x v="176"/>
          </reference>
          <reference field="16" count="1" selected="0">
            <x v="35"/>
          </reference>
        </references>
      </pivotArea>
    </format>
    <format dxfId="294">
      <pivotArea dataOnly="0" labelOnly="1" fieldPosition="0">
        <references count="4">
          <reference field="6" count="1" selected="0">
            <x v="69"/>
          </reference>
          <reference field="7" count="1" selected="0">
            <x v="3"/>
          </reference>
          <reference field="10" count="1">
            <x v="27"/>
          </reference>
          <reference field="16" count="1" selected="0">
            <x v="36"/>
          </reference>
        </references>
      </pivotArea>
    </format>
    <format dxfId="293">
      <pivotArea dataOnly="0" labelOnly="1" fieldPosition="0">
        <references count="4">
          <reference field="6" count="1" selected="0">
            <x v="71"/>
          </reference>
          <reference field="7" count="1" selected="0">
            <x v="3"/>
          </reference>
          <reference field="10" count="1">
            <x v="24"/>
          </reference>
          <reference field="16" count="1" selected="0">
            <x v="37"/>
          </reference>
        </references>
      </pivotArea>
    </format>
    <format dxfId="292">
      <pivotArea dataOnly="0" labelOnly="1" fieldPosition="0">
        <references count="4">
          <reference field="6" count="1" selected="0">
            <x v="33"/>
          </reference>
          <reference field="7" count="1" selected="0">
            <x v="2"/>
          </reference>
          <reference field="10" count="1">
            <x v="58"/>
          </reference>
          <reference field="16" count="1" selected="0">
            <x v="38"/>
          </reference>
        </references>
      </pivotArea>
    </format>
    <format dxfId="291">
      <pivotArea dataOnly="0" labelOnly="1" fieldPosition="0">
        <references count="4">
          <reference field="6" count="1" selected="0">
            <x v="177"/>
          </reference>
          <reference field="7" count="1" selected="0">
            <x v="5"/>
          </reference>
          <reference field="10" count="1">
            <x v="170"/>
          </reference>
          <reference field="16" count="1" selected="0">
            <x v="39"/>
          </reference>
        </references>
      </pivotArea>
    </format>
    <format dxfId="290">
      <pivotArea dataOnly="0" labelOnly="1" fieldPosition="0">
        <references count="4">
          <reference field="6" count="1" selected="0">
            <x v="57"/>
          </reference>
          <reference field="7" count="1" selected="0">
            <x v="2"/>
          </reference>
          <reference field="10" count="1">
            <x v="50"/>
          </reference>
          <reference field="16" count="1" selected="0">
            <x v="40"/>
          </reference>
        </references>
      </pivotArea>
    </format>
    <format dxfId="289">
      <pivotArea dataOnly="0" labelOnly="1" fieldPosition="0">
        <references count="4">
          <reference field="6" count="1" selected="0">
            <x v="16"/>
          </reference>
          <reference field="7" count="1" selected="0">
            <x v="1"/>
          </reference>
          <reference field="10" count="1">
            <x v="43"/>
          </reference>
          <reference field="16" count="1" selected="0">
            <x v="41"/>
          </reference>
        </references>
      </pivotArea>
    </format>
    <format dxfId="288">
      <pivotArea dataOnly="0" labelOnly="1" fieldPosition="0">
        <references count="4">
          <reference field="6" count="1" selected="0">
            <x v="41"/>
          </reference>
          <reference field="7" count="1" selected="0">
            <x v="2"/>
          </reference>
          <reference field="10" count="1">
            <x v="92"/>
          </reference>
          <reference field="16" count="1" selected="0">
            <x v="42"/>
          </reference>
        </references>
      </pivotArea>
    </format>
    <format dxfId="287">
      <pivotArea dataOnly="0" labelOnly="1" fieldPosition="0">
        <references count="4">
          <reference field="6" count="1" selected="0">
            <x v="75"/>
          </reference>
          <reference field="7" count="1" selected="0">
            <x v="3"/>
          </reference>
          <reference field="10" count="1">
            <x v="122"/>
          </reference>
          <reference field="16" count="1" selected="0">
            <x v="42"/>
          </reference>
        </references>
      </pivotArea>
    </format>
    <format dxfId="286">
      <pivotArea dataOnly="0" labelOnly="1" fieldPosition="0">
        <references count="4">
          <reference field="6" count="1" selected="0">
            <x v="74"/>
          </reference>
          <reference field="7" count="1" selected="0">
            <x v="3"/>
          </reference>
          <reference field="10" count="1">
            <x v="21"/>
          </reference>
          <reference field="16" count="1" selected="0">
            <x v="43"/>
          </reference>
        </references>
      </pivotArea>
    </format>
    <format dxfId="285">
      <pivotArea dataOnly="0" labelOnly="1" fieldPosition="0">
        <references count="4">
          <reference field="6" count="1" selected="0">
            <x v="83"/>
          </reference>
          <reference field="7" count="1" selected="0">
            <x v="3"/>
          </reference>
          <reference field="10" count="1">
            <x v="120"/>
          </reference>
          <reference field="16" count="1" selected="0">
            <x v="44"/>
          </reference>
        </references>
      </pivotArea>
    </format>
    <format dxfId="284">
      <pivotArea dataOnly="0" labelOnly="1" fieldPosition="0">
        <references count="4">
          <reference field="6" count="1" selected="0">
            <x v="48"/>
          </reference>
          <reference field="7" count="1" selected="0">
            <x v="2"/>
          </reference>
          <reference field="10" count="1">
            <x v="177"/>
          </reference>
          <reference field="16" count="1" selected="0">
            <x v="45"/>
          </reference>
        </references>
      </pivotArea>
    </format>
    <format dxfId="283">
      <pivotArea dataOnly="0" labelOnly="1" fieldPosition="0">
        <references count="4">
          <reference field="6" count="1" selected="0">
            <x v="76"/>
          </reference>
          <reference field="7" count="1" selected="0">
            <x v="3"/>
          </reference>
          <reference field="10" count="1">
            <x v="68"/>
          </reference>
          <reference field="16" count="1" selected="0">
            <x v="45"/>
          </reference>
        </references>
      </pivotArea>
    </format>
    <format dxfId="282">
      <pivotArea dataOnly="0" labelOnly="1" fieldPosition="0">
        <references count="4">
          <reference field="6" count="1" selected="0">
            <x v="36"/>
          </reference>
          <reference field="7" count="1" selected="0">
            <x v="2"/>
          </reference>
          <reference field="10" count="1">
            <x v="42"/>
          </reference>
          <reference field="16" count="1" selected="0">
            <x v="46"/>
          </reference>
        </references>
      </pivotArea>
    </format>
    <format dxfId="281">
      <pivotArea dataOnly="0" labelOnly="1" fieldPosition="0">
        <references count="5">
          <reference field="6" count="1" selected="0">
            <x v="178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78"/>
          </reference>
          <reference field="16" count="1" selected="0">
            <x v="1"/>
          </reference>
        </references>
      </pivotArea>
    </format>
    <format dxfId="280">
      <pivotArea dataOnly="0" labelOnly="1" fieldPosition="0">
        <references count="5">
          <reference field="6" count="1" selected="0">
            <x v="179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87"/>
          </reference>
          <reference field="16" count="1" selected="0">
            <x v="1"/>
          </reference>
        </references>
      </pivotArea>
    </format>
    <format dxfId="279">
      <pivotArea dataOnly="0" labelOnly="1" fieldPosition="0">
        <references count="5">
          <reference field="6" count="1" selected="0">
            <x v="43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107"/>
          </reference>
          <reference field="16" count="1" selected="0">
            <x v="2"/>
          </reference>
        </references>
      </pivotArea>
    </format>
    <format dxfId="278">
      <pivotArea dataOnly="0" labelOnly="1" fieldPosition="0">
        <references count="5">
          <reference field="6" count="1" selected="0">
            <x v="44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61"/>
          </reference>
          <reference field="16" count="1" selected="0">
            <x v="2"/>
          </reference>
        </references>
      </pivotArea>
    </format>
    <format dxfId="277">
      <pivotArea dataOnly="0" labelOnly="1" fieldPosition="0">
        <references count="5">
          <reference field="6" count="1" selected="0">
            <x v="45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53"/>
          </reference>
          <reference field="16" count="1" selected="0">
            <x v="2"/>
          </reference>
        </references>
      </pivotArea>
    </format>
    <format dxfId="276">
      <pivotArea dataOnly="0" labelOnly="1" fieldPosition="0">
        <references count="5">
          <reference field="6" count="1" selected="0">
            <x v="54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71"/>
          </reference>
          <reference field="16" count="1" selected="0">
            <x v="2"/>
          </reference>
        </references>
      </pivotArea>
    </format>
    <format dxfId="275">
      <pivotArea dataOnly="0" labelOnly="1" fieldPosition="0">
        <references count="5">
          <reference field="6" count="1" selected="0">
            <x v="55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165"/>
          </reference>
          <reference field="16" count="1" selected="0">
            <x v="2"/>
          </reference>
        </references>
      </pivotArea>
    </format>
    <format dxfId="274">
      <pivotArea dataOnly="0" labelOnly="1" fieldPosition="0">
        <references count="5">
          <reference field="6" count="1" selected="0">
            <x v="18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100"/>
          </reference>
          <reference field="16" count="1" selected="0">
            <x v="3"/>
          </reference>
        </references>
      </pivotArea>
    </format>
    <format dxfId="273">
      <pivotArea dataOnly="0" labelOnly="1" fieldPosition="0">
        <references count="5">
          <reference field="6" count="1" selected="0">
            <x v="183"/>
          </reference>
          <reference field="7" count="1" selected="0">
            <x v="4"/>
          </reference>
          <reference field="8" count="1">
            <x v="9"/>
          </reference>
          <reference field="10" count="1" selected="0">
            <x v="1"/>
          </reference>
          <reference field="16" count="1" selected="0">
            <x v="4"/>
          </reference>
        </references>
      </pivotArea>
    </format>
    <format dxfId="272">
      <pivotArea dataOnly="0" labelOnly="1" fieldPosition="0">
        <references count="5">
          <reference field="6" count="1" selected="0">
            <x v="63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47"/>
          </reference>
          <reference field="16" count="1" selected="0">
            <x v="7"/>
          </reference>
        </references>
      </pivotArea>
    </format>
    <format dxfId="271">
      <pivotArea dataOnly="0" labelOnly="1" fieldPosition="0">
        <references count="5">
          <reference field="6" count="1" selected="0">
            <x v="96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41"/>
          </reference>
          <reference field="16" count="1" selected="0">
            <x v="7"/>
          </reference>
        </references>
      </pivotArea>
    </format>
    <format dxfId="270">
      <pivotArea dataOnly="0" labelOnly="1" fieldPosition="0">
        <references count="5">
          <reference field="6" count="1" selected="0">
            <x v="182"/>
          </reference>
          <reference field="7" count="1" selected="0">
            <x v="5"/>
          </reference>
          <reference field="8" count="1">
            <x v="12"/>
          </reference>
          <reference field="10" count="1" selected="0">
            <x v="30"/>
          </reference>
          <reference field="16" count="1" selected="0">
            <x v="7"/>
          </reference>
        </references>
      </pivotArea>
    </format>
    <format dxfId="269">
      <pivotArea dataOnly="0" labelOnly="1" fieldPosition="0">
        <references count="5">
          <reference field="6" count="1" selected="0">
            <x v="28"/>
          </reference>
          <reference field="7" count="1" selected="0">
            <x v="1"/>
          </reference>
          <reference field="8" count="1">
            <x v="14"/>
          </reference>
          <reference field="10" count="1" selected="0">
            <x v="137"/>
          </reference>
          <reference field="16" count="1" selected="0">
            <x v="8"/>
          </reference>
        </references>
      </pivotArea>
    </format>
    <format dxfId="268">
      <pivotArea dataOnly="0" labelOnly="1" fieldPosition="0">
        <references count="5">
          <reference field="6" count="1" selected="0">
            <x v="78"/>
          </reference>
          <reference field="7" count="1" selected="0">
            <x v="3"/>
          </reference>
          <reference field="8" count="1">
            <x v="14"/>
          </reference>
          <reference field="10" count="1" selected="0">
            <x v="88"/>
          </reference>
          <reference field="16" count="1" selected="0">
            <x v="8"/>
          </reference>
        </references>
      </pivotArea>
    </format>
    <format dxfId="267">
      <pivotArea dataOnly="0" labelOnly="1" fieldPosition="0">
        <references count="5">
          <reference field="6" count="1" selected="0">
            <x v="95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36"/>
          </reference>
          <reference field="16" count="1" selected="0">
            <x v="9"/>
          </reference>
        </references>
      </pivotArea>
    </format>
    <format dxfId="266">
      <pivotArea dataOnly="0" labelOnly="1" fieldPosition="0">
        <references count="5">
          <reference field="6" count="1" selected="0">
            <x v="56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161"/>
          </reference>
          <reference field="16" count="1" selected="0">
            <x v="14"/>
          </reference>
        </references>
      </pivotArea>
    </format>
    <format dxfId="265">
      <pivotArea dataOnly="0" labelOnly="1" fieldPosition="0">
        <references count="5">
          <reference field="6" count="1" selected="0">
            <x v="93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81"/>
          </reference>
          <reference field="16" count="1" selected="0">
            <x v="14"/>
          </reference>
        </references>
      </pivotArea>
    </format>
    <format dxfId="264">
      <pivotArea dataOnly="0" labelOnly="1" fieldPosition="0">
        <references count="5">
          <reference field="6" count="1" selected="0">
            <x v="22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173"/>
          </reference>
          <reference field="16" count="1" selected="0">
            <x v="15"/>
          </reference>
        </references>
      </pivotArea>
    </format>
    <format dxfId="263">
      <pivotArea dataOnly="0" labelOnly="1" fieldPosition="0">
        <references count="5">
          <reference field="6" count="1" selected="0">
            <x v="72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35"/>
          </reference>
          <reference field="16" count="1" selected="0">
            <x v="15"/>
          </reference>
        </references>
      </pivotArea>
    </format>
    <format dxfId="262">
      <pivotArea dataOnly="0" labelOnly="1" fieldPosition="0">
        <references count="5">
          <reference field="6" count="1" selected="0">
            <x v="73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96"/>
          </reference>
          <reference field="16" count="1" selected="0">
            <x v="16"/>
          </reference>
        </references>
      </pivotArea>
    </format>
    <format dxfId="261">
      <pivotArea dataOnly="0" labelOnly="1" fieldPosition="0">
        <references count="5">
          <reference field="6" count="1" selected="0">
            <x v="20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108"/>
          </reference>
          <reference field="16" count="1" selected="0">
            <x v="17"/>
          </reference>
        </references>
      </pivotArea>
    </format>
    <format dxfId="260">
      <pivotArea dataOnly="0" labelOnly="1" fieldPosition="0">
        <references count="5">
          <reference field="6" count="1" selected="0">
            <x v="67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26"/>
          </reference>
          <reference field="16" count="1" selected="0">
            <x v="18"/>
          </reference>
        </references>
      </pivotArea>
    </format>
    <format dxfId="259">
      <pivotArea dataOnly="0" labelOnly="1" fieldPosition="0">
        <references count="5">
          <reference field="6" count="1" selected="0">
            <x v="84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35"/>
          </reference>
          <reference field="16" count="1" selected="0">
            <x v="18"/>
          </reference>
        </references>
      </pivotArea>
    </format>
    <format dxfId="258">
      <pivotArea dataOnly="0" labelOnly="1" fieldPosition="0">
        <references count="5">
          <reference field="6" count="1" selected="0">
            <x v="23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79"/>
          </reference>
          <reference field="16" count="1" selected="0">
            <x v="20"/>
          </reference>
        </references>
      </pivotArea>
    </format>
    <format dxfId="257">
      <pivotArea dataOnly="0" labelOnly="1" fieldPosition="0">
        <references count="5">
          <reference field="6" count="1" selected="0">
            <x v="25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164"/>
          </reference>
          <reference field="16" count="1" selected="0">
            <x v="20"/>
          </reference>
        </references>
      </pivotArea>
    </format>
    <format dxfId="256">
      <pivotArea dataOnly="0" labelOnly="1" fieldPosition="0">
        <references count="5">
          <reference field="6" count="1" selected="0">
            <x v="40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28"/>
          </reference>
          <reference field="16" count="1" selected="0">
            <x v="21"/>
          </reference>
        </references>
      </pivotArea>
    </format>
    <format dxfId="255">
      <pivotArea dataOnly="0" labelOnly="1" fieldPosition="0">
        <references count="5">
          <reference field="6" count="1" selected="0">
            <x v="174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62"/>
          </reference>
          <reference field="16" count="1" selected="0">
            <x v="21"/>
          </reference>
        </references>
      </pivotArea>
    </format>
    <format dxfId="254">
      <pivotArea dataOnly="0" labelOnly="1" fieldPosition="0">
        <references count="5">
          <reference field="6" count="1" selected="0">
            <x v="176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78"/>
          </reference>
          <reference field="16" count="1" selected="0">
            <x v="21"/>
          </reference>
        </references>
      </pivotArea>
    </format>
    <format dxfId="253">
      <pivotArea dataOnly="0" labelOnly="1" fieldPosition="0">
        <references count="5">
          <reference field="6" count="1" selected="0">
            <x v="77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81"/>
          </reference>
          <reference field="16" count="1" selected="0">
            <x v="22"/>
          </reference>
        </references>
      </pivotArea>
    </format>
    <format dxfId="252">
      <pivotArea dataOnly="0" labelOnly="1" fieldPosition="0">
        <references count="5">
          <reference field="6" count="1" selected="0">
            <x v="129"/>
          </reference>
          <reference field="7" count="1" selected="0">
            <x v="4"/>
          </reference>
          <reference field="8" count="1">
            <x v="15"/>
          </reference>
          <reference field="10" count="1" selected="0">
            <x v="32"/>
          </reference>
          <reference field="16" count="1" selected="0">
            <x v="23"/>
          </reference>
        </references>
      </pivotArea>
    </format>
    <format dxfId="251">
      <pivotArea dataOnly="0" labelOnly="1" fieldPosition="0">
        <references count="5">
          <reference field="6" count="1" selected="0">
            <x v="130"/>
          </reference>
          <reference field="7" count="1" selected="0">
            <x v="4"/>
          </reference>
          <reference field="8" count="1">
            <x v="15"/>
          </reference>
          <reference field="10" count="1" selected="0">
            <x v="116"/>
          </reference>
          <reference field="16" count="1" selected="0">
            <x v="23"/>
          </reference>
        </references>
      </pivotArea>
    </format>
    <format dxfId="250">
      <pivotArea dataOnly="0" labelOnly="1" fieldPosition="0">
        <references count="5">
          <reference field="6" count="1" selected="0">
            <x v="123"/>
          </reference>
          <reference field="7" count="1" selected="0">
            <x v="4"/>
          </reference>
          <reference field="8" count="1">
            <x v="16"/>
          </reference>
          <reference field="10" count="1" selected="0">
            <x v="48"/>
          </reference>
          <reference field="16" count="1" selected="0">
            <x v="24"/>
          </reference>
        </references>
      </pivotArea>
    </format>
    <format dxfId="249">
      <pivotArea dataOnly="0" labelOnly="1" fieldPosition="0">
        <references count="5">
          <reference field="6" count="1" selected="0">
            <x v="79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69"/>
          </reference>
          <reference field="16" count="1" selected="0">
            <x v="25"/>
          </reference>
        </references>
      </pivotArea>
    </format>
    <format dxfId="248">
      <pivotArea dataOnly="0" labelOnly="1" fieldPosition="0">
        <references count="5">
          <reference field="6" count="1" selected="0">
            <x v="14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87"/>
          </reference>
          <reference field="16" count="1" selected="0">
            <x v="26"/>
          </reference>
        </references>
      </pivotArea>
    </format>
    <format dxfId="247">
      <pivotArea dataOnly="0" labelOnly="1" fieldPosition="0">
        <references count="5">
          <reference field="6" count="1" selected="0">
            <x v="15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169"/>
          </reference>
          <reference field="16" count="1" selected="0">
            <x v="26"/>
          </reference>
        </references>
      </pivotArea>
    </format>
    <format dxfId="246">
      <pivotArea dataOnly="0" labelOnly="1" fieldPosition="0">
        <references count="5">
          <reference field="6" count="1" selected="0">
            <x v="21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147"/>
          </reference>
          <reference field="16" count="1" selected="0">
            <x v="27"/>
          </reference>
        </references>
      </pivotArea>
    </format>
    <format dxfId="245">
      <pivotArea dataOnly="0" labelOnly="1" fieldPosition="0">
        <references count="5">
          <reference field="6" count="1" selected="0">
            <x v="47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154"/>
          </reference>
          <reference field="16" count="1" selected="0">
            <x v="28"/>
          </reference>
        </references>
      </pivotArea>
    </format>
    <format dxfId="244">
      <pivotArea dataOnly="0" labelOnly="1" fieldPosition="0">
        <references count="5">
          <reference field="6" count="1" selected="0">
            <x v="42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143"/>
          </reference>
          <reference field="16" count="1" selected="0">
            <x v="29"/>
          </reference>
        </references>
      </pivotArea>
    </format>
    <format dxfId="243">
      <pivotArea dataOnly="0" labelOnly="1" fieldPosition="0">
        <references count="5">
          <reference field="6" count="1" selected="0">
            <x v="35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70"/>
          </reference>
          <reference field="16" count="1" selected="0">
            <x v="30"/>
          </reference>
        </references>
      </pivotArea>
    </format>
    <format dxfId="242">
      <pivotArea dataOnly="0" labelOnly="1" fieldPosition="0">
        <references count="5">
          <reference field="6" count="1" selected="0">
            <x v="24"/>
          </reference>
          <reference field="7" count="1" selected="0">
            <x v="1"/>
          </reference>
          <reference field="8" count="1">
            <x v="3"/>
          </reference>
          <reference field="10" count="1" selected="0">
            <x v="123"/>
          </reference>
          <reference field="16" count="1" selected="0">
            <x v="31"/>
          </reference>
        </references>
      </pivotArea>
    </format>
    <format dxfId="241">
      <pivotArea dataOnly="0" labelOnly="1" fieldPosition="0">
        <references count="5">
          <reference field="6" count="1" selected="0">
            <x v="172"/>
          </reference>
          <reference field="7" count="1" selected="0">
            <x v="5"/>
          </reference>
          <reference field="8" count="1">
            <x v="4"/>
          </reference>
          <reference field="10" count="1" selected="0">
            <x v="183"/>
          </reference>
          <reference field="16" count="1" selected="0">
            <x v="31"/>
          </reference>
        </references>
      </pivotArea>
    </format>
    <format dxfId="240">
      <pivotArea dataOnly="0" labelOnly="1" fieldPosition="0">
        <references count="5">
          <reference field="6" count="1" selected="0">
            <x v="170"/>
          </reference>
          <reference field="7" count="1" selected="0">
            <x v="5"/>
          </reference>
          <reference field="8" count="1">
            <x v="12"/>
          </reference>
          <reference field="10" count="1" selected="0">
            <x v="185"/>
          </reference>
          <reference field="16" count="1" selected="0">
            <x v="32"/>
          </reference>
        </references>
      </pivotArea>
    </format>
    <format dxfId="239">
      <pivotArea dataOnly="0" labelOnly="1" fieldPosition="0">
        <references count="5">
          <reference field="6" count="1" selected="0">
            <x v="65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12"/>
          </reference>
          <reference field="16" count="1" selected="0">
            <x v="33"/>
          </reference>
        </references>
      </pivotArea>
    </format>
    <format dxfId="238">
      <pivotArea dataOnly="0" labelOnly="1" fieldPosition="0">
        <references count="5">
          <reference field="6" count="1" selected="0">
            <x v="173"/>
          </reference>
          <reference field="7" count="1" selected="0">
            <x v="5"/>
          </reference>
          <reference field="8" count="1">
            <x v="12"/>
          </reference>
          <reference field="10" count="1" selected="0">
            <x v="157"/>
          </reference>
          <reference field="16" count="1" selected="0">
            <x v="34"/>
          </reference>
        </references>
      </pivotArea>
    </format>
    <format dxfId="237">
      <pivotArea dataOnly="0" labelOnly="1" fieldPosition="0">
        <references count="5">
          <reference field="6" count="1" selected="0">
            <x v="53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176"/>
          </reference>
          <reference field="16" count="1" selected="0">
            <x v="35"/>
          </reference>
        </references>
      </pivotArea>
    </format>
    <format dxfId="236">
      <pivotArea dataOnly="0" labelOnly="1" fieldPosition="0">
        <references count="5">
          <reference field="6" count="1" selected="0">
            <x v="69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27"/>
          </reference>
          <reference field="16" count="1" selected="0">
            <x v="36"/>
          </reference>
        </references>
      </pivotArea>
    </format>
    <format dxfId="235">
      <pivotArea dataOnly="0" labelOnly="1" fieldPosition="0">
        <references count="5">
          <reference field="6" count="1" selected="0">
            <x v="71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24"/>
          </reference>
          <reference field="16" count="1" selected="0">
            <x v="37"/>
          </reference>
        </references>
      </pivotArea>
    </format>
    <format dxfId="234">
      <pivotArea dataOnly="0" labelOnly="1" fieldPosition="0">
        <references count="5">
          <reference field="6" count="1" selected="0">
            <x v="33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58"/>
          </reference>
          <reference field="16" count="1" selected="0">
            <x v="38"/>
          </reference>
        </references>
      </pivotArea>
    </format>
    <format dxfId="233">
      <pivotArea dataOnly="0" labelOnly="1" fieldPosition="0">
        <references count="5">
          <reference field="6" count="1" selected="0">
            <x v="177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70"/>
          </reference>
          <reference field="16" count="1" selected="0">
            <x v="39"/>
          </reference>
        </references>
      </pivotArea>
    </format>
    <format dxfId="232">
      <pivotArea dataOnly="0" labelOnly="1" fieldPosition="0">
        <references count="5">
          <reference field="6" count="1" selected="0">
            <x v="57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50"/>
          </reference>
          <reference field="16" count="1" selected="0">
            <x v="40"/>
          </reference>
        </references>
      </pivotArea>
    </format>
    <format dxfId="231">
      <pivotArea dataOnly="0" labelOnly="1" fieldPosition="0">
        <references count="5">
          <reference field="6" count="1" selected="0">
            <x v="16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43"/>
          </reference>
          <reference field="16" count="1" selected="0">
            <x v="41"/>
          </reference>
        </references>
      </pivotArea>
    </format>
    <format dxfId="230">
      <pivotArea dataOnly="0" labelOnly="1" fieldPosition="0">
        <references count="5">
          <reference field="6" count="1" selected="0">
            <x v="41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92"/>
          </reference>
          <reference field="16" count="1" selected="0">
            <x v="42"/>
          </reference>
        </references>
      </pivotArea>
    </format>
    <format dxfId="229">
      <pivotArea dataOnly="0" labelOnly="1" fieldPosition="0">
        <references count="5">
          <reference field="6" count="1" selected="0">
            <x v="75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122"/>
          </reference>
          <reference field="16" count="1" selected="0">
            <x v="42"/>
          </reference>
        </references>
      </pivotArea>
    </format>
    <format dxfId="228">
      <pivotArea dataOnly="0" labelOnly="1" fieldPosition="0">
        <references count="5">
          <reference field="6" count="1" selected="0">
            <x v="74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21"/>
          </reference>
          <reference field="16" count="1" selected="0">
            <x v="43"/>
          </reference>
        </references>
      </pivotArea>
    </format>
    <format dxfId="227">
      <pivotArea dataOnly="0" labelOnly="1" fieldPosition="0">
        <references count="5">
          <reference field="6" count="1" selected="0">
            <x v="83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20"/>
          </reference>
          <reference field="16" count="1" selected="0">
            <x v="44"/>
          </reference>
        </references>
      </pivotArea>
    </format>
    <format dxfId="226">
      <pivotArea dataOnly="0" labelOnly="1" fieldPosition="0">
        <references count="5">
          <reference field="6" count="1" selected="0">
            <x v="48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177"/>
          </reference>
          <reference field="16" count="1" selected="0">
            <x v="45"/>
          </reference>
        </references>
      </pivotArea>
    </format>
    <format dxfId="225">
      <pivotArea dataOnly="0" labelOnly="1" fieldPosition="0">
        <references count="5">
          <reference field="6" count="1" selected="0">
            <x v="76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68"/>
          </reference>
          <reference field="16" count="1" selected="0">
            <x v="45"/>
          </reference>
        </references>
      </pivotArea>
    </format>
    <format dxfId="224">
      <pivotArea dataOnly="0" labelOnly="1" fieldPosition="0">
        <references count="5">
          <reference field="6" count="1" selected="0">
            <x v="36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42"/>
          </reference>
          <reference field="16" count="1" selected="0">
            <x v="46"/>
          </reference>
        </references>
      </pivotArea>
    </format>
    <format dxfId="223">
      <pivotArea dataOnly="0" labelOnly="1" fieldPosition="0">
        <references count="1">
          <reference field="16" count="39">
            <x v="1"/>
            <x v="2"/>
            <x v="3"/>
            <x v="4"/>
            <x v="7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222">
      <pivotArea dataOnly="0" labelOnly="1" fieldPosition="0">
        <references count="2">
          <reference field="7" count="1">
            <x v="5"/>
          </reference>
          <reference field="16" count="1" selected="0">
            <x v="1"/>
          </reference>
        </references>
      </pivotArea>
    </format>
    <format dxfId="221">
      <pivotArea dataOnly="0" labelOnly="1" fieldPosition="0">
        <references count="2">
          <reference field="7" count="1">
            <x v="2"/>
          </reference>
          <reference field="16" count="1" selected="0">
            <x v="2"/>
          </reference>
        </references>
      </pivotArea>
    </format>
    <format dxfId="220">
      <pivotArea dataOnly="0" labelOnly="1" fieldPosition="0">
        <references count="2">
          <reference field="7" count="1">
            <x v="1"/>
          </reference>
          <reference field="16" count="1" selected="0">
            <x v="3"/>
          </reference>
        </references>
      </pivotArea>
    </format>
    <format dxfId="219">
      <pivotArea dataOnly="0" labelOnly="1" fieldPosition="0">
        <references count="2">
          <reference field="7" count="1">
            <x v="4"/>
          </reference>
          <reference field="16" count="1" selected="0">
            <x v="4"/>
          </reference>
        </references>
      </pivotArea>
    </format>
    <format dxfId="218">
      <pivotArea dataOnly="0" labelOnly="1" fieldPosition="0">
        <references count="2">
          <reference field="7" count="2">
            <x v="3"/>
            <x v="5"/>
          </reference>
          <reference field="16" count="1" selected="0">
            <x v="7"/>
          </reference>
        </references>
      </pivotArea>
    </format>
    <format dxfId="217">
      <pivotArea dataOnly="0" labelOnly="1" fieldPosition="0">
        <references count="2">
          <reference field="7" count="2">
            <x v="1"/>
            <x v="3"/>
          </reference>
          <reference field="16" count="1" selected="0">
            <x v="8"/>
          </reference>
        </references>
      </pivotArea>
    </format>
    <format dxfId="216">
      <pivotArea dataOnly="0" labelOnly="1" fieldPosition="0">
        <references count="2">
          <reference field="7" count="2">
            <x v="2"/>
            <x v="3"/>
          </reference>
          <reference field="16" count="1" selected="0">
            <x v="14"/>
          </reference>
        </references>
      </pivotArea>
    </format>
    <format dxfId="215">
      <pivotArea dataOnly="0" labelOnly="1" fieldPosition="0">
        <references count="2">
          <reference field="7" count="2">
            <x v="1"/>
            <x v="3"/>
          </reference>
          <reference field="16" count="1" selected="0">
            <x v="15"/>
          </reference>
        </references>
      </pivotArea>
    </format>
    <format dxfId="214">
      <pivotArea dataOnly="0" labelOnly="1" fieldPosition="0">
        <references count="2">
          <reference field="7" count="1">
            <x v="1"/>
          </reference>
          <reference field="16" count="1" selected="0">
            <x v="17"/>
          </reference>
        </references>
      </pivotArea>
    </format>
    <format dxfId="213">
      <pivotArea dataOnly="0" labelOnly="1" fieldPosition="0">
        <references count="2">
          <reference field="7" count="1">
            <x v="3"/>
          </reference>
          <reference field="16" count="1" selected="0">
            <x v="18"/>
          </reference>
        </references>
      </pivotArea>
    </format>
    <format dxfId="212">
      <pivotArea dataOnly="0" labelOnly="1" fieldPosition="0">
        <references count="2">
          <reference field="7" count="1">
            <x v="1"/>
          </reference>
          <reference field="16" count="1" selected="0">
            <x v="20"/>
          </reference>
        </references>
      </pivotArea>
    </format>
    <format dxfId="211">
      <pivotArea dataOnly="0" labelOnly="1" fieldPosition="0">
        <references count="2">
          <reference field="7" count="2">
            <x v="2"/>
            <x v="5"/>
          </reference>
          <reference field="16" count="1" selected="0">
            <x v="21"/>
          </reference>
        </references>
      </pivotArea>
    </format>
    <format dxfId="210">
      <pivotArea dataOnly="0" labelOnly="1" fieldPosition="0">
        <references count="2">
          <reference field="7" count="1">
            <x v="3"/>
          </reference>
          <reference field="16" count="1" selected="0">
            <x v="22"/>
          </reference>
        </references>
      </pivotArea>
    </format>
    <format dxfId="209">
      <pivotArea dataOnly="0" labelOnly="1" fieldPosition="0">
        <references count="2">
          <reference field="7" count="1">
            <x v="4"/>
          </reference>
          <reference field="16" count="1" selected="0">
            <x v="23"/>
          </reference>
        </references>
      </pivotArea>
    </format>
    <format dxfId="208">
      <pivotArea dataOnly="0" labelOnly="1" fieldPosition="0">
        <references count="2">
          <reference field="7" count="1">
            <x v="3"/>
          </reference>
          <reference field="16" count="1" selected="0">
            <x v="25"/>
          </reference>
        </references>
      </pivotArea>
    </format>
    <format dxfId="207">
      <pivotArea dataOnly="0" labelOnly="1" fieldPosition="0">
        <references count="2">
          <reference field="7" count="1">
            <x v="1"/>
          </reference>
          <reference field="16" count="1" selected="0">
            <x v="26"/>
          </reference>
        </references>
      </pivotArea>
    </format>
    <format dxfId="206">
      <pivotArea dataOnly="0" labelOnly="1" fieldPosition="0">
        <references count="2">
          <reference field="7" count="1">
            <x v="2"/>
          </reference>
          <reference field="16" count="1" selected="0">
            <x v="28"/>
          </reference>
        </references>
      </pivotArea>
    </format>
    <format dxfId="205">
      <pivotArea dataOnly="0" labelOnly="1" fieldPosition="0">
        <references count="2">
          <reference field="7" count="2">
            <x v="1"/>
            <x v="5"/>
          </reference>
          <reference field="16" count="1" selected="0">
            <x v="31"/>
          </reference>
        </references>
      </pivotArea>
    </format>
    <format dxfId="204">
      <pivotArea dataOnly="0" labelOnly="1" fieldPosition="0">
        <references count="2">
          <reference field="7" count="1">
            <x v="3"/>
          </reference>
          <reference field="16" count="1" selected="0">
            <x v="33"/>
          </reference>
        </references>
      </pivotArea>
    </format>
    <format dxfId="203">
      <pivotArea dataOnly="0" labelOnly="1" fieldPosition="0">
        <references count="2">
          <reference field="7" count="1">
            <x v="5"/>
          </reference>
          <reference field="16" count="1" selected="0">
            <x v="34"/>
          </reference>
        </references>
      </pivotArea>
    </format>
    <format dxfId="202">
      <pivotArea dataOnly="0" labelOnly="1" fieldPosition="0">
        <references count="2">
          <reference field="7" count="1">
            <x v="2"/>
          </reference>
          <reference field="16" count="1" selected="0">
            <x v="35"/>
          </reference>
        </references>
      </pivotArea>
    </format>
    <format dxfId="201">
      <pivotArea dataOnly="0" labelOnly="1" fieldPosition="0">
        <references count="2">
          <reference field="7" count="1">
            <x v="3"/>
          </reference>
          <reference field="16" count="1" selected="0">
            <x v="36"/>
          </reference>
        </references>
      </pivotArea>
    </format>
    <format dxfId="200">
      <pivotArea dataOnly="0" labelOnly="1" fieldPosition="0">
        <references count="2">
          <reference field="7" count="1">
            <x v="2"/>
          </reference>
          <reference field="16" count="1" selected="0">
            <x v="38"/>
          </reference>
        </references>
      </pivotArea>
    </format>
    <format dxfId="199">
      <pivotArea dataOnly="0" labelOnly="1" fieldPosition="0">
        <references count="2">
          <reference field="7" count="1">
            <x v="5"/>
          </reference>
          <reference field="16" count="1" selected="0">
            <x v="39"/>
          </reference>
        </references>
      </pivotArea>
    </format>
    <format dxfId="198">
      <pivotArea dataOnly="0" labelOnly="1" fieldPosition="0">
        <references count="2">
          <reference field="7" count="1">
            <x v="2"/>
          </reference>
          <reference field="16" count="1" selected="0">
            <x v="40"/>
          </reference>
        </references>
      </pivotArea>
    </format>
    <format dxfId="197">
      <pivotArea dataOnly="0" labelOnly="1" fieldPosition="0">
        <references count="2">
          <reference field="7" count="1">
            <x v="1"/>
          </reference>
          <reference field="16" count="1" selected="0">
            <x v="41"/>
          </reference>
        </references>
      </pivotArea>
    </format>
    <format dxfId="196">
      <pivotArea dataOnly="0" labelOnly="1" fieldPosition="0">
        <references count="2">
          <reference field="7" count="2">
            <x v="2"/>
            <x v="3"/>
          </reference>
          <reference field="16" count="1" selected="0">
            <x v="42"/>
          </reference>
        </references>
      </pivotArea>
    </format>
    <format dxfId="195">
      <pivotArea dataOnly="0" labelOnly="1" fieldPosition="0">
        <references count="2">
          <reference field="7" count="2">
            <x v="2"/>
            <x v="3"/>
          </reference>
          <reference field="16" count="1" selected="0">
            <x v="45"/>
          </reference>
        </references>
      </pivotArea>
    </format>
    <format dxfId="194">
      <pivotArea dataOnly="0" labelOnly="1" fieldPosition="0">
        <references count="2">
          <reference field="7" count="1">
            <x v="2"/>
          </reference>
          <reference field="16" count="1" selected="0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8674F-09C1-45EB-922F-FEDD96C44883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Numero du débiteur">
  <location ref="A3:E39" firstHeaderRow="1" firstDataRow="1" firstDataCol="5" rowPageCount="1" colPageCount="1"/>
  <pivotFields count="20">
    <pivotField showAll="0"/>
    <pivotField showAll="0"/>
    <pivotField showAll="0"/>
    <pivotField showAll="0"/>
    <pivotField showAll="0"/>
    <pivotField showAll="0"/>
    <pivotField axis="axisRow" outline="0" showAll="0" defaultSubtotal="0">
      <items count="189">
        <item x="175"/>
        <item x="176"/>
        <item x="178"/>
        <item x="179"/>
        <item x="180"/>
        <item x="181"/>
        <item x="182"/>
        <item x="1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7"/>
        <item x="184"/>
        <item x="185"/>
        <item x="186"/>
        <item x="187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0"/>
        <item x="2"/>
        <item x="1"/>
        <item x="4"/>
        <item x="7"/>
        <item x="6"/>
        <item x="9"/>
        <item x="8"/>
        <item x="12"/>
        <item x="16"/>
        <item x="14"/>
        <item x="10"/>
        <item x="15"/>
        <item x="13"/>
        <item x="5"/>
        <item x="11"/>
        <item x="3"/>
        <item x="17"/>
        <item t="default"/>
      </items>
    </pivotField>
    <pivotField showAll="0"/>
    <pivotField axis="axisRow" numFmtId="43" outline="0" showAll="0" defaultSubtotal="0">
      <items count="189">
        <item x="178"/>
        <item x="177"/>
        <item x="175"/>
        <item x="181"/>
        <item x="183"/>
        <item x="180"/>
        <item x="184"/>
        <item x="185"/>
        <item x="187"/>
        <item x="186"/>
        <item x="182"/>
        <item x="179"/>
        <item x="176"/>
        <item x="2"/>
        <item x="51"/>
        <item x="151"/>
        <item x="154"/>
        <item x="150"/>
        <item x="147"/>
        <item x="4"/>
        <item x="107"/>
        <item x="66"/>
        <item x="23"/>
        <item x="21"/>
        <item x="63"/>
        <item x="149"/>
        <item x="172"/>
        <item x="61"/>
        <item x="32"/>
        <item x="163"/>
        <item x="174"/>
        <item x="113"/>
        <item x="121"/>
        <item x="89"/>
        <item x="143"/>
        <item x="64"/>
        <item x="87"/>
        <item x="62"/>
        <item x="98"/>
        <item x="31"/>
        <item x="30"/>
        <item x="88"/>
        <item x="28"/>
        <item x="8"/>
        <item x="29"/>
        <item x="24"/>
        <item x="78"/>
        <item x="55"/>
        <item x="115"/>
        <item x="116"/>
        <item x="49"/>
        <item x="130"/>
        <item x="105"/>
        <item x="37"/>
        <item x="79"/>
        <item x="52"/>
        <item x="103"/>
        <item x="139"/>
        <item x="25"/>
        <item x="173"/>
        <item x="132"/>
        <item x="36"/>
        <item x="155"/>
        <item x="112"/>
        <item x="131"/>
        <item x="26"/>
        <item x="18"/>
        <item x="153"/>
        <item x="68"/>
        <item x="71"/>
        <item x="27"/>
        <item x="46"/>
        <item x="114"/>
        <item x="58"/>
        <item x="11"/>
        <item x="133"/>
        <item x="95"/>
        <item x="9"/>
        <item x="168"/>
        <item x="15"/>
        <item x="167"/>
        <item x="69"/>
        <item x="1"/>
        <item x="56"/>
        <item x="146"/>
        <item x="118"/>
        <item x="0"/>
        <item x="6"/>
        <item x="70"/>
        <item x="42"/>
        <item x="120"/>
        <item x="142"/>
        <item x="33"/>
        <item x="94"/>
        <item x="138"/>
        <item x="141"/>
        <item x="65"/>
        <item x="90"/>
        <item x="100"/>
        <item x="60"/>
        <item x="10"/>
        <item x="152"/>
        <item x="106"/>
        <item x="137"/>
        <item x="3"/>
        <item x="126"/>
        <item x="111"/>
        <item x="35"/>
        <item x="12"/>
        <item x="5"/>
        <item x="117"/>
        <item x="50"/>
        <item x="57"/>
        <item x="54"/>
        <item x="128"/>
        <item x="101"/>
        <item x="122"/>
        <item x="160"/>
        <item x="73"/>
        <item x="96"/>
        <item x="75"/>
        <item x="110"/>
        <item x="67"/>
        <item x="16"/>
        <item x="124"/>
        <item x="72"/>
        <item x="59"/>
        <item x="41"/>
        <item x="77"/>
        <item x="43"/>
        <item x="74"/>
        <item x="81"/>
        <item x="102"/>
        <item x="97"/>
        <item x="119"/>
        <item x="76"/>
        <item x="148"/>
        <item x="20"/>
        <item x="19"/>
        <item x="80"/>
        <item x="82"/>
        <item x="125"/>
        <item x="53"/>
        <item x="34"/>
        <item x="161"/>
        <item x="145"/>
        <item x="84"/>
        <item x="13"/>
        <item x="159"/>
        <item x="104"/>
        <item x="108"/>
        <item x="134"/>
        <item x="129"/>
        <item x="123"/>
        <item x="39"/>
        <item x="135"/>
        <item x="144"/>
        <item x="165"/>
        <item x="92"/>
        <item x="140"/>
        <item x="136"/>
        <item x="48"/>
        <item x="166"/>
        <item x="158"/>
        <item x="17"/>
        <item x="47"/>
        <item x="109"/>
        <item x="83"/>
        <item x="22"/>
        <item x="7"/>
        <item x="169"/>
        <item x="44"/>
        <item x="156"/>
        <item x="14"/>
        <item x="99"/>
        <item x="93"/>
        <item x="45"/>
        <item x="40"/>
        <item x="170"/>
        <item x="157"/>
        <item x="91"/>
        <item x="85"/>
        <item x="127"/>
        <item x="164"/>
        <item x="38"/>
        <item x="162"/>
        <item x="86"/>
        <item x="171"/>
        <item x="18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3" showAll="0"/>
    <pivotField numFmtId="43" showAll="0"/>
    <pivotField showAll="0"/>
    <pivotField showAll="0"/>
    <pivotField showAll="0"/>
    <pivotField axis="axisRow" outline="0" showAll="0" defaultSubtotal="0">
      <items count="48">
        <item x="1"/>
        <item x="44"/>
        <item x="17"/>
        <item x="4"/>
        <item x="45"/>
        <item x="40"/>
        <item x="5"/>
        <item x="23"/>
        <item x="11"/>
        <item x="35"/>
        <item x="33"/>
        <item x="39"/>
        <item x="34"/>
        <item x="38"/>
        <item x="21"/>
        <item x="8"/>
        <item x="28"/>
        <item x="6"/>
        <item x="25"/>
        <item x="0"/>
        <item x="9"/>
        <item x="14"/>
        <item x="30"/>
        <item x="37"/>
        <item x="36"/>
        <item x="31"/>
        <item x="2"/>
        <item x="7"/>
        <item x="18"/>
        <item x="16"/>
        <item x="13"/>
        <item x="10"/>
        <item x="41"/>
        <item x="24"/>
        <item x="42"/>
        <item x="20"/>
        <item x="26"/>
        <item x="27"/>
        <item x="12"/>
        <item x="43"/>
        <item x="22"/>
        <item x="3"/>
        <item x="15"/>
        <item x="29"/>
        <item x="32"/>
        <item x="19"/>
        <item m="1" x="4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Page" showAll="0">
      <items count="6">
        <item x="2"/>
        <item x="0"/>
        <item x="1"/>
        <item x="4"/>
        <item x="3"/>
        <item t="default"/>
      </items>
    </pivotField>
  </pivotFields>
  <rowFields count="5">
    <field x="16"/>
    <field x="7"/>
    <field x="6"/>
    <field x="10"/>
    <field x="8"/>
  </rowFields>
  <rowItems count="36">
    <i>
      <x v="5"/>
      <x v="5"/>
      <x v="152"/>
      <x v="156"/>
      <x v="10"/>
    </i>
    <i r="2">
      <x v="153"/>
      <x v="145"/>
      <x v="10"/>
    </i>
    <i r="2">
      <x v="154"/>
      <x v="84"/>
      <x v="10"/>
    </i>
    <i r="2">
      <x v="155"/>
      <x v="18"/>
      <x v="10"/>
    </i>
    <i r="2">
      <x v="156"/>
      <x v="136"/>
      <x v="10"/>
    </i>
    <i r="2">
      <x v="157"/>
      <x v="25"/>
      <x v="10"/>
    </i>
    <i r="2">
      <x v="158"/>
      <x v="17"/>
      <x v="10"/>
    </i>
    <i r="2">
      <x v="159"/>
      <x v="15"/>
      <x v="10"/>
    </i>
    <i r="2">
      <x v="160"/>
      <x v="101"/>
      <x v="10"/>
    </i>
    <i r="2">
      <x v="161"/>
      <x v="67"/>
      <x v="10"/>
    </i>
    <i r="2">
      <x v="162"/>
      <x v="16"/>
      <x v="10"/>
    </i>
    <i r="2">
      <x v="163"/>
      <x v="62"/>
      <x v="10"/>
    </i>
    <i r="2">
      <x v="164"/>
      <x v="172"/>
      <x v="10"/>
    </i>
    <i r="2">
      <x v="165"/>
      <x v="179"/>
      <x v="10"/>
    </i>
    <i r="2">
      <x v="166"/>
      <x v="163"/>
      <x v="10"/>
    </i>
    <i r="2">
      <x v="167"/>
      <x v="148"/>
      <x v="10"/>
    </i>
    <i r="2">
      <x v="168"/>
      <x v="117"/>
      <x v="10"/>
    </i>
    <i r="2">
      <x v="184"/>
      <x v="6"/>
      <x v="10"/>
    </i>
    <i r="2">
      <x v="185"/>
      <x v="7"/>
      <x v="10"/>
    </i>
    <i r="2">
      <x v="186"/>
      <x v="9"/>
      <x v="10"/>
    </i>
    <i r="2">
      <x v="187"/>
      <x v="8"/>
      <x v="10"/>
    </i>
    <i>
      <x v="6"/>
      <x v="1"/>
      <x v="19"/>
      <x v="74"/>
      <x v="1"/>
    </i>
    <i r="1">
      <x v="2"/>
      <x v="49"/>
      <x v="127"/>
      <x v="3"/>
    </i>
    <i r="2">
      <x v="50"/>
      <x v="89"/>
      <x v="3"/>
    </i>
    <i r="2">
      <x v="51"/>
      <x v="129"/>
      <x v="3"/>
    </i>
    <i r="2">
      <x v="52"/>
      <x v="171"/>
      <x v="3"/>
    </i>
    <i r="1">
      <x v="3"/>
      <x v="91"/>
      <x v="167"/>
      <x v="6"/>
    </i>
    <i>
      <x v="10"/>
      <x v="3"/>
      <x v="86"/>
      <x v="46"/>
      <x v="6"/>
    </i>
    <i r="2">
      <x v="87"/>
      <x v="54"/>
      <x v="6"/>
    </i>
    <i r="2">
      <x v="88"/>
      <x v="139"/>
      <x v="6"/>
    </i>
    <i r="1">
      <x v="5"/>
      <x v="175"/>
      <x v="80"/>
      <x v="12"/>
    </i>
    <i>
      <x v="11"/>
      <x v="4"/>
      <x v="146"/>
      <x v="94"/>
      <x v="8"/>
    </i>
    <i>
      <x v="12"/>
      <x v="3"/>
      <x v="89"/>
      <x v="131"/>
      <x v="6"/>
    </i>
    <i r="2">
      <x v="90"/>
      <x v="140"/>
      <x v="6"/>
    </i>
    <i>
      <x v="19"/>
      <x/>
      <x v="8"/>
      <x v="86"/>
      <x/>
    </i>
    <i t="grand">
      <x/>
    </i>
  </rowItems>
  <colItems count="1">
    <i/>
  </colItems>
  <pageFields count="1">
    <pageField fld="19" item="1" hier="-1"/>
  </pageFields>
  <formats count="194">
    <format dxfId="193">
      <pivotArea dataOnly="0" labelOnly="1" grandRow="1" outline="0" fieldPosition="0"/>
    </format>
    <format dxfId="192">
      <pivotArea dataOnly="0" labelOnly="1" fieldPosition="0">
        <references count="3">
          <reference field="6" count="2">
            <x v="178"/>
            <x v="179"/>
          </reference>
          <reference field="7" count="1" selected="0">
            <x v="5"/>
          </reference>
          <reference field="16" count="1" selected="0">
            <x v="1"/>
          </reference>
        </references>
      </pivotArea>
    </format>
    <format dxfId="191">
      <pivotArea dataOnly="0" labelOnly="1" fieldPosition="0">
        <references count="3">
          <reference field="6" count="5">
            <x v="43"/>
            <x v="44"/>
            <x v="45"/>
            <x v="54"/>
            <x v="55"/>
          </reference>
          <reference field="7" count="1" selected="0">
            <x v="2"/>
          </reference>
          <reference field="16" count="1" selected="0">
            <x v="2"/>
          </reference>
        </references>
      </pivotArea>
    </format>
    <format dxfId="190">
      <pivotArea dataOnly="0" labelOnly="1" fieldPosition="0">
        <references count="3">
          <reference field="6" count="1">
            <x v="18"/>
          </reference>
          <reference field="7" count="1" selected="0">
            <x v="1"/>
          </reference>
          <reference field="16" count="1" selected="0">
            <x v="3"/>
          </reference>
        </references>
      </pivotArea>
    </format>
    <format dxfId="189">
      <pivotArea dataOnly="0" labelOnly="1" fieldPosition="0">
        <references count="3">
          <reference field="6" count="1">
            <x v="183"/>
          </reference>
          <reference field="7" count="1" selected="0">
            <x v="4"/>
          </reference>
          <reference field="16" count="1" selected="0">
            <x v="4"/>
          </reference>
        </references>
      </pivotArea>
    </format>
    <format dxfId="188">
      <pivotArea dataOnly="0" labelOnly="1" fieldPosition="0">
        <references count="3">
          <reference field="6" count="2">
            <x v="63"/>
            <x v="96"/>
          </reference>
          <reference field="7" count="1" selected="0">
            <x v="3"/>
          </reference>
          <reference field="16" count="1" selected="0">
            <x v="7"/>
          </reference>
        </references>
      </pivotArea>
    </format>
    <format dxfId="187">
      <pivotArea dataOnly="0" labelOnly="1" fieldPosition="0">
        <references count="3">
          <reference field="6" count="1">
            <x v="182"/>
          </reference>
          <reference field="7" count="1" selected="0">
            <x v="5"/>
          </reference>
          <reference field="16" count="1" selected="0">
            <x v="7"/>
          </reference>
        </references>
      </pivotArea>
    </format>
    <format dxfId="186">
      <pivotArea dataOnly="0" labelOnly="1" fieldPosition="0">
        <references count="3">
          <reference field="6" count="1">
            <x v="28"/>
          </reference>
          <reference field="7" count="1" selected="0">
            <x v="1"/>
          </reference>
          <reference field="16" count="1" selected="0">
            <x v="8"/>
          </reference>
        </references>
      </pivotArea>
    </format>
    <format dxfId="185">
      <pivotArea dataOnly="0" labelOnly="1" fieldPosition="0">
        <references count="3">
          <reference field="6" count="1">
            <x v="78"/>
          </reference>
          <reference field="7" count="1" selected="0">
            <x v="3"/>
          </reference>
          <reference field="16" count="1" selected="0">
            <x v="8"/>
          </reference>
        </references>
      </pivotArea>
    </format>
    <format dxfId="184">
      <pivotArea dataOnly="0" labelOnly="1" fieldPosition="0">
        <references count="3">
          <reference field="6" count="1">
            <x v="95"/>
          </reference>
          <reference field="7" count="1" selected="0">
            <x v="3"/>
          </reference>
          <reference field="16" count="1" selected="0">
            <x v="9"/>
          </reference>
        </references>
      </pivotArea>
    </format>
    <format dxfId="183">
      <pivotArea dataOnly="0" labelOnly="1" fieldPosition="0">
        <references count="3">
          <reference field="6" count="1">
            <x v="56"/>
          </reference>
          <reference field="7" count="1" selected="0">
            <x v="2"/>
          </reference>
          <reference field="16" count="1" selected="0">
            <x v="14"/>
          </reference>
        </references>
      </pivotArea>
    </format>
    <format dxfId="182">
      <pivotArea dataOnly="0" labelOnly="1" fieldPosition="0">
        <references count="3">
          <reference field="6" count="1">
            <x v="93"/>
          </reference>
          <reference field="7" count="1" selected="0">
            <x v="3"/>
          </reference>
          <reference field="16" count="1" selected="0">
            <x v="14"/>
          </reference>
        </references>
      </pivotArea>
    </format>
    <format dxfId="181">
      <pivotArea dataOnly="0" labelOnly="1" fieldPosition="0">
        <references count="3">
          <reference field="6" count="1">
            <x v="22"/>
          </reference>
          <reference field="7" count="1" selected="0">
            <x v="1"/>
          </reference>
          <reference field="16" count="1" selected="0">
            <x v="15"/>
          </reference>
        </references>
      </pivotArea>
    </format>
    <format dxfId="180">
      <pivotArea dataOnly="0" labelOnly="1" fieldPosition="0">
        <references count="3">
          <reference field="6" count="1">
            <x v="72"/>
          </reference>
          <reference field="7" count="1" selected="0">
            <x v="3"/>
          </reference>
          <reference field="16" count="1" selected="0">
            <x v="15"/>
          </reference>
        </references>
      </pivotArea>
    </format>
    <format dxfId="179">
      <pivotArea dataOnly="0" labelOnly="1" fieldPosition="0">
        <references count="3">
          <reference field="6" count="1">
            <x v="73"/>
          </reference>
          <reference field="7" count="1" selected="0">
            <x v="3"/>
          </reference>
          <reference field="16" count="1" selected="0">
            <x v="16"/>
          </reference>
        </references>
      </pivotArea>
    </format>
    <format dxfId="178">
      <pivotArea dataOnly="0" labelOnly="1" fieldPosition="0">
        <references count="3">
          <reference field="6" count="1">
            <x v="20"/>
          </reference>
          <reference field="7" count="1" selected="0">
            <x v="1"/>
          </reference>
          <reference field="16" count="1" selected="0">
            <x v="17"/>
          </reference>
        </references>
      </pivotArea>
    </format>
    <format dxfId="177">
      <pivotArea dataOnly="0" labelOnly="1" fieldPosition="0">
        <references count="3">
          <reference field="6" count="2">
            <x v="67"/>
            <x v="84"/>
          </reference>
          <reference field="7" count="1" selected="0">
            <x v="3"/>
          </reference>
          <reference field="16" count="1" selected="0">
            <x v="18"/>
          </reference>
        </references>
      </pivotArea>
    </format>
    <format dxfId="176">
      <pivotArea dataOnly="0" labelOnly="1" fieldPosition="0">
        <references count="3">
          <reference field="6" count="2">
            <x v="23"/>
            <x v="25"/>
          </reference>
          <reference field="7" count="1" selected="0">
            <x v="1"/>
          </reference>
          <reference field="16" count="1" selected="0">
            <x v="20"/>
          </reference>
        </references>
      </pivotArea>
    </format>
    <format dxfId="175">
      <pivotArea dataOnly="0" labelOnly="1" fieldPosition="0">
        <references count="3">
          <reference field="6" count="1">
            <x v="40"/>
          </reference>
          <reference field="7" count="1" selected="0">
            <x v="2"/>
          </reference>
          <reference field="16" count="1" selected="0">
            <x v="21"/>
          </reference>
        </references>
      </pivotArea>
    </format>
    <format dxfId="174">
      <pivotArea dataOnly="0" labelOnly="1" fieldPosition="0">
        <references count="3">
          <reference field="6" count="2">
            <x v="174"/>
            <x v="176"/>
          </reference>
          <reference field="7" count="1" selected="0">
            <x v="5"/>
          </reference>
          <reference field="16" count="1" selected="0">
            <x v="21"/>
          </reference>
        </references>
      </pivotArea>
    </format>
    <format dxfId="173">
      <pivotArea dataOnly="0" labelOnly="1" fieldPosition="0">
        <references count="3">
          <reference field="6" count="1">
            <x v="77"/>
          </reference>
          <reference field="7" count="1" selected="0">
            <x v="3"/>
          </reference>
          <reference field="16" count="1" selected="0">
            <x v="22"/>
          </reference>
        </references>
      </pivotArea>
    </format>
    <format dxfId="172">
      <pivotArea dataOnly="0" labelOnly="1" fieldPosition="0">
        <references count="3">
          <reference field="6" count="2">
            <x v="129"/>
            <x v="130"/>
          </reference>
          <reference field="7" count="1" selected="0">
            <x v="4"/>
          </reference>
          <reference field="16" count="1" selected="0">
            <x v="23"/>
          </reference>
        </references>
      </pivotArea>
    </format>
    <format dxfId="171">
      <pivotArea dataOnly="0" labelOnly="1" fieldPosition="0">
        <references count="3">
          <reference field="6" count="1">
            <x v="123"/>
          </reference>
          <reference field="7" count="1" selected="0">
            <x v="4"/>
          </reference>
          <reference field="16" count="1" selected="0">
            <x v="24"/>
          </reference>
        </references>
      </pivotArea>
    </format>
    <format dxfId="170">
      <pivotArea dataOnly="0" labelOnly="1" fieldPosition="0">
        <references count="3">
          <reference field="6" count="1">
            <x v="79"/>
          </reference>
          <reference field="7" count="1" selected="0">
            <x v="3"/>
          </reference>
          <reference field="16" count="1" selected="0">
            <x v="25"/>
          </reference>
        </references>
      </pivotArea>
    </format>
    <format dxfId="169">
      <pivotArea dataOnly="0" labelOnly="1" fieldPosition="0">
        <references count="3">
          <reference field="6" count="2">
            <x v="14"/>
            <x v="15"/>
          </reference>
          <reference field="7" count="1" selected="0">
            <x v="1"/>
          </reference>
          <reference field="16" count="1" selected="0">
            <x v="26"/>
          </reference>
        </references>
      </pivotArea>
    </format>
    <format dxfId="168">
      <pivotArea dataOnly="0" labelOnly="1" fieldPosition="0">
        <references count="3">
          <reference field="6" count="1">
            <x v="21"/>
          </reference>
          <reference field="7" count="1" selected="0">
            <x v="1"/>
          </reference>
          <reference field="16" count="1" selected="0">
            <x v="27"/>
          </reference>
        </references>
      </pivotArea>
    </format>
    <format dxfId="167">
      <pivotArea dataOnly="0" labelOnly="1" fieldPosition="0">
        <references count="3">
          <reference field="6" count="1">
            <x v="47"/>
          </reference>
          <reference field="7" count="1" selected="0">
            <x v="2"/>
          </reference>
          <reference field="16" count="1" selected="0">
            <x v="28"/>
          </reference>
        </references>
      </pivotArea>
    </format>
    <format dxfId="166">
      <pivotArea dataOnly="0" labelOnly="1" fieldPosition="0">
        <references count="3">
          <reference field="6" count="1">
            <x v="42"/>
          </reference>
          <reference field="7" count="1" selected="0">
            <x v="2"/>
          </reference>
          <reference field="16" count="1" selected="0">
            <x v="29"/>
          </reference>
        </references>
      </pivotArea>
    </format>
    <format dxfId="165">
      <pivotArea dataOnly="0" labelOnly="1" fieldPosition="0">
        <references count="3">
          <reference field="6" count="1">
            <x v="35"/>
          </reference>
          <reference field="7" count="1" selected="0">
            <x v="2"/>
          </reference>
          <reference field="16" count="1" selected="0">
            <x v="30"/>
          </reference>
        </references>
      </pivotArea>
    </format>
    <format dxfId="164">
      <pivotArea dataOnly="0" labelOnly="1" fieldPosition="0">
        <references count="3">
          <reference field="6" count="1">
            <x v="24"/>
          </reference>
          <reference field="7" count="1" selected="0">
            <x v="1"/>
          </reference>
          <reference field="16" count="1" selected="0">
            <x v="31"/>
          </reference>
        </references>
      </pivotArea>
    </format>
    <format dxfId="163">
      <pivotArea dataOnly="0" labelOnly="1" fieldPosition="0">
        <references count="3">
          <reference field="6" count="1">
            <x v="172"/>
          </reference>
          <reference field="7" count="1" selected="0">
            <x v="5"/>
          </reference>
          <reference field="16" count="1" selected="0">
            <x v="31"/>
          </reference>
        </references>
      </pivotArea>
    </format>
    <format dxfId="162">
      <pivotArea dataOnly="0" labelOnly="1" fieldPosition="0">
        <references count="3">
          <reference field="6" count="1">
            <x v="170"/>
          </reference>
          <reference field="7" count="1" selected="0">
            <x v="5"/>
          </reference>
          <reference field="16" count="1" selected="0">
            <x v="32"/>
          </reference>
        </references>
      </pivotArea>
    </format>
    <format dxfId="161">
      <pivotArea dataOnly="0" labelOnly="1" fieldPosition="0">
        <references count="3">
          <reference field="6" count="1">
            <x v="65"/>
          </reference>
          <reference field="7" count="1" selected="0">
            <x v="3"/>
          </reference>
          <reference field="16" count="1" selected="0">
            <x v="33"/>
          </reference>
        </references>
      </pivotArea>
    </format>
    <format dxfId="160">
      <pivotArea dataOnly="0" labelOnly="1" fieldPosition="0">
        <references count="3">
          <reference field="6" count="1">
            <x v="173"/>
          </reference>
          <reference field="7" count="1" selected="0">
            <x v="5"/>
          </reference>
          <reference field="16" count="1" selected="0">
            <x v="34"/>
          </reference>
        </references>
      </pivotArea>
    </format>
    <format dxfId="159">
      <pivotArea dataOnly="0" labelOnly="1" fieldPosition="0">
        <references count="3">
          <reference field="6" count="1">
            <x v="53"/>
          </reference>
          <reference field="7" count="1" selected="0">
            <x v="2"/>
          </reference>
          <reference field="16" count="1" selected="0">
            <x v="35"/>
          </reference>
        </references>
      </pivotArea>
    </format>
    <format dxfId="158">
      <pivotArea dataOnly="0" labelOnly="1" fieldPosition="0">
        <references count="3">
          <reference field="6" count="1">
            <x v="69"/>
          </reference>
          <reference field="7" count="1" selected="0">
            <x v="3"/>
          </reference>
          <reference field="16" count="1" selected="0">
            <x v="36"/>
          </reference>
        </references>
      </pivotArea>
    </format>
    <format dxfId="157">
      <pivotArea dataOnly="0" labelOnly="1" fieldPosition="0">
        <references count="3">
          <reference field="6" count="1">
            <x v="71"/>
          </reference>
          <reference field="7" count="1" selected="0">
            <x v="3"/>
          </reference>
          <reference field="16" count="1" selected="0">
            <x v="37"/>
          </reference>
        </references>
      </pivotArea>
    </format>
    <format dxfId="156">
      <pivotArea dataOnly="0" labelOnly="1" fieldPosition="0">
        <references count="3">
          <reference field="6" count="1">
            <x v="33"/>
          </reference>
          <reference field="7" count="1" selected="0">
            <x v="2"/>
          </reference>
          <reference field="16" count="1" selected="0">
            <x v="38"/>
          </reference>
        </references>
      </pivotArea>
    </format>
    <format dxfId="155">
      <pivotArea dataOnly="0" labelOnly="1" fieldPosition="0">
        <references count="3">
          <reference field="6" count="1">
            <x v="177"/>
          </reference>
          <reference field="7" count="1" selected="0">
            <x v="5"/>
          </reference>
          <reference field="16" count="1" selected="0">
            <x v="39"/>
          </reference>
        </references>
      </pivotArea>
    </format>
    <format dxfId="154">
      <pivotArea dataOnly="0" labelOnly="1" fieldPosition="0">
        <references count="3">
          <reference field="6" count="1">
            <x v="57"/>
          </reference>
          <reference field="7" count="1" selected="0">
            <x v="2"/>
          </reference>
          <reference field="16" count="1" selected="0">
            <x v="40"/>
          </reference>
        </references>
      </pivotArea>
    </format>
    <format dxfId="153">
      <pivotArea dataOnly="0" labelOnly="1" fieldPosition="0">
        <references count="3">
          <reference field="6" count="1">
            <x v="16"/>
          </reference>
          <reference field="7" count="1" selected="0">
            <x v="1"/>
          </reference>
          <reference field="16" count="1" selected="0">
            <x v="41"/>
          </reference>
        </references>
      </pivotArea>
    </format>
    <format dxfId="152">
      <pivotArea dataOnly="0" labelOnly="1" fieldPosition="0">
        <references count="3">
          <reference field="6" count="1">
            <x v="41"/>
          </reference>
          <reference field="7" count="1" selected="0">
            <x v="2"/>
          </reference>
          <reference field="16" count="1" selected="0">
            <x v="42"/>
          </reference>
        </references>
      </pivotArea>
    </format>
    <format dxfId="151">
      <pivotArea dataOnly="0" labelOnly="1" fieldPosition="0">
        <references count="3">
          <reference field="6" count="1">
            <x v="75"/>
          </reference>
          <reference field="7" count="1" selected="0">
            <x v="3"/>
          </reference>
          <reference field="16" count="1" selected="0">
            <x v="42"/>
          </reference>
        </references>
      </pivotArea>
    </format>
    <format dxfId="150">
      <pivotArea dataOnly="0" labelOnly="1" fieldPosition="0">
        <references count="3">
          <reference field="6" count="1">
            <x v="74"/>
          </reference>
          <reference field="7" count="1" selected="0">
            <x v="3"/>
          </reference>
          <reference field="16" count="1" selected="0">
            <x v="43"/>
          </reference>
        </references>
      </pivotArea>
    </format>
    <format dxfId="149">
      <pivotArea dataOnly="0" labelOnly="1" fieldPosition="0">
        <references count="3">
          <reference field="6" count="1">
            <x v="83"/>
          </reference>
          <reference field="7" count="1" selected="0">
            <x v="3"/>
          </reference>
          <reference field="16" count="1" selected="0">
            <x v="44"/>
          </reference>
        </references>
      </pivotArea>
    </format>
    <format dxfId="148">
      <pivotArea dataOnly="0" labelOnly="1" fieldPosition="0">
        <references count="3">
          <reference field="6" count="1">
            <x v="48"/>
          </reference>
          <reference field="7" count="1" selected="0">
            <x v="2"/>
          </reference>
          <reference field="16" count="1" selected="0">
            <x v="45"/>
          </reference>
        </references>
      </pivotArea>
    </format>
    <format dxfId="147">
      <pivotArea dataOnly="0" labelOnly="1" fieldPosition="0">
        <references count="3">
          <reference field="6" count="1">
            <x v="76"/>
          </reference>
          <reference field="7" count="1" selected="0">
            <x v="3"/>
          </reference>
          <reference field="16" count="1" selected="0">
            <x v="45"/>
          </reference>
        </references>
      </pivotArea>
    </format>
    <format dxfId="146">
      <pivotArea dataOnly="0" labelOnly="1" fieldPosition="0">
        <references count="3">
          <reference field="6" count="1">
            <x v="36"/>
          </reference>
          <reference field="7" count="1" selected="0">
            <x v="2"/>
          </reference>
          <reference field="16" count="1" selected="0">
            <x v="46"/>
          </reference>
        </references>
      </pivotArea>
    </format>
    <format dxfId="145">
      <pivotArea dataOnly="0" labelOnly="1" fieldPosition="0">
        <references count="4">
          <reference field="6" count="1" selected="0">
            <x v="178"/>
          </reference>
          <reference field="7" count="1" selected="0">
            <x v="5"/>
          </reference>
          <reference field="10" count="1">
            <x v="178"/>
          </reference>
          <reference field="16" count="1" selected="0">
            <x v="1"/>
          </reference>
        </references>
      </pivotArea>
    </format>
    <format dxfId="144">
      <pivotArea dataOnly="0" labelOnly="1" fieldPosition="0">
        <references count="4">
          <reference field="6" count="1" selected="0">
            <x v="179"/>
          </reference>
          <reference field="7" count="1" selected="0">
            <x v="5"/>
          </reference>
          <reference field="10" count="1">
            <x v="187"/>
          </reference>
          <reference field="16" count="1" selected="0">
            <x v="1"/>
          </reference>
        </references>
      </pivotArea>
    </format>
    <format dxfId="143">
      <pivotArea dataOnly="0" labelOnly="1" fieldPosition="0">
        <references count="4">
          <reference field="6" count="1" selected="0">
            <x v="43"/>
          </reference>
          <reference field="7" count="1" selected="0">
            <x v="2"/>
          </reference>
          <reference field="10" count="1">
            <x v="107"/>
          </reference>
          <reference field="16" count="1" selected="0">
            <x v="2"/>
          </reference>
        </references>
      </pivotArea>
    </format>
    <format dxfId="142">
      <pivotArea dataOnly="0" labelOnly="1" fieldPosition="0">
        <references count="4">
          <reference field="6" count="1" selected="0">
            <x v="44"/>
          </reference>
          <reference field="7" count="1" selected="0">
            <x v="2"/>
          </reference>
          <reference field="10" count="1">
            <x v="61"/>
          </reference>
          <reference field="16" count="1" selected="0">
            <x v="2"/>
          </reference>
        </references>
      </pivotArea>
    </format>
    <format dxfId="141">
      <pivotArea dataOnly="0" labelOnly="1" fieldPosition="0">
        <references count="4">
          <reference field="6" count="1" selected="0">
            <x v="45"/>
          </reference>
          <reference field="7" count="1" selected="0">
            <x v="2"/>
          </reference>
          <reference field="10" count="1">
            <x v="53"/>
          </reference>
          <reference field="16" count="1" selected="0">
            <x v="2"/>
          </reference>
        </references>
      </pivotArea>
    </format>
    <format dxfId="140">
      <pivotArea dataOnly="0" labelOnly="1" fieldPosition="0">
        <references count="4">
          <reference field="6" count="1" selected="0">
            <x v="54"/>
          </reference>
          <reference field="7" count="1" selected="0">
            <x v="2"/>
          </reference>
          <reference field="10" count="1">
            <x v="71"/>
          </reference>
          <reference field="16" count="1" selected="0">
            <x v="2"/>
          </reference>
        </references>
      </pivotArea>
    </format>
    <format dxfId="139">
      <pivotArea dataOnly="0" labelOnly="1" fieldPosition="0">
        <references count="4">
          <reference field="6" count="1" selected="0">
            <x v="55"/>
          </reference>
          <reference field="7" count="1" selected="0">
            <x v="2"/>
          </reference>
          <reference field="10" count="1">
            <x v="165"/>
          </reference>
          <reference field="16" count="1" selected="0">
            <x v="2"/>
          </reference>
        </references>
      </pivotArea>
    </format>
    <format dxfId="138">
      <pivotArea dataOnly="0" labelOnly="1" fieldPosition="0">
        <references count="4">
          <reference field="6" count="1" selected="0">
            <x v="18"/>
          </reference>
          <reference field="7" count="1" selected="0">
            <x v="1"/>
          </reference>
          <reference field="10" count="1">
            <x v="100"/>
          </reference>
          <reference field="16" count="1" selected="0">
            <x v="3"/>
          </reference>
        </references>
      </pivotArea>
    </format>
    <format dxfId="137">
      <pivotArea dataOnly="0" labelOnly="1" fieldPosition="0">
        <references count="4">
          <reference field="6" count="1" selected="0">
            <x v="183"/>
          </reference>
          <reference field="7" count="1" selected="0">
            <x v="4"/>
          </reference>
          <reference field="10" count="1">
            <x v="1"/>
          </reference>
          <reference field="16" count="1" selected="0">
            <x v="4"/>
          </reference>
        </references>
      </pivotArea>
    </format>
    <format dxfId="136">
      <pivotArea dataOnly="0" labelOnly="1" fieldPosition="0">
        <references count="4">
          <reference field="6" count="1" selected="0">
            <x v="63"/>
          </reference>
          <reference field="7" count="1" selected="0">
            <x v="3"/>
          </reference>
          <reference field="10" count="1">
            <x v="47"/>
          </reference>
          <reference field="16" count="1" selected="0">
            <x v="7"/>
          </reference>
        </references>
      </pivotArea>
    </format>
    <format dxfId="135">
      <pivotArea dataOnly="0" labelOnly="1" fieldPosition="0">
        <references count="4">
          <reference field="6" count="1" selected="0">
            <x v="96"/>
          </reference>
          <reference field="7" count="1" selected="0">
            <x v="3"/>
          </reference>
          <reference field="10" count="1">
            <x v="41"/>
          </reference>
          <reference field="16" count="1" selected="0">
            <x v="7"/>
          </reference>
        </references>
      </pivotArea>
    </format>
    <format dxfId="134">
      <pivotArea dataOnly="0" labelOnly="1" fieldPosition="0">
        <references count="4">
          <reference field="6" count="1" selected="0">
            <x v="182"/>
          </reference>
          <reference field="7" count="1" selected="0">
            <x v="5"/>
          </reference>
          <reference field="10" count="1">
            <x v="30"/>
          </reference>
          <reference field="16" count="1" selected="0">
            <x v="7"/>
          </reference>
        </references>
      </pivotArea>
    </format>
    <format dxfId="133">
      <pivotArea dataOnly="0" labelOnly="1" fieldPosition="0">
        <references count="4">
          <reference field="6" count="1" selected="0">
            <x v="28"/>
          </reference>
          <reference field="7" count="1" selected="0">
            <x v="1"/>
          </reference>
          <reference field="10" count="1">
            <x v="137"/>
          </reference>
          <reference field="16" count="1" selected="0">
            <x v="8"/>
          </reference>
        </references>
      </pivotArea>
    </format>
    <format dxfId="132">
      <pivotArea dataOnly="0" labelOnly="1" fieldPosition="0">
        <references count="4">
          <reference field="6" count="1" selected="0">
            <x v="78"/>
          </reference>
          <reference field="7" count="1" selected="0">
            <x v="3"/>
          </reference>
          <reference field="10" count="1">
            <x v="88"/>
          </reference>
          <reference field="16" count="1" selected="0">
            <x v="8"/>
          </reference>
        </references>
      </pivotArea>
    </format>
    <format dxfId="131">
      <pivotArea dataOnly="0" labelOnly="1" fieldPosition="0">
        <references count="4">
          <reference field="6" count="1" selected="0">
            <x v="95"/>
          </reference>
          <reference field="7" count="1" selected="0">
            <x v="3"/>
          </reference>
          <reference field="10" count="1">
            <x v="36"/>
          </reference>
          <reference field="16" count="1" selected="0">
            <x v="9"/>
          </reference>
        </references>
      </pivotArea>
    </format>
    <format dxfId="130">
      <pivotArea dataOnly="0" labelOnly="1" fieldPosition="0">
        <references count="4">
          <reference field="6" count="1" selected="0">
            <x v="56"/>
          </reference>
          <reference field="7" count="1" selected="0">
            <x v="2"/>
          </reference>
          <reference field="10" count="1">
            <x v="161"/>
          </reference>
          <reference field="16" count="1" selected="0">
            <x v="14"/>
          </reference>
        </references>
      </pivotArea>
    </format>
    <format dxfId="129">
      <pivotArea dataOnly="0" labelOnly="1" fieldPosition="0">
        <references count="4">
          <reference field="6" count="1" selected="0">
            <x v="93"/>
          </reference>
          <reference field="7" count="1" selected="0">
            <x v="3"/>
          </reference>
          <reference field="10" count="1">
            <x v="181"/>
          </reference>
          <reference field="16" count="1" selected="0">
            <x v="14"/>
          </reference>
        </references>
      </pivotArea>
    </format>
    <format dxfId="128">
      <pivotArea dataOnly="0" labelOnly="1" fieldPosition="0">
        <references count="4">
          <reference field="6" count="1" selected="0">
            <x v="22"/>
          </reference>
          <reference field="7" count="1" selected="0">
            <x v="1"/>
          </reference>
          <reference field="10" count="1">
            <x v="173"/>
          </reference>
          <reference field="16" count="1" selected="0">
            <x v="15"/>
          </reference>
        </references>
      </pivotArea>
    </format>
    <format dxfId="127">
      <pivotArea dataOnly="0" labelOnly="1" fieldPosition="0">
        <references count="4">
          <reference field="6" count="1" selected="0">
            <x v="72"/>
          </reference>
          <reference field="7" count="1" selected="0">
            <x v="3"/>
          </reference>
          <reference field="10" count="1">
            <x v="35"/>
          </reference>
          <reference field="16" count="1" selected="0">
            <x v="15"/>
          </reference>
        </references>
      </pivotArea>
    </format>
    <format dxfId="126">
      <pivotArea dataOnly="0" labelOnly="1" fieldPosition="0">
        <references count="4">
          <reference field="6" count="1" selected="0">
            <x v="73"/>
          </reference>
          <reference field="7" count="1" selected="0">
            <x v="3"/>
          </reference>
          <reference field="10" count="1">
            <x v="96"/>
          </reference>
          <reference field="16" count="1" selected="0">
            <x v="16"/>
          </reference>
        </references>
      </pivotArea>
    </format>
    <format dxfId="125">
      <pivotArea dataOnly="0" labelOnly="1" fieldPosition="0">
        <references count="4">
          <reference field="6" count="1" selected="0">
            <x v="20"/>
          </reference>
          <reference field="7" count="1" selected="0">
            <x v="1"/>
          </reference>
          <reference field="10" count="1">
            <x v="108"/>
          </reference>
          <reference field="16" count="1" selected="0">
            <x v="17"/>
          </reference>
        </references>
      </pivotArea>
    </format>
    <format dxfId="124">
      <pivotArea dataOnly="0" labelOnly="1" fieldPosition="0">
        <references count="4">
          <reference field="6" count="1" selected="0">
            <x v="67"/>
          </reference>
          <reference field="7" count="1" selected="0">
            <x v="3"/>
          </reference>
          <reference field="10" count="1">
            <x v="126"/>
          </reference>
          <reference field="16" count="1" selected="0">
            <x v="18"/>
          </reference>
        </references>
      </pivotArea>
    </format>
    <format dxfId="123">
      <pivotArea dataOnly="0" labelOnly="1" fieldPosition="0">
        <references count="4">
          <reference field="6" count="1" selected="0">
            <x v="84"/>
          </reference>
          <reference field="7" count="1" selected="0">
            <x v="3"/>
          </reference>
          <reference field="10" count="1">
            <x v="135"/>
          </reference>
          <reference field="16" count="1" selected="0">
            <x v="18"/>
          </reference>
        </references>
      </pivotArea>
    </format>
    <format dxfId="122">
      <pivotArea dataOnly="0" labelOnly="1" fieldPosition="0">
        <references count="4">
          <reference field="6" count="1" selected="0">
            <x v="23"/>
          </reference>
          <reference field="7" count="1" selected="0">
            <x v="1"/>
          </reference>
          <reference field="10" count="1">
            <x v="79"/>
          </reference>
          <reference field="16" count="1" selected="0">
            <x v="20"/>
          </reference>
        </references>
      </pivotArea>
    </format>
    <format dxfId="121">
      <pivotArea dataOnly="0" labelOnly="1" fieldPosition="0">
        <references count="4">
          <reference field="6" count="1" selected="0">
            <x v="25"/>
          </reference>
          <reference field="7" count="1" selected="0">
            <x v="1"/>
          </reference>
          <reference field="10" count="1">
            <x v="164"/>
          </reference>
          <reference field="16" count="1" selected="0">
            <x v="20"/>
          </reference>
        </references>
      </pivotArea>
    </format>
    <format dxfId="120">
      <pivotArea dataOnly="0" labelOnly="1" fieldPosition="0">
        <references count="4">
          <reference field="6" count="1" selected="0">
            <x v="40"/>
          </reference>
          <reference field="7" count="1" selected="0">
            <x v="2"/>
          </reference>
          <reference field="10" count="1">
            <x v="28"/>
          </reference>
          <reference field="16" count="1" selected="0">
            <x v="21"/>
          </reference>
        </references>
      </pivotArea>
    </format>
    <format dxfId="119">
      <pivotArea dataOnly="0" labelOnly="1" fieldPosition="0">
        <references count="4">
          <reference field="6" count="1" selected="0">
            <x v="174"/>
          </reference>
          <reference field="7" count="1" selected="0">
            <x v="5"/>
          </reference>
          <reference field="10" count="1">
            <x v="162"/>
          </reference>
          <reference field="16" count="1" selected="0">
            <x v="21"/>
          </reference>
        </references>
      </pivotArea>
    </format>
    <format dxfId="118">
      <pivotArea dataOnly="0" labelOnly="1" fieldPosition="0">
        <references count="4">
          <reference field="6" count="1" selected="0">
            <x v="176"/>
          </reference>
          <reference field="7" count="1" selected="0">
            <x v="5"/>
          </reference>
          <reference field="10" count="1">
            <x v="78"/>
          </reference>
          <reference field="16" count="1" selected="0">
            <x v="21"/>
          </reference>
        </references>
      </pivotArea>
    </format>
    <format dxfId="117">
      <pivotArea dataOnly="0" labelOnly="1" fieldPosition="0">
        <references count="4">
          <reference field="6" count="1" selected="0">
            <x v="77"/>
          </reference>
          <reference field="7" count="1" selected="0">
            <x v="3"/>
          </reference>
          <reference field="10" count="1">
            <x v="81"/>
          </reference>
          <reference field="16" count="1" selected="0">
            <x v="22"/>
          </reference>
        </references>
      </pivotArea>
    </format>
    <format dxfId="116">
      <pivotArea dataOnly="0" labelOnly="1" fieldPosition="0">
        <references count="4">
          <reference field="6" count="1" selected="0">
            <x v="129"/>
          </reference>
          <reference field="7" count="1" selected="0">
            <x v="4"/>
          </reference>
          <reference field="10" count="1">
            <x v="32"/>
          </reference>
          <reference field="16" count="1" selected="0">
            <x v="23"/>
          </reference>
        </references>
      </pivotArea>
    </format>
    <format dxfId="115">
      <pivotArea dataOnly="0" labelOnly="1" fieldPosition="0">
        <references count="4">
          <reference field="6" count="1" selected="0">
            <x v="130"/>
          </reference>
          <reference field="7" count="1" selected="0">
            <x v="4"/>
          </reference>
          <reference field="10" count="1">
            <x v="116"/>
          </reference>
          <reference field="16" count="1" selected="0">
            <x v="23"/>
          </reference>
        </references>
      </pivotArea>
    </format>
    <format dxfId="114">
      <pivotArea dataOnly="0" labelOnly="1" fieldPosition="0">
        <references count="4">
          <reference field="6" count="1" selected="0">
            <x v="123"/>
          </reference>
          <reference field="7" count="1" selected="0">
            <x v="4"/>
          </reference>
          <reference field="10" count="1">
            <x v="48"/>
          </reference>
          <reference field="16" count="1" selected="0">
            <x v="24"/>
          </reference>
        </references>
      </pivotArea>
    </format>
    <format dxfId="113">
      <pivotArea dataOnly="0" labelOnly="1" fieldPosition="0">
        <references count="4">
          <reference field="6" count="1" selected="0">
            <x v="79"/>
          </reference>
          <reference field="7" count="1" selected="0">
            <x v="3"/>
          </reference>
          <reference field="10" count="1">
            <x v="69"/>
          </reference>
          <reference field="16" count="1" selected="0">
            <x v="25"/>
          </reference>
        </references>
      </pivotArea>
    </format>
    <format dxfId="112">
      <pivotArea dataOnly="0" labelOnly="1" fieldPosition="0">
        <references count="4">
          <reference field="6" count="1" selected="0">
            <x v="14"/>
          </reference>
          <reference field="7" count="1" selected="0">
            <x v="1"/>
          </reference>
          <reference field="10" count="1">
            <x v="87"/>
          </reference>
          <reference field="16" count="1" selected="0">
            <x v="26"/>
          </reference>
        </references>
      </pivotArea>
    </format>
    <format dxfId="111">
      <pivotArea dataOnly="0" labelOnly="1" fieldPosition="0">
        <references count="4">
          <reference field="6" count="1" selected="0">
            <x v="15"/>
          </reference>
          <reference field="7" count="1" selected="0">
            <x v="1"/>
          </reference>
          <reference field="10" count="1">
            <x v="169"/>
          </reference>
          <reference field="16" count="1" selected="0">
            <x v="26"/>
          </reference>
        </references>
      </pivotArea>
    </format>
    <format dxfId="110">
      <pivotArea dataOnly="0" labelOnly="1" fieldPosition="0">
        <references count="4">
          <reference field="6" count="1" selected="0">
            <x v="21"/>
          </reference>
          <reference field="7" count="1" selected="0">
            <x v="1"/>
          </reference>
          <reference field="10" count="1">
            <x v="147"/>
          </reference>
          <reference field="16" count="1" selected="0">
            <x v="27"/>
          </reference>
        </references>
      </pivotArea>
    </format>
    <format dxfId="109">
      <pivotArea dataOnly="0" labelOnly="1" fieldPosition="0">
        <references count="4">
          <reference field="6" count="1" selected="0">
            <x v="47"/>
          </reference>
          <reference field="7" count="1" selected="0">
            <x v="2"/>
          </reference>
          <reference field="10" count="1">
            <x v="154"/>
          </reference>
          <reference field="16" count="1" selected="0">
            <x v="28"/>
          </reference>
        </references>
      </pivotArea>
    </format>
    <format dxfId="108">
      <pivotArea dataOnly="0" labelOnly="1" fieldPosition="0">
        <references count="4">
          <reference field="6" count="1" selected="0">
            <x v="42"/>
          </reference>
          <reference field="7" count="1" selected="0">
            <x v="2"/>
          </reference>
          <reference field="10" count="1">
            <x v="143"/>
          </reference>
          <reference field="16" count="1" selected="0">
            <x v="29"/>
          </reference>
        </references>
      </pivotArea>
    </format>
    <format dxfId="107">
      <pivotArea dataOnly="0" labelOnly="1" fieldPosition="0">
        <references count="4">
          <reference field="6" count="1" selected="0">
            <x v="35"/>
          </reference>
          <reference field="7" count="1" selected="0">
            <x v="2"/>
          </reference>
          <reference field="10" count="1">
            <x v="70"/>
          </reference>
          <reference field="16" count="1" selected="0">
            <x v="30"/>
          </reference>
        </references>
      </pivotArea>
    </format>
    <format dxfId="106">
      <pivotArea dataOnly="0" labelOnly="1" fieldPosition="0">
        <references count="4">
          <reference field="6" count="1" selected="0">
            <x v="24"/>
          </reference>
          <reference field="7" count="1" selected="0">
            <x v="1"/>
          </reference>
          <reference field="10" count="1">
            <x v="123"/>
          </reference>
          <reference field="16" count="1" selected="0">
            <x v="31"/>
          </reference>
        </references>
      </pivotArea>
    </format>
    <format dxfId="105">
      <pivotArea dataOnly="0" labelOnly="1" fieldPosition="0">
        <references count="4">
          <reference field="6" count="1" selected="0">
            <x v="172"/>
          </reference>
          <reference field="7" count="1" selected="0">
            <x v="5"/>
          </reference>
          <reference field="10" count="1">
            <x v="183"/>
          </reference>
          <reference field="16" count="1" selected="0">
            <x v="31"/>
          </reference>
        </references>
      </pivotArea>
    </format>
    <format dxfId="104">
      <pivotArea dataOnly="0" labelOnly="1" fieldPosition="0">
        <references count="4">
          <reference field="6" count="1" selected="0">
            <x v="170"/>
          </reference>
          <reference field="7" count="1" selected="0">
            <x v="5"/>
          </reference>
          <reference field="10" count="1">
            <x v="185"/>
          </reference>
          <reference field="16" count="1" selected="0">
            <x v="32"/>
          </reference>
        </references>
      </pivotArea>
    </format>
    <format dxfId="103">
      <pivotArea dataOnly="0" labelOnly="1" fieldPosition="0">
        <references count="4">
          <reference field="6" count="1" selected="0">
            <x v="65"/>
          </reference>
          <reference field="7" count="1" selected="0">
            <x v="3"/>
          </reference>
          <reference field="10" count="1">
            <x v="112"/>
          </reference>
          <reference field="16" count="1" selected="0">
            <x v="33"/>
          </reference>
        </references>
      </pivotArea>
    </format>
    <format dxfId="102">
      <pivotArea dataOnly="0" labelOnly="1" fieldPosition="0">
        <references count="4">
          <reference field="6" count="1" selected="0">
            <x v="173"/>
          </reference>
          <reference field="7" count="1" selected="0">
            <x v="5"/>
          </reference>
          <reference field="10" count="1">
            <x v="157"/>
          </reference>
          <reference field="16" count="1" selected="0">
            <x v="34"/>
          </reference>
        </references>
      </pivotArea>
    </format>
    <format dxfId="101">
      <pivotArea dataOnly="0" labelOnly="1" fieldPosition="0">
        <references count="4">
          <reference field="6" count="1" selected="0">
            <x v="53"/>
          </reference>
          <reference field="7" count="1" selected="0">
            <x v="2"/>
          </reference>
          <reference field="10" count="1">
            <x v="176"/>
          </reference>
          <reference field="16" count="1" selected="0">
            <x v="35"/>
          </reference>
        </references>
      </pivotArea>
    </format>
    <format dxfId="100">
      <pivotArea dataOnly="0" labelOnly="1" fieldPosition="0">
        <references count="4">
          <reference field="6" count="1" selected="0">
            <x v="69"/>
          </reference>
          <reference field="7" count="1" selected="0">
            <x v="3"/>
          </reference>
          <reference field="10" count="1">
            <x v="27"/>
          </reference>
          <reference field="16" count="1" selected="0">
            <x v="36"/>
          </reference>
        </references>
      </pivotArea>
    </format>
    <format dxfId="99">
      <pivotArea dataOnly="0" labelOnly="1" fieldPosition="0">
        <references count="4">
          <reference field="6" count="1" selected="0">
            <x v="71"/>
          </reference>
          <reference field="7" count="1" selected="0">
            <x v="3"/>
          </reference>
          <reference field="10" count="1">
            <x v="24"/>
          </reference>
          <reference field="16" count="1" selected="0">
            <x v="37"/>
          </reference>
        </references>
      </pivotArea>
    </format>
    <format dxfId="98">
      <pivotArea dataOnly="0" labelOnly="1" fieldPosition="0">
        <references count="4">
          <reference field="6" count="1" selected="0">
            <x v="33"/>
          </reference>
          <reference field="7" count="1" selected="0">
            <x v="2"/>
          </reference>
          <reference field="10" count="1">
            <x v="58"/>
          </reference>
          <reference field="16" count="1" selected="0">
            <x v="38"/>
          </reference>
        </references>
      </pivotArea>
    </format>
    <format dxfId="97">
      <pivotArea dataOnly="0" labelOnly="1" fieldPosition="0">
        <references count="4">
          <reference field="6" count="1" selected="0">
            <x v="177"/>
          </reference>
          <reference field="7" count="1" selected="0">
            <x v="5"/>
          </reference>
          <reference field="10" count="1">
            <x v="170"/>
          </reference>
          <reference field="16" count="1" selected="0">
            <x v="39"/>
          </reference>
        </references>
      </pivotArea>
    </format>
    <format dxfId="96">
      <pivotArea dataOnly="0" labelOnly="1" fieldPosition="0">
        <references count="4">
          <reference field="6" count="1" selected="0">
            <x v="57"/>
          </reference>
          <reference field="7" count="1" selected="0">
            <x v="2"/>
          </reference>
          <reference field="10" count="1">
            <x v="50"/>
          </reference>
          <reference field="16" count="1" selected="0">
            <x v="40"/>
          </reference>
        </references>
      </pivotArea>
    </format>
    <format dxfId="95">
      <pivotArea dataOnly="0" labelOnly="1" fieldPosition="0">
        <references count="4">
          <reference field="6" count="1" selected="0">
            <x v="16"/>
          </reference>
          <reference field="7" count="1" selected="0">
            <x v="1"/>
          </reference>
          <reference field="10" count="1">
            <x v="43"/>
          </reference>
          <reference field="16" count="1" selected="0">
            <x v="41"/>
          </reference>
        </references>
      </pivotArea>
    </format>
    <format dxfId="94">
      <pivotArea dataOnly="0" labelOnly="1" fieldPosition="0">
        <references count="4">
          <reference field="6" count="1" selected="0">
            <x v="41"/>
          </reference>
          <reference field="7" count="1" selected="0">
            <x v="2"/>
          </reference>
          <reference field="10" count="1">
            <x v="92"/>
          </reference>
          <reference field="16" count="1" selected="0">
            <x v="42"/>
          </reference>
        </references>
      </pivotArea>
    </format>
    <format dxfId="93">
      <pivotArea dataOnly="0" labelOnly="1" fieldPosition="0">
        <references count="4">
          <reference field="6" count="1" selected="0">
            <x v="75"/>
          </reference>
          <reference field="7" count="1" selected="0">
            <x v="3"/>
          </reference>
          <reference field="10" count="1">
            <x v="122"/>
          </reference>
          <reference field="16" count="1" selected="0">
            <x v="42"/>
          </reference>
        </references>
      </pivotArea>
    </format>
    <format dxfId="92">
      <pivotArea dataOnly="0" labelOnly="1" fieldPosition="0">
        <references count="4">
          <reference field="6" count="1" selected="0">
            <x v="74"/>
          </reference>
          <reference field="7" count="1" selected="0">
            <x v="3"/>
          </reference>
          <reference field="10" count="1">
            <x v="21"/>
          </reference>
          <reference field="16" count="1" selected="0">
            <x v="43"/>
          </reference>
        </references>
      </pivotArea>
    </format>
    <format dxfId="91">
      <pivotArea dataOnly="0" labelOnly="1" fieldPosition="0">
        <references count="4">
          <reference field="6" count="1" selected="0">
            <x v="83"/>
          </reference>
          <reference field="7" count="1" selected="0">
            <x v="3"/>
          </reference>
          <reference field="10" count="1">
            <x v="120"/>
          </reference>
          <reference field="16" count="1" selected="0">
            <x v="44"/>
          </reference>
        </references>
      </pivotArea>
    </format>
    <format dxfId="90">
      <pivotArea dataOnly="0" labelOnly="1" fieldPosition="0">
        <references count="4">
          <reference field="6" count="1" selected="0">
            <x v="48"/>
          </reference>
          <reference field="7" count="1" selected="0">
            <x v="2"/>
          </reference>
          <reference field="10" count="1">
            <x v="177"/>
          </reference>
          <reference field="16" count="1" selected="0">
            <x v="45"/>
          </reference>
        </references>
      </pivotArea>
    </format>
    <format dxfId="89">
      <pivotArea dataOnly="0" labelOnly="1" fieldPosition="0">
        <references count="4">
          <reference field="6" count="1" selected="0">
            <x v="76"/>
          </reference>
          <reference field="7" count="1" selected="0">
            <x v="3"/>
          </reference>
          <reference field="10" count="1">
            <x v="68"/>
          </reference>
          <reference field="16" count="1" selected="0">
            <x v="45"/>
          </reference>
        </references>
      </pivotArea>
    </format>
    <format dxfId="88">
      <pivotArea dataOnly="0" labelOnly="1" fieldPosition="0">
        <references count="4">
          <reference field="6" count="1" selected="0">
            <x v="36"/>
          </reference>
          <reference field="7" count="1" selected="0">
            <x v="2"/>
          </reference>
          <reference field="10" count="1">
            <x v="42"/>
          </reference>
          <reference field="16" count="1" selected="0">
            <x v="46"/>
          </reference>
        </references>
      </pivotArea>
    </format>
    <format dxfId="87">
      <pivotArea dataOnly="0" labelOnly="1" fieldPosition="0">
        <references count="5">
          <reference field="6" count="1" selected="0">
            <x v="178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78"/>
          </reference>
          <reference field="16" count="1" selected="0">
            <x v="1"/>
          </reference>
        </references>
      </pivotArea>
    </format>
    <format dxfId="86">
      <pivotArea dataOnly="0" labelOnly="1" fieldPosition="0">
        <references count="5">
          <reference field="6" count="1" selected="0">
            <x v="179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87"/>
          </reference>
          <reference field="16" count="1" selected="0">
            <x v="1"/>
          </reference>
        </references>
      </pivotArea>
    </format>
    <format dxfId="85">
      <pivotArea dataOnly="0" labelOnly="1" fieldPosition="0">
        <references count="5">
          <reference field="6" count="1" selected="0">
            <x v="43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107"/>
          </reference>
          <reference field="16" count="1" selected="0">
            <x v="2"/>
          </reference>
        </references>
      </pivotArea>
    </format>
    <format dxfId="84">
      <pivotArea dataOnly="0" labelOnly="1" fieldPosition="0">
        <references count="5">
          <reference field="6" count="1" selected="0">
            <x v="44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61"/>
          </reference>
          <reference field="16" count="1" selected="0">
            <x v="2"/>
          </reference>
        </references>
      </pivotArea>
    </format>
    <format dxfId="83">
      <pivotArea dataOnly="0" labelOnly="1" fieldPosition="0">
        <references count="5">
          <reference field="6" count="1" selected="0">
            <x v="45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53"/>
          </reference>
          <reference field="16" count="1" selected="0">
            <x v="2"/>
          </reference>
        </references>
      </pivotArea>
    </format>
    <format dxfId="82">
      <pivotArea dataOnly="0" labelOnly="1" fieldPosition="0">
        <references count="5">
          <reference field="6" count="1" selected="0">
            <x v="54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71"/>
          </reference>
          <reference field="16" count="1" selected="0">
            <x v="2"/>
          </reference>
        </references>
      </pivotArea>
    </format>
    <format dxfId="81">
      <pivotArea dataOnly="0" labelOnly="1" fieldPosition="0">
        <references count="5">
          <reference field="6" count="1" selected="0">
            <x v="55"/>
          </reference>
          <reference field="7" count="1" selected="0">
            <x v="2"/>
          </reference>
          <reference field="8" count="1">
            <x v="4"/>
          </reference>
          <reference field="10" count="1" selected="0">
            <x v="165"/>
          </reference>
          <reference field="16" count="1" selected="0">
            <x v="2"/>
          </reference>
        </references>
      </pivotArea>
    </format>
    <format dxfId="80">
      <pivotArea dataOnly="0" labelOnly="1" fieldPosition="0">
        <references count="5">
          <reference field="6" count="1" selected="0">
            <x v="18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100"/>
          </reference>
          <reference field="16" count="1" selected="0">
            <x v="3"/>
          </reference>
        </references>
      </pivotArea>
    </format>
    <format dxfId="79">
      <pivotArea dataOnly="0" labelOnly="1" fieldPosition="0">
        <references count="5">
          <reference field="6" count="1" selected="0">
            <x v="183"/>
          </reference>
          <reference field="7" count="1" selected="0">
            <x v="4"/>
          </reference>
          <reference field="8" count="1">
            <x v="9"/>
          </reference>
          <reference field="10" count="1" selected="0">
            <x v="1"/>
          </reference>
          <reference field="16" count="1" selected="0">
            <x v="4"/>
          </reference>
        </references>
      </pivotArea>
    </format>
    <format dxfId="78">
      <pivotArea dataOnly="0" labelOnly="1" fieldPosition="0">
        <references count="5">
          <reference field="6" count="1" selected="0">
            <x v="63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47"/>
          </reference>
          <reference field="16" count="1" selected="0">
            <x v="7"/>
          </reference>
        </references>
      </pivotArea>
    </format>
    <format dxfId="77">
      <pivotArea dataOnly="0" labelOnly="1" fieldPosition="0">
        <references count="5">
          <reference field="6" count="1" selected="0">
            <x v="96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41"/>
          </reference>
          <reference field="16" count="1" selected="0">
            <x v="7"/>
          </reference>
        </references>
      </pivotArea>
    </format>
    <format dxfId="76">
      <pivotArea dataOnly="0" labelOnly="1" fieldPosition="0">
        <references count="5">
          <reference field="6" count="1" selected="0">
            <x v="182"/>
          </reference>
          <reference field="7" count="1" selected="0">
            <x v="5"/>
          </reference>
          <reference field="8" count="1">
            <x v="12"/>
          </reference>
          <reference field="10" count="1" selected="0">
            <x v="30"/>
          </reference>
          <reference field="16" count="1" selected="0">
            <x v="7"/>
          </reference>
        </references>
      </pivotArea>
    </format>
    <format dxfId="75">
      <pivotArea dataOnly="0" labelOnly="1" fieldPosition="0">
        <references count="5">
          <reference field="6" count="1" selected="0">
            <x v="28"/>
          </reference>
          <reference field="7" count="1" selected="0">
            <x v="1"/>
          </reference>
          <reference field="8" count="1">
            <x v="14"/>
          </reference>
          <reference field="10" count="1" selected="0">
            <x v="137"/>
          </reference>
          <reference field="16" count="1" selected="0">
            <x v="8"/>
          </reference>
        </references>
      </pivotArea>
    </format>
    <format dxfId="74">
      <pivotArea dataOnly="0" labelOnly="1" fieldPosition="0">
        <references count="5">
          <reference field="6" count="1" selected="0">
            <x v="78"/>
          </reference>
          <reference field="7" count="1" selected="0">
            <x v="3"/>
          </reference>
          <reference field="8" count="1">
            <x v="14"/>
          </reference>
          <reference field="10" count="1" selected="0">
            <x v="88"/>
          </reference>
          <reference field="16" count="1" selected="0">
            <x v="8"/>
          </reference>
        </references>
      </pivotArea>
    </format>
    <format dxfId="73">
      <pivotArea dataOnly="0" labelOnly="1" fieldPosition="0">
        <references count="5">
          <reference field="6" count="1" selected="0">
            <x v="95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36"/>
          </reference>
          <reference field="16" count="1" selected="0">
            <x v="9"/>
          </reference>
        </references>
      </pivotArea>
    </format>
    <format dxfId="72">
      <pivotArea dataOnly="0" labelOnly="1" fieldPosition="0">
        <references count="5">
          <reference field="6" count="1" selected="0">
            <x v="56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161"/>
          </reference>
          <reference field="16" count="1" selected="0">
            <x v="14"/>
          </reference>
        </references>
      </pivotArea>
    </format>
    <format dxfId="71">
      <pivotArea dataOnly="0" labelOnly="1" fieldPosition="0">
        <references count="5">
          <reference field="6" count="1" selected="0">
            <x v="93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81"/>
          </reference>
          <reference field="16" count="1" selected="0">
            <x v="14"/>
          </reference>
        </references>
      </pivotArea>
    </format>
    <format dxfId="70">
      <pivotArea dataOnly="0" labelOnly="1" fieldPosition="0">
        <references count="5">
          <reference field="6" count="1" selected="0">
            <x v="22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173"/>
          </reference>
          <reference field="16" count="1" selected="0">
            <x v="15"/>
          </reference>
        </references>
      </pivotArea>
    </format>
    <format dxfId="69">
      <pivotArea dataOnly="0" labelOnly="1" fieldPosition="0">
        <references count="5">
          <reference field="6" count="1" selected="0">
            <x v="72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35"/>
          </reference>
          <reference field="16" count="1" selected="0">
            <x v="15"/>
          </reference>
        </references>
      </pivotArea>
    </format>
    <format dxfId="68">
      <pivotArea dataOnly="0" labelOnly="1" fieldPosition="0">
        <references count="5">
          <reference field="6" count="1" selected="0">
            <x v="73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96"/>
          </reference>
          <reference field="16" count="1" selected="0">
            <x v="16"/>
          </reference>
        </references>
      </pivotArea>
    </format>
    <format dxfId="67">
      <pivotArea dataOnly="0" labelOnly="1" fieldPosition="0">
        <references count="5">
          <reference field="6" count="1" selected="0">
            <x v="20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108"/>
          </reference>
          <reference field="16" count="1" selected="0">
            <x v="17"/>
          </reference>
        </references>
      </pivotArea>
    </format>
    <format dxfId="66">
      <pivotArea dataOnly="0" labelOnly="1" fieldPosition="0">
        <references count="5">
          <reference field="6" count="1" selected="0">
            <x v="67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26"/>
          </reference>
          <reference field="16" count="1" selected="0">
            <x v="18"/>
          </reference>
        </references>
      </pivotArea>
    </format>
    <format dxfId="65">
      <pivotArea dataOnly="0" labelOnly="1" fieldPosition="0">
        <references count="5">
          <reference field="6" count="1" selected="0">
            <x v="84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35"/>
          </reference>
          <reference field="16" count="1" selected="0">
            <x v="18"/>
          </reference>
        </references>
      </pivotArea>
    </format>
    <format dxfId="64">
      <pivotArea dataOnly="0" labelOnly="1" fieldPosition="0">
        <references count="5">
          <reference field="6" count="1" selected="0">
            <x v="23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79"/>
          </reference>
          <reference field="16" count="1" selected="0">
            <x v="20"/>
          </reference>
        </references>
      </pivotArea>
    </format>
    <format dxfId="63">
      <pivotArea dataOnly="0" labelOnly="1" fieldPosition="0">
        <references count="5">
          <reference field="6" count="1" selected="0">
            <x v="25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164"/>
          </reference>
          <reference field="16" count="1" selected="0">
            <x v="20"/>
          </reference>
        </references>
      </pivotArea>
    </format>
    <format dxfId="62">
      <pivotArea dataOnly="0" labelOnly="1" fieldPosition="0">
        <references count="5">
          <reference field="6" count="1" selected="0">
            <x v="40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28"/>
          </reference>
          <reference field="16" count="1" selected="0">
            <x v="21"/>
          </reference>
        </references>
      </pivotArea>
    </format>
    <format dxfId="61">
      <pivotArea dataOnly="0" labelOnly="1" fieldPosition="0">
        <references count="5">
          <reference field="6" count="1" selected="0">
            <x v="174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62"/>
          </reference>
          <reference field="16" count="1" selected="0">
            <x v="21"/>
          </reference>
        </references>
      </pivotArea>
    </format>
    <format dxfId="60">
      <pivotArea dataOnly="0" labelOnly="1" fieldPosition="0">
        <references count="5">
          <reference field="6" count="1" selected="0">
            <x v="176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78"/>
          </reference>
          <reference field="16" count="1" selected="0">
            <x v="21"/>
          </reference>
        </references>
      </pivotArea>
    </format>
    <format dxfId="59">
      <pivotArea dataOnly="0" labelOnly="1" fieldPosition="0">
        <references count="5">
          <reference field="6" count="1" selected="0">
            <x v="77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81"/>
          </reference>
          <reference field="16" count="1" selected="0">
            <x v="22"/>
          </reference>
        </references>
      </pivotArea>
    </format>
    <format dxfId="58">
      <pivotArea dataOnly="0" labelOnly="1" fieldPosition="0">
        <references count="5">
          <reference field="6" count="1" selected="0">
            <x v="129"/>
          </reference>
          <reference field="7" count="1" selected="0">
            <x v="4"/>
          </reference>
          <reference field="8" count="1">
            <x v="15"/>
          </reference>
          <reference field="10" count="1" selected="0">
            <x v="32"/>
          </reference>
          <reference field="16" count="1" selected="0">
            <x v="23"/>
          </reference>
        </references>
      </pivotArea>
    </format>
    <format dxfId="57">
      <pivotArea dataOnly="0" labelOnly="1" fieldPosition="0">
        <references count="5">
          <reference field="6" count="1" selected="0">
            <x v="130"/>
          </reference>
          <reference field="7" count="1" selected="0">
            <x v="4"/>
          </reference>
          <reference field="8" count="1">
            <x v="15"/>
          </reference>
          <reference field="10" count="1" selected="0">
            <x v="116"/>
          </reference>
          <reference field="16" count="1" selected="0">
            <x v="23"/>
          </reference>
        </references>
      </pivotArea>
    </format>
    <format dxfId="56">
      <pivotArea dataOnly="0" labelOnly="1" fieldPosition="0">
        <references count="5">
          <reference field="6" count="1" selected="0">
            <x v="123"/>
          </reference>
          <reference field="7" count="1" selected="0">
            <x v="4"/>
          </reference>
          <reference field="8" count="1">
            <x v="16"/>
          </reference>
          <reference field="10" count="1" selected="0">
            <x v="48"/>
          </reference>
          <reference field="16" count="1" selected="0">
            <x v="24"/>
          </reference>
        </references>
      </pivotArea>
    </format>
    <format dxfId="55">
      <pivotArea dataOnly="0" labelOnly="1" fieldPosition="0">
        <references count="5">
          <reference field="6" count="1" selected="0">
            <x v="79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69"/>
          </reference>
          <reference field="16" count="1" selected="0">
            <x v="25"/>
          </reference>
        </references>
      </pivotArea>
    </format>
    <format dxfId="54">
      <pivotArea dataOnly="0" labelOnly="1" fieldPosition="0">
        <references count="5">
          <reference field="6" count="1" selected="0">
            <x v="14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87"/>
          </reference>
          <reference field="16" count="1" selected="0">
            <x v="26"/>
          </reference>
        </references>
      </pivotArea>
    </format>
    <format dxfId="53">
      <pivotArea dataOnly="0" labelOnly="1" fieldPosition="0">
        <references count="5">
          <reference field="6" count="1" selected="0">
            <x v="15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169"/>
          </reference>
          <reference field="16" count="1" selected="0">
            <x v="26"/>
          </reference>
        </references>
      </pivotArea>
    </format>
    <format dxfId="52">
      <pivotArea dataOnly="0" labelOnly="1" fieldPosition="0">
        <references count="5">
          <reference field="6" count="1" selected="0">
            <x v="21"/>
          </reference>
          <reference field="7" count="1" selected="0">
            <x v="1"/>
          </reference>
          <reference field="8" count="1">
            <x v="1"/>
          </reference>
          <reference field="10" count="1" selected="0">
            <x v="147"/>
          </reference>
          <reference field="16" count="1" selected="0">
            <x v="27"/>
          </reference>
        </references>
      </pivotArea>
    </format>
    <format dxfId="51">
      <pivotArea dataOnly="0" labelOnly="1" fieldPosition="0">
        <references count="5">
          <reference field="6" count="1" selected="0">
            <x v="47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154"/>
          </reference>
          <reference field="16" count="1" selected="0">
            <x v="28"/>
          </reference>
        </references>
      </pivotArea>
    </format>
    <format dxfId="50">
      <pivotArea dataOnly="0" labelOnly="1" fieldPosition="0">
        <references count="5">
          <reference field="6" count="1" selected="0">
            <x v="42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143"/>
          </reference>
          <reference field="16" count="1" selected="0">
            <x v="29"/>
          </reference>
        </references>
      </pivotArea>
    </format>
    <format dxfId="49">
      <pivotArea dataOnly="0" labelOnly="1" fieldPosition="0">
        <references count="5">
          <reference field="6" count="1" selected="0">
            <x v="35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70"/>
          </reference>
          <reference field="16" count="1" selected="0">
            <x v="30"/>
          </reference>
        </references>
      </pivotArea>
    </format>
    <format dxfId="48">
      <pivotArea dataOnly="0" labelOnly="1" fieldPosition="0">
        <references count="5">
          <reference field="6" count="1" selected="0">
            <x v="24"/>
          </reference>
          <reference field="7" count="1" selected="0">
            <x v="1"/>
          </reference>
          <reference field="8" count="1">
            <x v="3"/>
          </reference>
          <reference field="10" count="1" selected="0">
            <x v="123"/>
          </reference>
          <reference field="16" count="1" selected="0">
            <x v="31"/>
          </reference>
        </references>
      </pivotArea>
    </format>
    <format dxfId="47">
      <pivotArea dataOnly="0" labelOnly="1" fieldPosition="0">
        <references count="5">
          <reference field="6" count="1" selected="0">
            <x v="172"/>
          </reference>
          <reference field="7" count="1" selected="0">
            <x v="5"/>
          </reference>
          <reference field="8" count="1">
            <x v="4"/>
          </reference>
          <reference field="10" count="1" selected="0">
            <x v="183"/>
          </reference>
          <reference field="16" count="1" selected="0">
            <x v="31"/>
          </reference>
        </references>
      </pivotArea>
    </format>
    <format dxfId="46">
      <pivotArea dataOnly="0" labelOnly="1" fieldPosition="0">
        <references count="5">
          <reference field="6" count="1" selected="0">
            <x v="170"/>
          </reference>
          <reference field="7" count="1" selected="0">
            <x v="5"/>
          </reference>
          <reference field="8" count="1">
            <x v="12"/>
          </reference>
          <reference field="10" count="1" selected="0">
            <x v="185"/>
          </reference>
          <reference field="16" count="1" selected="0">
            <x v="32"/>
          </reference>
        </references>
      </pivotArea>
    </format>
    <format dxfId="45">
      <pivotArea dataOnly="0" labelOnly="1" fieldPosition="0">
        <references count="5">
          <reference field="6" count="1" selected="0">
            <x v="65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12"/>
          </reference>
          <reference field="16" count="1" selected="0">
            <x v="33"/>
          </reference>
        </references>
      </pivotArea>
    </format>
    <format dxfId="44">
      <pivotArea dataOnly="0" labelOnly="1" fieldPosition="0">
        <references count="5">
          <reference field="6" count="1" selected="0">
            <x v="173"/>
          </reference>
          <reference field="7" count="1" selected="0">
            <x v="5"/>
          </reference>
          <reference field="8" count="1">
            <x v="12"/>
          </reference>
          <reference field="10" count="1" selected="0">
            <x v="157"/>
          </reference>
          <reference field="16" count="1" selected="0">
            <x v="34"/>
          </reference>
        </references>
      </pivotArea>
    </format>
    <format dxfId="43">
      <pivotArea dataOnly="0" labelOnly="1" fieldPosition="0">
        <references count="5">
          <reference field="6" count="1" selected="0">
            <x v="53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176"/>
          </reference>
          <reference field="16" count="1" selected="0">
            <x v="35"/>
          </reference>
        </references>
      </pivotArea>
    </format>
    <format dxfId="42">
      <pivotArea dataOnly="0" labelOnly="1" fieldPosition="0">
        <references count="5">
          <reference field="6" count="1" selected="0">
            <x v="69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27"/>
          </reference>
          <reference field="16" count="1" selected="0">
            <x v="36"/>
          </reference>
        </references>
      </pivotArea>
    </format>
    <format dxfId="41">
      <pivotArea dataOnly="0" labelOnly="1" fieldPosition="0">
        <references count="5">
          <reference field="6" count="1" selected="0">
            <x v="71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24"/>
          </reference>
          <reference field="16" count="1" selected="0">
            <x v="37"/>
          </reference>
        </references>
      </pivotArea>
    </format>
    <format dxfId="40">
      <pivotArea dataOnly="0" labelOnly="1" fieldPosition="0">
        <references count="5">
          <reference field="6" count="1" selected="0">
            <x v="33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58"/>
          </reference>
          <reference field="16" count="1" selected="0">
            <x v="38"/>
          </reference>
        </references>
      </pivotArea>
    </format>
    <format dxfId="39">
      <pivotArea dataOnly="0" labelOnly="1" fieldPosition="0">
        <references count="5">
          <reference field="6" count="1" selected="0">
            <x v="177"/>
          </reference>
          <reference field="7" count="1" selected="0">
            <x v="5"/>
          </reference>
          <reference field="8" count="1">
            <x v="16"/>
          </reference>
          <reference field="10" count="1" selected="0">
            <x v="170"/>
          </reference>
          <reference field="16" count="1" selected="0">
            <x v="39"/>
          </reference>
        </references>
      </pivotArea>
    </format>
    <format dxfId="38">
      <pivotArea dataOnly="0" labelOnly="1" fieldPosition="0">
        <references count="5">
          <reference field="6" count="1" selected="0">
            <x v="57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50"/>
          </reference>
          <reference field="16" count="1" selected="0">
            <x v="40"/>
          </reference>
        </references>
      </pivotArea>
    </format>
    <format dxfId="37">
      <pivotArea dataOnly="0" labelOnly="1" fieldPosition="0">
        <references count="5">
          <reference field="6" count="1" selected="0">
            <x v="16"/>
          </reference>
          <reference field="7" count="1" selected="0">
            <x v="1"/>
          </reference>
          <reference field="8" count="1">
            <x v="16"/>
          </reference>
          <reference field="10" count="1" selected="0">
            <x v="43"/>
          </reference>
          <reference field="16" count="1" selected="0">
            <x v="41"/>
          </reference>
        </references>
      </pivotArea>
    </format>
    <format dxfId="36">
      <pivotArea dataOnly="0" labelOnly="1" fieldPosition="0">
        <references count="5">
          <reference field="6" count="1" selected="0">
            <x v="41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92"/>
          </reference>
          <reference field="16" count="1" selected="0">
            <x v="42"/>
          </reference>
        </references>
      </pivotArea>
    </format>
    <format dxfId="35">
      <pivotArea dataOnly="0" labelOnly="1" fieldPosition="0">
        <references count="5">
          <reference field="6" count="1" selected="0">
            <x v="75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122"/>
          </reference>
          <reference field="16" count="1" selected="0">
            <x v="42"/>
          </reference>
        </references>
      </pivotArea>
    </format>
    <format dxfId="34">
      <pivotArea dataOnly="0" labelOnly="1" fieldPosition="0">
        <references count="5">
          <reference field="6" count="1" selected="0">
            <x v="74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21"/>
          </reference>
          <reference field="16" count="1" selected="0">
            <x v="43"/>
          </reference>
        </references>
      </pivotArea>
    </format>
    <format dxfId="33">
      <pivotArea dataOnly="0" labelOnly="1" fieldPosition="0">
        <references count="5">
          <reference field="6" count="1" selected="0">
            <x v="83"/>
          </reference>
          <reference field="7" count="1" selected="0">
            <x v="3"/>
          </reference>
          <reference field="8" count="1">
            <x v="6"/>
          </reference>
          <reference field="10" count="1" selected="0">
            <x v="120"/>
          </reference>
          <reference field="16" count="1" selected="0">
            <x v="44"/>
          </reference>
        </references>
      </pivotArea>
    </format>
    <format dxfId="32">
      <pivotArea dataOnly="0" labelOnly="1" fieldPosition="0">
        <references count="5">
          <reference field="6" count="1" selected="0">
            <x v="48"/>
          </reference>
          <reference field="7" count="1" selected="0">
            <x v="2"/>
          </reference>
          <reference field="8" count="1">
            <x v="16"/>
          </reference>
          <reference field="10" count="1" selected="0">
            <x v="177"/>
          </reference>
          <reference field="16" count="1" selected="0">
            <x v="45"/>
          </reference>
        </references>
      </pivotArea>
    </format>
    <format dxfId="31">
      <pivotArea dataOnly="0" labelOnly="1" fieldPosition="0">
        <references count="5">
          <reference field="6" count="1" selected="0">
            <x v="76"/>
          </reference>
          <reference field="7" count="1" selected="0">
            <x v="3"/>
          </reference>
          <reference field="8" count="1">
            <x v="16"/>
          </reference>
          <reference field="10" count="1" selected="0">
            <x v="68"/>
          </reference>
          <reference field="16" count="1" selected="0">
            <x v="45"/>
          </reference>
        </references>
      </pivotArea>
    </format>
    <format dxfId="30">
      <pivotArea dataOnly="0" labelOnly="1" fieldPosition="0">
        <references count="5">
          <reference field="6" count="1" selected="0">
            <x v="36"/>
          </reference>
          <reference field="7" count="1" selected="0">
            <x v="2"/>
          </reference>
          <reference field="8" count="1">
            <x v="3"/>
          </reference>
          <reference field="10" count="1" selected="0">
            <x v="42"/>
          </reference>
          <reference field="16" count="1" selected="0">
            <x v="46"/>
          </reference>
        </references>
      </pivotArea>
    </format>
    <format dxfId="29">
      <pivotArea dataOnly="0" labelOnly="1" fieldPosition="0">
        <references count="1">
          <reference field="16" count="39">
            <x v="1"/>
            <x v="2"/>
            <x v="3"/>
            <x v="4"/>
            <x v="7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28">
      <pivotArea dataOnly="0" labelOnly="1" fieldPosition="0">
        <references count="2">
          <reference field="7" count="1">
            <x v="5"/>
          </reference>
          <reference field="16" count="1" selected="0">
            <x v="1"/>
          </reference>
        </references>
      </pivotArea>
    </format>
    <format dxfId="27">
      <pivotArea dataOnly="0" labelOnly="1" fieldPosition="0">
        <references count="2">
          <reference field="7" count="1">
            <x v="2"/>
          </reference>
          <reference field="16" count="1" selected="0">
            <x v="2"/>
          </reference>
        </references>
      </pivotArea>
    </format>
    <format dxfId="26">
      <pivotArea dataOnly="0" labelOnly="1" fieldPosition="0">
        <references count="2">
          <reference field="7" count="1">
            <x v="1"/>
          </reference>
          <reference field="16" count="1" selected="0">
            <x v="3"/>
          </reference>
        </references>
      </pivotArea>
    </format>
    <format dxfId="25">
      <pivotArea dataOnly="0" labelOnly="1" fieldPosition="0">
        <references count="2">
          <reference field="7" count="1">
            <x v="4"/>
          </reference>
          <reference field="16" count="1" selected="0">
            <x v="4"/>
          </reference>
        </references>
      </pivotArea>
    </format>
    <format dxfId="24">
      <pivotArea dataOnly="0" labelOnly="1" fieldPosition="0">
        <references count="2">
          <reference field="7" count="2">
            <x v="3"/>
            <x v="5"/>
          </reference>
          <reference field="16" count="1" selected="0">
            <x v="7"/>
          </reference>
        </references>
      </pivotArea>
    </format>
    <format dxfId="23">
      <pivotArea dataOnly="0" labelOnly="1" fieldPosition="0">
        <references count="2">
          <reference field="7" count="2">
            <x v="1"/>
            <x v="3"/>
          </reference>
          <reference field="16" count="1" selected="0">
            <x v="8"/>
          </reference>
        </references>
      </pivotArea>
    </format>
    <format dxfId="22">
      <pivotArea dataOnly="0" labelOnly="1" fieldPosition="0">
        <references count="2">
          <reference field="7" count="2">
            <x v="2"/>
            <x v="3"/>
          </reference>
          <reference field="16" count="1" selected="0">
            <x v="14"/>
          </reference>
        </references>
      </pivotArea>
    </format>
    <format dxfId="21">
      <pivotArea dataOnly="0" labelOnly="1" fieldPosition="0">
        <references count="2">
          <reference field="7" count="2">
            <x v="1"/>
            <x v="3"/>
          </reference>
          <reference field="16" count="1" selected="0">
            <x v="15"/>
          </reference>
        </references>
      </pivotArea>
    </format>
    <format dxfId="20">
      <pivotArea dataOnly="0" labelOnly="1" fieldPosition="0">
        <references count="2">
          <reference field="7" count="1">
            <x v="1"/>
          </reference>
          <reference field="16" count="1" selected="0">
            <x v="17"/>
          </reference>
        </references>
      </pivotArea>
    </format>
    <format dxfId="19">
      <pivotArea dataOnly="0" labelOnly="1" fieldPosition="0">
        <references count="2">
          <reference field="7" count="1">
            <x v="3"/>
          </reference>
          <reference field="16" count="1" selected="0">
            <x v="18"/>
          </reference>
        </references>
      </pivotArea>
    </format>
    <format dxfId="18">
      <pivotArea dataOnly="0" labelOnly="1" fieldPosition="0">
        <references count="2">
          <reference field="7" count="1">
            <x v="1"/>
          </reference>
          <reference field="16" count="1" selected="0">
            <x v="20"/>
          </reference>
        </references>
      </pivotArea>
    </format>
    <format dxfId="17">
      <pivotArea dataOnly="0" labelOnly="1" fieldPosition="0">
        <references count="2">
          <reference field="7" count="2">
            <x v="2"/>
            <x v="5"/>
          </reference>
          <reference field="16" count="1" selected="0">
            <x v="21"/>
          </reference>
        </references>
      </pivotArea>
    </format>
    <format dxfId="16">
      <pivotArea dataOnly="0" labelOnly="1" fieldPosition="0">
        <references count="2">
          <reference field="7" count="1">
            <x v="3"/>
          </reference>
          <reference field="16" count="1" selected="0">
            <x v="22"/>
          </reference>
        </references>
      </pivotArea>
    </format>
    <format dxfId="15">
      <pivotArea dataOnly="0" labelOnly="1" fieldPosition="0">
        <references count="2">
          <reference field="7" count="1">
            <x v="4"/>
          </reference>
          <reference field="16" count="1" selected="0">
            <x v="23"/>
          </reference>
        </references>
      </pivotArea>
    </format>
    <format dxfId="14">
      <pivotArea dataOnly="0" labelOnly="1" fieldPosition="0">
        <references count="2">
          <reference field="7" count="1">
            <x v="3"/>
          </reference>
          <reference field="16" count="1" selected="0">
            <x v="25"/>
          </reference>
        </references>
      </pivotArea>
    </format>
    <format dxfId="13">
      <pivotArea dataOnly="0" labelOnly="1" fieldPosition="0">
        <references count="2">
          <reference field="7" count="1">
            <x v="1"/>
          </reference>
          <reference field="16" count="1" selected="0">
            <x v="26"/>
          </reference>
        </references>
      </pivotArea>
    </format>
    <format dxfId="12">
      <pivotArea dataOnly="0" labelOnly="1" fieldPosition="0">
        <references count="2">
          <reference field="7" count="1">
            <x v="2"/>
          </reference>
          <reference field="16" count="1" selected="0">
            <x v="28"/>
          </reference>
        </references>
      </pivotArea>
    </format>
    <format dxfId="11">
      <pivotArea dataOnly="0" labelOnly="1" fieldPosition="0">
        <references count="2">
          <reference field="7" count="2">
            <x v="1"/>
            <x v="5"/>
          </reference>
          <reference field="16" count="1" selected="0">
            <x v="31"/>
          </reference>
        </references>
      </pivotArea>
    </format>
    <format dxfId="10">
      <pivotArea dataOnly="0" labelOnly="1" fieldPosition="0">
        <references count="2">
          <reference field="7" count="1">
            <x v="3"/>
          </reference>
          <reference field="16" count="1" selected="0">
            <x v="33"/>
          </reference>
        </references>
      </pivotArea>
    </format>
    <format dxfId="9">
      <pivotArea dataOnly="0" labelOnly="1" fieldPosition="0">
        <references count="2">
          <reference field="7" count="1">
            <x v="5"/>
          </reference>
          <reference field="16" count="1" selected="0">
            <x v="34"/>
          </reference>
        </references>
      </pivotArea>
    </format>
    <format dxfId="8">
      <pivotArea dataOnly="0" labelOnly="1" fieldPosition="0">
        <references count="2">
          <reference field="7" count="1">
            <x v="2"/>
          </reference>
          <reference field="16" count="1" selected="0">
            <x v="35"/>
          </reference>
        </references>
      </pivotArea>
    </format>
    <format dxfId="7">
      <pivotArea dataOnly="0" labelOnly="1" fieldPosition="0">
        <references count="2">
          <reference field="7" count="1">
            <x v="3"/>
          </reference>
          <reference field="16" count="1" selected="0">
            <x v="36"/>
          </reference>
        </references>
      </pivotArea>
    </format>
    <format dxfId="6">
      <pivotArea dataOnly="0" labelOnly="1" fieldPosition="0">
        <references count="2">
          <reference field="7" count="1">
            <x v="2"/>
          </reference>
          <reference field="16" count="1" selected="0">
            <x v="38"/>
          </reference>
        </references>
      </pivotArea>
    </format>
    <format dxfId="5">
      <pivotArea dataOnly="0" labelOnly="1" fieldPosition="0">
        <references count="2">
          <reference field="7" count="1">
            <x v="5"/>
          </reference>
          <reference field="16" count="1" selected="0">
            <x v="39"/>
          </reference>
        </references>
      </pivotArea>
    </format>
    <format dxfId="4">
      <pivotArea dataOnly="0" labelOnly="1" fieldPosition="0">
        <references count="2">
          <reference field="7" count="1">
            <x v="2"/>
          </reference>
          <reference field="16" count="1" selected="0">
            <x v="40"/>
          </reference>
        </references>
      </pivotArea>
    </format>
    <format dxfId="3">
      <pivotArea dataOnly="0" labelOnly="1" fieldPosition="0">
        <references count="2">
          <reference field="7" count="1">
            <x v="1"/>
          </reference>
          <reference field="16" count="1" selected="0">
            <x v="41"/>
          </reference>
        </references>
      </pivotArea>
    </format>
    <format dxfId="2">
      <pivotArea dataOnly="0" labelOnly="1" fieldPosition="0">
        <references count="2">
          <reference field="7" count="2">
            <x v="2"/>
            <x v="3"/>
          </reference>
          <reference field="16" count="1" selected="0">
            <x v="42"/>
          </reference>
        </references>
      </pivotArea>
    </format>
    <format dxfId="1">
      <pivotArea dataOnly="0" labelOnly="1" fieldPosition="0">
        <references count="2">
          <reference field="7" count="2">
            <x v="2"/>
            <x v="3"/>
          </reference>
          <reference field="16" count="1" selected="0">
            <x v="45"/>
          </reference>
        </references>
      </pivotArea>
    </format>
    <format dxfId="0">
      <pivotArea dataOnly="0" labelOnly="1" fieldPosition="0">
        <references count="2">
          <reference field="7" count="1">
            <x v="2"/>
          </reference>
          <reference field="16" count="1" selected="0">
            <x v="4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C5E2-7447-49F8-A430-55E8EDD2626A}">
  <sheetPr codeName="Feuil1"/>
  <dimension ref="A1:M94"/>
  <sheetViews>
    <sheetView workbookViewId="0">
      <selection activeCell="I10" sqref="I10"/>
    </sheetView>
  </sheetViews>
  <sheetFormatPr baseColWidth="10" defaultRowHeight="14.4" x14ac:dyDescent="0.3"/>
  <cols>
    <col min="1" max="1" width="11.5546875" style="60"/>
    <col min="2" max="2" width="34.109375" bestFit="1" customWidth="1"/>
    <col min="3" max="3" width="10.6640625" bestFit="1" customWidth="1"/>
    <col min="4" max="4" width="26.88671875" bestFit="1" customWidth="1"/>
    <col min="5" max="5" width="22" bestFit="1" customWidth="1"/>
    <col min="6" max="6" width="15" bestFit="1" customWidth="1"/>
    <col min="7" max="7" width="13.5546875" bestFit="1" customWidth="1"/>
    <col min="8" max="8" width="13.33203125" customWidth="1"/>
    <col min="9" max="9" width="6.33203125" customWidth="1"/>
    <col min="10" max="10" width="2.88671875" customWidth="1"/>
    <col min="11" max="11" width="15.44140625" bestFit="1" customWidth="1"/>
  </cols>
  <sheetData>
    <row r="1" spans="1:13" s="3" customFormat="1" ht="28.8" x14ac:dyDescent="0.3">
      <c r="A1" s="3" t="s">
        <v>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103</v>
      </c>
      <c r="G1" s="3" t="s">
        <v>104</v>
      </c>
      <c r="H1" s="3" t="s">
        <v>105</v>
      </c>
      <c r="I1" s="3" t="s">
        <v>106</v>
      </c>
      <c r="K1" s="3" t="s">
        <v>630</v>
      </c>
    </row>
    <row r="2" spans="1:13" x14ac:dyDescent="0.3">
      <c r="A2" s="60" t="s">
        <v>1</v>
      </c>
      <c r="B2" t="s">
        <v>296</v>
      </c>
      <c r="C2" t="s">
        <v>297</v>
      </c>
      <c r="D2" t="s">
        <v>298</v>
      </c>
      <c r="E2" t="s">
        <v>140</v>
      </c>
      <c r="F2" t="s">
        <v>299</v>
      </c>
      <c r="G2" t="s">
        <v>135</v>
      </c>
      <c r="H2" t="s">
        <v>115</v>
      </c>
      <c r="I2" t="s">
        <v>300</v>
      </c>
      <c r="K2" t="s">
        <v>629</v>
      </c>
      <c r="M2" s="40" t="s">
        <v>599</v>
      </c>
    </row>
    <row r="3" spans="1:13" x14ac:dyDescent="0.3">
      <c r="A3" s="60" t="s">
        <v>2</v>
      </c>
      <c r="B3" t="s">
        <v>582</v>
      </c>
      <c r="C3" t="s">
        <v>583</v>
      </c>
      <c r="D3" t="s">
        <v>584</v>
      </c>
      <c r="E3" t="s">
        <v>140</v>
      </c>
      <c r="F3" t="s">
        <v>115</v>
      </c>
      <c r="G3" t="s">
        <v>218</v>
      </c>
      <c r="H3" t="s">
        <v>115</v>
      </c>
      <c r="I3" t="s">
        <v>585</v>
      </c>
      <c r="K3" t="s">
        <v>629</v>
      </c>
      <c r="M3" s="40" t="s">
        <v>628</v>
      </c>
    </row>
    <row r="4" spans="1:13" x14ac:dyDescent="0.3">
      <c r="A4" s="60" t="s">
        <v>3</v>
      </c>
      <c r="B4" t="s">
        <v>526</v>
      </c>
      <c r="C4" t="s">
        <v>527</v>
      </c>
      <c r="D4" t="s">
        <v>139</v>
      </c>
      <c r="E4" t="s">
        <v>140</v>
      </c>
      <c r="F4" t="s">
        <v>115</v>
      </c>
      <c r="G4" t="s">
        <v>131</v>
      </c>
      <c r="H4" t="s">
        <v>115</v>
      </c>
      <c r="I4" t="s">
        <v>528</v>
      </c>
      <c r="K4" t="s">
        <v>629</v>
      </c>
    </row>
    <row r="5" spans="1:13" x14ac:dyDescent="0.3">
      <c r="A5" s="60" t="s">
        <v>4</v>
      </c>
      <c r="B5" t="s">
        <v>119</v>
      </c>
      <c r="C5" t="s">
        <v>120</v>
      </c>
      <c r="D5" t="s">
        <v>121</v>
      </c>
      <c r="E5" t="s">
        <v>122</v>
      </c>
      <c r="F5" t="s">
        <v>115</v>
      </c>
      <c r="G5" t="s">
        <v>116</v>
      </c>
      <c r="H5" t="s">
        <v>115</v>
      </c>
      <c r="I5" t="s">
        <v>125</v>
      </c>
      <c r="K5" t="s">
        <v>629</v>
      </c>
    </row>
    <row r="6" spans="1:13" x14ac:dyDescent="0.3">
      <c r="A6" s="60" t="s">
        <v>5</v>
      </c>
      <c r="B6" t="s">
        <v>133</v>
      </c>
      <c r="C6" t="s">
        <v>134</v>
      </c>
      <c r="D6" t="s">
        <v>109</v>
      </c>
      <c r="E6" t="s">
        <v>110</v>
      </c>
      <c r="F6" t="s">
        <v>115</v>
      </c>
      <c r="G6" t="s">
        <v>135</v>
      </c>
      <c r="H6" t="s">
        <v>115</v>
      </c>
      <c r="I6" t="s">
        <v>136</v>
      </c>
      <c r="K6" t="s">
        <v>629</v>
      </c>
    </row>
    <row r="7" spans="1:13" x14ac:dyDescent="0.3">
      <c r="A7" s="60" t="s">
        <v>6</v>
      </c>
      <c r="B7" t="s">
        <v>461</v>
      </c>
      <c r="C7" t="s">
        <v>462</v>
      </c>
      <c r="D7" t="s">
        <v>463</v>
      </c>
      <c r="E7" t="s">
        <v>130</v>
      </c>
      <c r="F7" t="s">
        <v>115</v>
      </c>
      <c r="G7" t="s">
        <v>116</v>
      </c>
      <c r="H7" t="s">
        <v>115</v>
      </c>
      <c r="I7" t="s">
        <v>465</v>
      </c>
      <c r="K7" t="s">
        <v>629</v>
      </c>
    </row>
    <row r="8" spans="1:13" x14ac:dyDescent="0.3">
      <c r="A8" s="60" t="s">
        <v>7</v>
      </c>
      <c r="B8" t="s">
        <v>107</v>
      </c>
      <c r="C8" t="s">
        <v>108</v>
      </c>
      <c r="D8" t="s">
        <v>109</v>
      </c>
      <c r="E8" t="s">
        <v>110</v>
      </c>
      <c r="F8" t="s">
        <v>115</v>
      </c>
      <c r="G8" t="s">
        <v>116</v>
      </c>
      <c r="H8" t="s">
        <v>117</v>
      </c>
      <c r="I8" t="s">
        <v>118</v>
      </c>
      <c r="K8" t="s">
        <v>628</v>
      </c>
    </row>
    <row r="9" spans="1:13" x14ac:dyDescent="0.3">
      <c r="A9" s="60" t="s">
        <v>8</v>
      </c>
      <c r="B9" t="s">
        <v>127</v>
      </c>
      <c r="C9" t="s">
        <v>128</v>
      </c>
      <c r="D9" t="s">
        <v>129</v>
      </c>
      <c r="E9" t="s">
        <v>130</v>
      </c>
      <c r="F9" t="s">
        <v>115</v>
      </c>
      <c r="G9" t="s">
        <v>131</v>
      </c>
      <c r="H9" t="s">
        <v>115</v>
      </c>
      <c r="I9" t="s">
        <v>132</v>
      </c>
      <c r="K9" t="s">
        <v>629</v>
      </c>
    </row>
    <row r="10" spans="1:13" x14ac:dyDescent="0.3">
      <c r="A10" s="60" t="s">
        <v>9</v>
      </c>
      <c r="B10" t="s">
        <v>137</v>
      </c>
      <c r="C10" t="s">
        <v>138</v>
      </c>
      <c r="D10" t="s">
        <v>139</v>
      </c>
      <c r="E10" t="s">
        <v>140</v>
      </c>
      <c r="F10" t="s">
        <v>115</v>
      </c>
      <c r="G10" t="s">
        <v>142</v>
      </c>
      <c r="H10" t="s">
        <v>115</v>
      </c>
      <c r="I10" t="s">
        <v>143</v>
      </c>
      <c r="K10" t="s">
        <v>629</v>
      </c>
    </row>
    <row r="11" spans="1:13" x14ac:dyDescent="0.3">
      <c r="A11" s="60" t="s">
        <v>10</v>
      </c>
      <c r="B11" t="s">
        <v>144</v>
      </c>
      <c r="C11" t="s">
        <v>145</v>
      </c>
      <c r="D11" t="s">
        <v>146</v>
      </c>
      <c r="E11" t="s">
        <v>140</v>
      </c>
      <c r="F11" t="s">
        <v>148</v>
      </c>
      <c r="G11" t="s">
        <v>135</v>
      </c>
      <c r="H11" t="s">
        <v>149</v>
      </c>
      <c r="I11" t="s">
        <v>150</v>
      </c>
      <c r="K11" t="s">
        <v>599</v>
      </c>
    </row>
    <row r="12" spans="1:13" x14ac:dyDescent="0.3">
      <c r="A12" s="60" t="s">
        <v>11</v>
      </c>
      <c r="B12" t="s">
        <v>151</v>
      </c>
      <c r="C12" t="s">
        <v>152</v>
      </c>
      <c r="D12" t="s">
        <v>153</v>
      </c>
      <c r="E12" t="s">
        <v>140</v>
      </c>
      <c r="F12" t="s">
        <v>156</v>
      </c>
      <c r="G12" t="s">
        <v>157</v>
      </c>
      <c r="H12" t="s">
        <v>158</v>
      </c>
      <c r="I12" t="s">
        <v>159</v>
      </c>
      <c r="K12" t="s">
        <v>599</v>
      </c>
    </row>
    <row r="13" spans="1:13" x14ac:dyDescent="0.3">
      <c r="A13" s="60" t="s">
        <v>12</v>
      </c>
      <c r="B13" t="s">
        <v>160</v>
      </c>
      <c r="C13" t="s">
        <v>161</v>
      </c>
      <c r="D13" t="s">
        <v>162</v>
      </c>
      <c r="E13" t="s">
        <v>140</v>
      </c>
      <c r="F13" t="s">
        <v>163</v>
      </c>
      <c r="G13" t="s">
        <v>135</v>
      </c>
      <c r="H13" t="s">
        <v>115</v>
      </c>
      <c r="I13" t="s">
        <v>164</v>
      </c>
      <c r="K13" t="s">
        <v>629</v>
      </c>
    </row>
    <row r="14" spans="1:13" x14ac:dyDescent="0.3">
      <c r="A14" s="60" t="s">
        <v>13</v>
      </c>
      <c r="B14" t="s">
        <v>165</v>
      </c>
      <c r="C14" t="s">
        <v>166</v>
      </c>
      <c r="D14" t="s">
        <v>167</v>
      </c>
      <c r="E14" t="s">
        <v>140</v>
      </c>
      <c r="F14" t="s">
        <v>169</v>
      </c>
      <c r="G14" t="s">
        <v>170</v>
      </c>
      <c r="H14" t="s">
        <v>171</v>
      </c>
      <c r="I14" t="s">
        <v>172</v>
      </c>
      <c r="K14" t="s">
        <v>599</v>
      </c>
    </row>
    <row r="15" spans="1:13" x14ac:dyDescent="0.3">
      <c r="A15" s="60" t="s">
        <v>14</v>
      </c>
      <c r="B15" t="s">
        <v>173</v>
      </c>
      <c r="C15" t="s">
        <v>174</v>
      </c>
      <c r="D15" t="s">
        <v>175</v>
      </c>
      <c r="E15" t="s">
        <v>176</v>
      </c>
      <c r="F15" t="s">
        <v>115</v>
      </c>
      <c r="G15" t="s">
        <v>116</v>
      </c>
      <c r="H15" t="s">
        <v>177</v>
      </c>
      <c r="I15" t="s">
        <v>178</v>
      </c>
      <c r="K15" t="s">
        <v>628</v>
      </c>
    </row>
    <row r="16" spans="1:13" x14ac:dyDescent="0.3">
      <c r="A16" s="60" t="s">
        <v>15</v>
      </c>
      <c r="B16" t="s">
        <v>179</v>
      </c>
      <c r="C16" t="s">
        <v>180</v>
      </c>
      <c r="D16" t="s">
        <v>139</v>
      </c>
      <c r="E16" t="s">
        <v>140</v>
      </c>
      <c r="F16" t="s">
        <v>181</v>
      </c>
      <c r="G16" t="s">
        <v>135</v>
      </c>
      <c r="H16" t="s">
        <v>182</v>
      </c>
      <c r="I16" t="s">
        <v>183</v>
      </c>
      <c r="K16" t="s">
        <v>599</v>
      </c>
    </row>
    <row r="17" spans="1:11" x14ac:dyDescent="0.3">
      <c r="A17" s="60" t="s">
        <v>16</v>
      </c>
      <c r="B17" t="s">
        <v>184</v>
      </c>
      <c r="C17" t="s">
        <v>185</v>
      </c>
      <c r="D17" t="s">
        <v>139</v>
      </c>
      <c r="E17" t="s">
        <v>140</v>
      </c>
      <c r="F17" t="s">
        <v>186</v>
      </c>
      <c r="G17" t="s">
        <v>187</v>
      </c>
      <c r="H17" t="s">
        <v>188</v>
      </c>
      <c r="I17" t="s">
        <v>189</v>
      </c>
      <c r="K17" t="s">
        <v>599</v>
      </c>
    </row>
    <row r="18" spans="1:11" x14ac:dyDescent="0.3">
      <c r="A18" s="60" t="s">
        <v>17</v>
      </c>
      <c r="B18" t="s">
        <v>190</v>
      </c>
      <c r="C18" t="s">
        <v>191</v>
      </c>
      <c r="D18" t="s">
        <v>192</v>
      </c>
      <c r="E18" t="s">
        <v>140</v>
      </c>
      <c r="F18" t="s">
        <v>193</v>
      </c>
      <c r="G18" t="s">
        <v>170</v>
      </c>
      <c r="H18" t="s">
        <v>194</v>
      </c>
      <c r="I18" t="s">
        <v>195</v>
      </c>
      <c r="K18" t="s">
        <v>599</v>
      </c>
    </row>
    <row r="19" spans="1:11" x14ac:dyDescent="0.3">
      <c r="A19" s="60" t="s">
        <v>18</v>
      </c>
      <c r="B19" t="s">
        <v>196</v>
      </c>
      <c r="C19" t="s">
        <v>197</v>
      </c>
      <c r="D19" t="s">
        <v>198</v>
      </c>
      <c r="E19" t="s">
        <v>140</v>
      </c>
      <c r="F19" t="s">
        <v>199</v>
      </c>
      <c r="G19" t="s">
        <v>170</v>
      </c>
      <c r="H19" t="s">
        <v>200</v>
      </c>
      <c r="I19" t="s">
        <v>201</v>
      </c>
      <c r="K19" t="s">
        <v>599</v>
      </c>
    </row>
    <row r="20" spans="1:11" x14ac:dyDescent="0.3">
      <c r="A20" s="60" t="s">
        <v>19</v>
      </c>
      <c r="B20" t="s">
        <v>202</v>
      </c>
      <c r="C20" t="s">
        <v>203</v>
      </c>
      <c r="D20" t="s">
        <v>204</v>
      </c>
      <c r="E20" t="s">
        <v>140</v>
      </c>
      <c r="F20" t="s">
        <v>207</v>
      </c>
      <c r="G20" t="s">
        <v>208</v>
      </c>
      <c r="H20" t="s">
        <v>209</v>
      </c>
      <c r="I20" t="s">
        <v>210</v>
      </c>
      <c r="K20" t="s">
        <v>599</v>
      </c>
    </row>
    <row r="21" spans="1:11" x14ac:dyDescent="0.3">
      <c r="A21" s="60" t="s">
        <v>20</v>
      </c>
      <c r="B21" t="s">
        <v>211</v>
      </c>
      <c r="C21" t="s">
        <v>212</v>
      </c>
      <c r="D21" t="s">
        <v>139</v>
      </c>
      <c r="E21" t="s">
        <v>140</v>
      </c>
      <c r="F21" t="s">
        <v>213</v>
      </c>
      <c r="G21" t="s">
        <v>214</v>
      </c>
      <c r="H21" t="s">
        <v>115</v>
      </c>
      <c r="I21" t="s">
        <v>215</v>
      </c>
      <c r="K21" t="s">
        <v>629</v>
      </c>
    </row>
    <row r="22" spans="1:11" x14ac:dyDescent="0.3">
      <c r="A22" s="60" t="s">
        <v>21</v>
      </c>
      <c r="B22" t="s">
        <v>216</v>
      </c>
      <c r="C22" t="s">
        <v>138</v>
      </c>
      <c r="D22" t="s">
        <v>139</v>
      </c>
      <c r="E22" t="s">
        <v>140</v>
      </c>
      <c r="F22" t="s">
        <v>217</v>
      </c>
      <c r="G22" t="s">
        <v>218</v>
      </c>
      <c r="H22" t="s">
        <v>115</v>
      </c>
      <c r="I22" t="s">
        <v>219</v>
      </c>
      <c r="K22" t="s">
        <v>629</v>
      </c>
    </row>
    <row r="23" spans="1:11" x14ac:dyDescent="0.3">
      <c r="A23" s="60" t="s">
        <v>22</v>
      </c>
      <c r="B23" t="s">
        <v>220</v>
      </c>
      <c r="C23" t="s">
        <v>221</v>
      </c>
      <c r="D23" t="s">
        <v>222</v>
      </c>
      <c r="E23" t="s">
        <v>140</v>
      </c>
      <c r="F23" t="s">
        <v>225</v>
      </c>
      <c r="G23" t="s">
        <v>170</v>
      </c>
      <c r="H23" t="s">
        <v>226</v>
      </c>
      <c r="I23" t="s">
        <v>227</v>
      </c>
      <c r="K23" t="s">
        <v>599</v>
      </c>
    </row>
    <row r="24" spans="1:11" x14ac:dyDescent="0.3">
      <c r="A24" s="60" t="s">
        <v>23</v>
      </c>
      <c r="B24" t="s">
        <v>228</v>
      </c>
      <c r="C24" t="s">
        <v>229</v>
      </c>
      <c r="D24" t="s">
        <v>139</v>
      </c>
      <c r="E24" t="s">
        <v>140</v>
      </c>
      <c r="F24" t="s">
        <v>230</v>
      </c>
      <c r="G24" t="s">
        <v>214</v>
      </c>
      <c r="H24" t="s">
        <v>115</v>
      </c>
      <c r="I24" t="s">
        <v>231</v>
      </c>
      <c r="K24" t="s">
        <v>629</v>
      </c>
    </row>
    <row r="25" spans="1:11" x14ac:dyDescent="0.3">
      <c r="A25" s="60" t="s">
        <v>24</v>
      </c>
      <c r="B25" t="s">
        <v>232</v>
      </c>
      <c r="C25" t="s">
        <v>233</v>
      </c>
      <c r="D25" t="s">
        <v>234</v>
      </c>
      <c r="E25" t="s">
        <v>235</v>
      </c>
      <c r="F25" t="s">
        <v>115</v>
      </c>
      <c r="G25" t="s">
        <v>116</v>
      </c>
      <c r="H25" t="s">
        <v>115</v>
      </c>
      <c r="I25" t="s">
        <v>236</v>
      </c>
      <c r="K25" t="s">
        <v>629</v>
      </c>
    </row>
    <row r="26" spans="1:11" x14ac:dyDescent="0.3">
      <c r="A26" s="60" t="s">
        <v>25</v>
      </c>
      <c r="B26" t="s">
        <v>238</v>
      </c>
      <c r="C26" t="s">
        <v>239</v>
      </c>
      <c r="D26" t="s">
        <v>139</v>
      </c>
      <c r="E26" t="s">
        <v>140</v>
      </c>
      <c r="F26" t="s">
        <v>240</v>
      </c>
      <c r="G26" t="s">
        <v>142</v>
      </c>
      <c r="H26" t="s">
        <v>115</v>
      </c>
      <c r="I26" t="s">
        <v>241</v>
      </c>
      <c r="K26" t="s">
        <v>629</v>
      </c>
    </row>
    <row r="27" spans="1:11" x14ac:dyDescent="0.3">
      <c r="A27" s="60" t="s">
        <v>26</v>
      </c>
      <c r="B27" t="s">
        <v>242</v>
      </c>
      <c r="C27" t="s">
        <v>243</v>
      </c>
      <c r="D27" t="s">
        <v>198</v>
      </c>
      <c r="E27" t="s">
        <v>140</v>
      </c>
      <c r="F27" t="s">
        <v>244</v>
      </c>
      <c r="G27" t="s">
        <v>170</v>
      </c>
      <c r="H27" t="s">
        <v>245</v>
      </c>
      <c r="I27" t="s">
        <v>246</v>
      </c>
      <c r="K27" t="s">
        <v>599</v>
      </c>
    </row>
    <row r="28" spans="1:11" x14ac:dyDescent="0.3">
      <c r="A28" s="60" t="s">
        <v>27</v>
      </c>
      <c r="B28" t="s">
        <v>247</v>
      </c>
      <c r="C28" t="s">
        <v>185</v>
      </c>
      <c r="D28" t="s">
        <v>139</v>
      </c>
      <c r="E28" t="s">
        <v>140</v>
      </c>
      <c r="F28" t="s">
        <v>248</v>
      </c>
      <c r="G28" t="s">
        <v>142</v>
      </c>
      <c r="H28" t="s">
        <v>115</v>
      </c>
      <c r="I28" t="s">
        <v>249</v>
      </c>
      <c r="K28" t="s">
        <v>629</v>
      </c>
    </row>
    <row r="29" spans="1:11" x14ac:dyDescent="0.3">
      <c r="A29" s="60" t="s">
        <v>28</v>
      </c>
      <c r="B29" t="s">
        <v>250</v>
      </c>
      <c r="C29" t="s">
        <v>251</v>
      </c>
      <c r="D29" t="s">
        <v>252</v>
      </c>
      <c r="E29" t="s">
        <v>140</v>
      </c>
      <c r="F29" t="s">
        <v>253</v>
      </c>
      <c r="G29" t="s">
        <v>135</v>
      </c>
      <c r="H29" t="s">
        <v>254</v>
      </c>
      <c r="I29" t="s">
        <v>255</v>
      </c>
      <c r="K29" t="s">
        <v>599</v>
      </c>
    </row>
    <row r="30" spans="1:11" x14ac:dyDescent="0.3">
      <c r="A30" s="60" t="s">
        <v>29</v>
      </c>
      <c r="B30" t="s">
        <v>260</v>
      </c>
      <c r="C30" t="s">
        <v>261</v>
      </c>
      <c r="D30" t="s">
        <v>139</v>
      </c>
      <c r="E30" t="s">
        <v>140</v>
      </c>
      <c r="F30" t="s">
        <v>262</v>
      </c>
      <c r="G30" t="s">
        <v>142</v>
      </c>
      <c r="H30" t="s">
        <v>115</v>
      </c>
      <c r="I30" t="s">
        <v>263</v>
      </c>
      <c r="K30" t="s">
        <v>629</v>
      </c>
    </row>
    <row r="31" spans="1:11" x14ac:dyDescent="0.3">
      <c r="A31" s="60" t="s">
        <v>30</v>
      </c>
      <c r="B31" t="s">
        <v>264</v>
      </c>
      <c r="C31" t="s">
        <v>265</v>
      </c>
      <c r="D31" t="s">
        <v>266</v>
      </c>
      <c r="E31" t="s">
        <v>140</v>
      </c>
      <c r="F31" t="s">
        <v>115</v>
      </c>
      <c r="G31" t="s">
        <v>131</v>
      </c>
      <c r="H31" t="s">
        <v>115</v>
      </c>
      <c r="I31" t="s">
        <v>267</v>
      </c>
      <c r="K31" t="s">
        <v>629</v>
      </c>
    </row>
    <row r="32" spans="1:11" x14ac:dyDescent="0.3">
      <c r="A32" s="60" t="s">
        <v>31</v>
      </c>
      <c r="B32" t="s">
        <v>268</v>
      </c>
      <c r="C32" t="s">
        <v>212</v>
      </c>
      <c r="D32" t="s">
        <v>139</v>
      </c>
      <c r="E32" t="s">
        <v>140</v>
      </c>
      <c r="F32" t="s">
        <v>269</v>
      </c>
      <c r="G32" t="s">
        <v>218</v>
      </c>
      <c r="H32" t="s">
        <v>115</v>
      </c>
      <c r="I32" t="s">
        <v>270</v>
      </c>
      <c r="K32" t="s">
        <v>629</v>
      </c>
    </row>
    <row r="33" spans="1:11" x14ac:dyDescent="0.3">
      <c r="A33" s="60" t="s">
        <v>32</v>
      </c>
      <c r="B33" t="s">
        <v>271</v>
      </c>
      <c r="C33" t="s">
        <v>272</v>
      </c>
      <c r="D33" t="s">
        <v>273</v>
      </c>
      <c r="E33" t="s">
        <v>140</v>
      </c>
      <c r="F33" t="s">
        <v>274</v>
      </c>
      <c r="G33" t="s">
        <v>170</v>
      </c>
      <c r="H33" t="s">
        <v>275</v>
      </c>
      <c r="I33" t="s">
        <v>276</v>
      </c>
      <c r="K33" t="s">
        <v>599</v>
      </c>
    </row>
    <row r="34" spans="1:11" x14ac:dyDescent="0.3">
      <c r="A34" s="60" t="s">
        <v>33</v>
      </c>
      <c r="B34" t="s">
        <v>277</v>
      </c>
      <c r="C34" t="s">
        <v>278</v>
      </c>
      <c r="D34" t="s">
        <v>258</v>
      </c>
      <c r="E34" t="s">
        <v>140</v>
      </c>
      <c r="F34" t="s">
        <v>279</v>
      </c>
      <c r="G34" t="s">
        <v>135</v>
      </c>
      <c r="H34" t="s">
        <v>280</v>
      </c>
      <c r="I34" t="s">
        <v>281</v>
      </c>
      <c r="K34" t="s">
        <v>599</v>
      </c>
    </row>
    <row r="35" spans="1:11" x14ac:dyDescent="0.3">
      <c r="A35" s="60" t="s">
        <v>34</v>
      </c>
      <c r="B35" t="s">
        <v>282</v>
      </c>
      <c r="C35" t="s">
        <v>283</v>
      </c>
      <c r="D35" t="s">
        <v>284</v>
      </c>
      <c r="E35" t="s">
        <v>140</v>
      </c>
      <c r="F35" t="s">
        <v>285</v>
      </c>
      <c r="G35" t="s">
        <v>157</v>
      </c>
      <c r="H35" t="s">
        <v>286</v>
      </c>
      <c r="I35" t="s">
        <v>287</v>
      </c>
      <c r="K35" t="s">
        <v>599</v>
      </c>
    </row>
    <row r="36" spans="1:11" x14ac:dyDescent="0.3">
      <c r="A36" s="60" t="s">
        <v>35</v>
      </c>
      <c r="B36" t="s">
        <v>288</v>
      </c>
      <c r="C36" t="s">
        <v>289</v>
      </c>
      <c r="D36" t="s">
        <v>290</v>
      </c>
      <c r="E36" t="s">
        <v>140</v>
      </c>
      <c r="F36" t="s">
        <v>293</v>
      </c>
      <c r="G36" t="s">
        <v>170</v>
      </c>
      <c r="H36" t="s">
        <v>294</v>
      </c>
      <c r="I36" t="s">
        <v>295</v>
      </c>
      <c r="K36" t="s">
        <v>599</v>
      </c>
    </row>
    <row r="37" spans="1:11" x14ac:dyDescent="0.3">
      <c r="A37" s="60" t="s">
        <v>36</v>
      </c>
      <c r="B37" t="s">
        <v>301</v>
      </c>
      <c r="C37" t="s">
        <v>302</v>
      </c>
      <c r="D37" t="s">
        <v>303</v>
      </c>
      <c r="E37" t="s">
        <v>140</v>
      </c>
      <c r="F37" t="s">
        <v>304</v>
      </c>
      <c r="G37" t="s">
        <v>170</v>
      </c>
      <c r="H37" t="s">
        <v>305</v>
      </c>
      <c r="I37" t="s">
        <v>306</v>
      </c>
      <c r="K37" t="s">
        <v>599</v>
      </c>
    </row>
    <row r="38" spans="1:11" x14ac:dyDescent="0.3">
      <c r="A38" s="60" t="s">
        <v>37</v>
      </c>
      <c r="B38" t="s">
        <v>307</v>
      </c>
      <c r="C38" t="s">
        <v>308</v>
      </c>
      <c r="D38" t="s">
        <v>309</v>
      </c>
      <c r="E38" t="s">
        <v>140</v>
      </c>
      <c r="F38" t="s">
        <v>310</v>
      </c>
      <c r="G38" t="s">
        <v>214</v>
      </c>
      <c r="H38" t="s">
        <v>311</v>
      </c>
      <c r="I38" t="s">
        <v>312</v>
      </c>
      <c r="K38" t="s">
        <v>599</v>
      </c>
    </row>
    <row r="39" spans="1:11" x14ac:dyDescent="0.3">
      <c r="A39" s="60" t="s">
        <v>38</v>
      </c>
      <c r="B39" t="s">
        <v>313</v>
      </c>
      <c r="C39" t="s">
        <v>314</v>
      </c>
      <c r="D39" t="s">
        <v>315</v>
      </c>
      <c r="E39" t="s">
        <v>140</v>
      </c>
      <c r="F39" t="s">
        <v>115</v>
      </c>
      <c r="G39" t="s">
        <v>135</v>
      </c>
      <c r="H39" t="s">
        <v>316</v>
      </c>
      <c r="I39" t="s">
        <v>317</v>
      </c>
      <c r="K39" t="s">
        <v>599</v>
      </c>
    </row>
    <row r="40" spans="1:11" x14ac:dyDescent="0.3">
      <c r="A40" s="60" t="s">
        <v>39</v>
      </c>
      <c r="B40" t="s">
        <v>318</v>
      </c>
      <c r="C40" t="s">
        <v>319</v>
      </c>
      <c r="D40" t="s">
        <v>139</v>
      </c>
      <c r="E40" t="s">
        <v>140</v>
      </c>
      <c r="F40" t="s">
        <v>320</v>
      </c>
      <c r="G40" t="s">
        <v>135</v>
      </c>
      <c r="H40" t="s">
        <v>321</v>
      </c>
      <c r="I40" t="s">
        <v>322</v>
      </c>
      <c r="K40" t="s">
        <v>599</v>
      </c>
    </row>
    <row r="41" spans="1:11" x14ac:dyDescent="0.3">
      <c r="A41" s="60" t="s">
        <v>40</v>
      </c>
      <c r="B41" t="s">
        <v>323</v>
      </c>
      <c r="C41" t="s">
        <v>324</v>
      </c>
      <c r="D41" t="s">
        <v>325</v>
      </c>
      <c r="E41" t="s">
        <v>140</v>
      </c>
      <c r="F41" t="s">
        <v>326</v>
      </c>
      <c r="G41" t="s">
        <v>170</v>
      </c>
      <c r="H41" t="s">
        <v>327</v>
      </c>
      <c r="I41" t="s">
        <v>328</v>
      </c>
      <c r="K41" t="s">
        <v>599</v>
      </c>
    </row>
    <row r="42" spans="1:11" x14ac:dyDescent="0.3">
      <c r="A42" s="60" t="s">
        <v>41</v>
      </c>
      <c r="B42" t="s">
        <v>329</v>
      </c>
      <c r="C42" t="s">
        <v>330</v>
      </c>
      <c r="D42" t="s">
        <v>139</v>
      </c>
      <c r="E42" t="s">
        <v>140</v>
      </c>
      <c r="F42" t="s">
        <v>115</v>
      </c>
      <c r="G42" t="s">
        <v>218</v>
      </c>
      <c r="H42" t="s">
        <v>115</v>
      </c>
      <c r="I42" t="s">
        <v>331</v>
      </c>
      <c r="K42" t="s">
        <v>629</v>
      </c>
    </row>
    <row r="43" spans="1:11" x14ac:dyDescent="0.3">
      <c r="A43" s="60" t="s">
        <v>42</v>
      </c>
      <c r="B43" t="s">
        <v>333</v>
      </c>
      <c r="C43" t="s">
        <v>334</v>
      </c>
      <c r="D43" t="s">
        <v>335</v>
      </c>
      <c r="E43" t="s">
        <v>140</v>
      </c>
      <c r="F43" t="s">
        <v>115</v>
      </c>
      <c r="G43" t="s">
        <v>135</v>
      </c>
      <c r="H43" t="s">
        <v>115</v>
      </c>
      <c r="I43" t="s">
        <v>336</v>
      </c>
      <c r="K43" t="s">
        <v>629</v>
      </c>
    </row>
    <row r="44" spans="1:11" x14ac:dyDescent="0.3">
      <c r="A44" s="60" t="s">
        <v>43</v>
      </c>
      <c r="B44" t="s">
        <v>337</v>
      </c>
      <c r="C44" t="s">
        <v>338</v>
      </c>
      <c r="D44" t="s">
        <v>339</v>
      </c>
      <c r="E44" t="s">
        <v>140</v>
      </c>
      <c r="F44" t="s">
        <v>115</v>
      </c>
      <c r="G44" t="s">
        <v>218</v>
      </c>
      <c r="H44" t="s">
        <v>115</v>
      </c>
      <c r="I44" t="s">
        <v>340</v>
      </c>
      <c r="K44" t="s">
        <v>629</v>
      </c>
    </row>
    <row r="45" spans="1:11" x14ac:dyDescent="0.3">
      <c r="A45" s="60" t="s">
        <v>44</v>
      </c>
      <c r="B45" t="s">
        <v>341</v>
      </c>
      <c r="C45" t="s">
        <v>138</v>
      </c>
      <c r="D45" t="s">
        <v>139</v>
      </c>
      <c r="E45" t="s">
        <v>140</v>
      </c>
      <c r="F45" t="s">
        <v>343</v>
      </c>
      <c r="G45" t="s">
        <v>170</v>
      </c>
      <c r="H45" t="s">
        <v>344</v>
      </c>
      <c r="I45" t="s">
        <v>345</v>
      </c>
      <c r="K45" t="s">
        <v>599</v>
      </c>
    </row>
    <row r="46" spans="1:11" x14ac:dyDescent="0.3">
      <c r="A46" s="60" t="s">
        <v>45</v>
      </c>
      <c r="B46" t="s">
        <v>346</v>
      </c>
      <c r="C46" t="s">
        <v>185</v>
      </c>
      <c r="D46" t="s">
        <v>139</v>
      </c>
      <c r="E46" t="s">
        <v>140</v>
      </c>
      <c r="F46" t="s">
        <v>347</v>
      </c>
      <c r="G46" t="s">
        <v>142</v>
      </c>
      <c r="H46" t="s">
        <v>115</v>
      </c>
      <c r="I46" t="s">
        <v>348</v>
      </c>
      <c r="K46" t="s">
        <v>629</v>
      </c>
    </row>
    <row r="47" spans="1:11" x14ac:dyDescent="0.3">
      <c r="A47" s="60" t="s">
        <v>46</v>
      </c>
      <c r="B47" t="s">
        <v>349</v>
      </c>
      <c r="C47" t="s">
        <v>350</v>
      </c>
      <c r="D47" t="s">
        <v>351</v>
      </c>
      <c r="E47" t="s">
        <v>140</v>
      </c>
      <c r="F47" t="s">
        <v>352</v>
      </c>
      <c r="G47" t="s">
        <v>135</v>
      </c>
      <c r="H47" t="s">
        <v>353</v>
      </c>
      <c r="I47" t="s">
        <v>354</v>
      </c>
      <c r="K47" t="s">
        <v>599</v>
      </c>
    </row>
    <row r="48" spans="1:11" x14ac:dyDescent="0.3">
      <c r="A48" s="60" t="s">
        <v>47</v>
      </c>
      <c r="B48" t="s">
        <v>355</v>
      </c>
      <c r="C48" t="s">
        <v>356</v>
      </c>
      <c r="D48" t="s">
        <v>357</v>
      </c>
      <c r="E48" t="s">
        <v>140</v>
      </c>
      <c r="F48" t="s">
        <v>358</v>
      </c>
      <c r="G48" t="s">
        <v>170</v>
      </c>
      <c r="H48" t="s">
        <v>115</v>
      </c>
      <c r="I48" t="s">
        <v>359</v>
      </c>
      <c r="K48" t="s">
        <v>629</v>
      </c>
    </row>
    <row r="49" spans="1:11" x14ac:dyDescent="0.3">
      <c r="A49" s="60" t="s">
        <v>48</v>
      </c>
      <c r="B49" t="s">
        <v>360</v>
      </c>
      <c r="C49" t="s">
        <v>361</v>
      </c>
      <c r="D49" t="s">
        <v>362</v>
      </c>
      <c r="E49" t="s">
        <v>140</v>
      </c>
      <c r="F49" t="s">
        <v>363</v>
      </c>
      <c r="G49" t="s">
        <v>135</v>
      </c>
      <c r="H49" t="s">
        <v>364</v>
      </c>
      <c r="I49" t="s">
        <v>365</v>
      </c>
      <c r="K49" t="s">
        <v>599</v>
      </c>
    </row>
    <row r="50" spans="1:11" x14ac:dyDescent="0.3">
      <c r="A50" s="60" t="s">
        <v>49</v>
      </c>
      <c r="B50" t="s">
        <v>366</v>
      </c>
      <c r="C50" t="s">
        <v>138</v>
      </c>
      <c r="D50" t="s">
        <v>139</v>
      </c>
      <c r="E50" t="s">
        <v>140</v>
      </c>
      <c r="F50" t="s">
        <v>367</v>
      </c>
      <c r="G50" t="s">
        <v>214</v>
      </c>
      <c r="H50" t="s">
        <v>115</v>
      </c>
      <c r="I50" t="s">
        <v>368</v>
      </c>
      <c r="K50" t="s">
        <v>629</v>
      </c>
    </row>
    <row r="51" spans="1:11" x14ac:dyDescent="0.3">
      <c r="A51" s="60" t="s">
        <v>50</v>
      </c>
      <c r="B51" t="s">
        <v>369</v>
      </c>
      <c r="C51" t="s">
        <v>370</v>
      </c>
      <c r="D51" t="s">
        <v>371</v>
      </c>
      <c r="E51" t="s">
        <v>140</v>
      </c>
      <c r="F51" t="s">
        <v>372</v>
      </c>
      <c r="G51" t="s">
        <v>170</v>
      </c>
      <c r="H51" t="s">
        <v>373</v>
      </c>
      <c r="I51" t="s">
        <v>374</v>
      </c>
      <c r="K51" t="s">
        <v>599</v>
      </c>
    </row>
    <row r="52" spans="1:11" x14ac:dyDescent="0.3">
      <c r="A52" s="60" t="s">
        <v>51</v>
      </c>
      <c r="B52" t="s">
        <v>375</v>
      </c>
      <c r="C52" t="s">
        <v>376</v>
      </c>
      <c r="D52" t="s">
        <v>377</v>
      </c>
      <c r="E52" t="s">
        <v>140</v>
      </c>
      <c r="F52" t="s">
        <v>378</v>
      </c>
      <c r="G52" t="s">
        <v>135</v>
      </c>
      <c r="H52" t="s">
        <v>115</v>
      </c>
      <c r="I52" t="s">
        <v>379</v>
      </c>
      <c r="K52" t="s">
        <v>629</v>
      </c>
    </row>
    <row r="53" spans="1:11" x14ac:dyDescent="0.3">
      <c r="A53" s="60" t="s">
        <v>52</v>
      </c>
      <c r="B53" t="s">
        <v>380</v>
      </c>
      <c r="C53" t="s">
        <v>381</v>
      </c>
      <c r="D53" t="s">
        <v>139</v>
      </c>
      <c r="E53" t="s">
        <v>140</v>
      </c>
      <c r="F53" t="s">
        <v>382</v>
      </c>
      <c r="G53" t="s">
        <v>170</v>
      </c>
      <c r="H53" t="s">
        <v>383</v>
      </c>
      <c r="I53" t="s">
        <v>384</v>
      </c>
      <c r="K53" t="s">
        <v>599</v>
      </c>
    </row>
    <row r="54" spans="1:11" x14ac:dyDescent="0.3">
      <c r="A54" s="60" t="s">
        <v>53</v>
      </c>
      <c r="B54" t="s">
        <v>385</v>
      </c>
      <c r="C54" t="s">
        <v>386</v>
      </c>
      <c r="D54" t="s">
        <v>387</v>
      </c>
      <c r="E54" t="s">
        <v>140</v>
      </c>
      <c r="F54" t="s">
        <v>388</v>
      </c>
      <c r="G54" t="s">
        <v>170</v>
      </c>
      <c r="H54" t="s">
        <v>389</v>
      </c>
      <c r="I54" t="s">
        <v>390</v>
      </c>
      <c r="K54" t="s">
        <v>599</v>
      </c>
    </row>
    <row r="55" spans="1:11" x14ac:dyDescent="0.3">
      <c r="A55" s="60" t="s">
        <v>54</v>
      </c>
      <c r="B55" t="s">
        <v>391</v>
      </c>
      <c r="C55" t="s">
        <v>314</v>
      </c>
      <c r="D55" t="s">
        <v>315</v>
      </c>
      <c r="E55" t="s">
        <v>140</v>
      </c>
      <c r="F55" t="s">
        <v>115</v>
      </c>
      <c r="G55" t="s">
        <v>170</v>
      </c>
      <c r="H55" t="s">
        <v>392</v>
      </c>
      <c r="I55" t="s">
        <v>393</v>
      </c>
      <c r="K55" t="s">
        <v>599</v>
      </c>
    </row>
    <row r="56" spans="1:11" x14ac:dyDescent="0.3">
      <c r="A56" s="60" t="s">
        <v>55</v>
      </c>
      <c r="B56" t="s">
        <v>394</v>
      </c>
      <c r="C56" t="s">
        <v>314</v>
      </c>
      <c r="D56" t="s">
        <v>315</v>
      </c>
      <c r="E56" t="s">
        <v>140</v>
      </c>
      <c r="F56" t="s">
        <v>395</v>
      </c>
      <c r="G56" t="s">
        <v>170</v>
      </c>
      <c r="H56" t="s">
        <v>396</v>
      </c>
      <c r="I56" t="s">
        <v>397</v>
      </c>
      <c r="K56" t="s">
        <v>599</v>
      </c>
    </row>
    <row r="57" spans="1:11" x14ac:dyDescent="0.3">
      <c r="A57" s="60" t="s">
        <v>56</v>
      </c>
      <c r="B57" t="s">
        <v>398</v>
      </c>
      <c r="C57" t="s">
        <v>399</v>
      </c>
      <c r="D57" t="s">
        <v>400</v>
      </c>
      <c r="E57" t="s">
        <v>140</v>
      </c>
      <c r="F57" t="s">
        <v>401</v>
      </c>
      <c r="G57" t="s">
        <v>170</v>
      </c>
      <c r="H57" t="s">
        <v>402</v>
      </c>
      <c r="I57" t="s">
        <v>403</v>
      </c>
      <c r="K57" t="s">
        <v>599</v>
      </c>
    </row>
    <row r="58" spans="1:11" x14ac:dyDescent="0.3">
      <c r="A58" s="60" t="s">
        <v>57</v>
      </c>
      <c r="B58" t="s">
        <v>404</v>
      </c>
      <c r="C58" t="s">
        <v>405</v>
      </c>
      <c r="D58" t="s">
        <v>406</v>
      </c>
      <c r="E58" t="s">
        <v>140</v>
      </c>
      <c r="F58" t="s">
        <v>115</v>
      </c>
      <c r="G58" t="s">
        <v>131</v>
      </c>
      <c r="H58" t="s">
        <v>115</v>
      </c>
      <c r="I58" t="s">
        <v>407</v>
      </c>
      <c r="K58" t="s">
        <v>629</v>
      </c>
    </row>
    <row r="59" spans="1:11" x14ac:dyDescent="0.3">
      <c r="A59" s="60" t="s">
        <v>58</v>
      </c>
      <c r="B59" t="s">
        <v>408</v>
      </c>
      <c r="C59" t="s">
        <v>409</v>
      </c>
      <c r="D59" t="s">
        <v>410</v>
      </c>
      <c r="E59" t="s">
        <v>140</v>
      </c>
      <c r="F59" t="s">
        <v>411</v>
      </c>
      <c r="G59" t="s">
        <v>135</v>
      </c>
      <c r="H59" t="s">
        <v>115</v>
      </c>
      <c r="I59" t="s">
        <v>412</v>
      </c>
      <c r="K59" t="s">
        <v>629</v>
      </c>
    </row>
    <row r="60" spans="1:11" x14ac:dyDescent="0.3">
      <c r="A60" s="60" t="s">
        <v>59</v>
      </c>
      <c r="B60" t="s">
        <v>413</v>
      </c>
      <c r="C60" t="s">
        <v>319</v>
      </c>
      <c r="D60" t="s">
        <v>139</v>
      </c>
      <c r="E60" t="s">
        <v>140</v>
      </c>
      <c r="F60" t="s">
        <v>115</v>
      </c>
      <c r="G60" t="s">
        <v>131</v>
      </c>
      <c r="H60" t="s">
        <v>115</v>
      </c>
      <c r="I60" t="s">
        <v>414</v>
      </c>
      <c r="K60" t="s">
        <v>629</v>
      </c>
    </row>
    <row r="61" spans="1:11" x14ac:dyDescent="0.3">
      <c r="A61" s="60" t="s">
        <v>60</v>
      </c>
      <c r="B61" t="s">
        <v>415</v>
      </c>
      <c r="C61" t="s">
        <v>416</v>
      </c>
      <c r="D61" t="s">
        <v>417</v>
      </c>
      <c r="E61" t="s">
        <v>140</v>
      </c>
      <c r="F61" t="s">
        <v>418</v>
      </c>
      <c r="G61" t="s">
        <v>135</v>
      </c>
      <c r="H61" t="s">
        <v>419</v>
      </c>
      <c r="I61" t="s">
        <v>420</v>
      </c>
      <c r="K61" t="s">
        <v>599</v>
      </c>
    </row>
    <row r="62" spans="1:11" x14ac:dyDescent="0.3">
      <c r="A62" s="60" t="s">
        <v>61</v>
      </c>
      <c r="B62" t="s">
        <v>421</v>
      </c>
      <c r="C62" t="s">
        <v>138</v>
      </c>
      <c r="D62" t="s">
        <v>139</v>
      </c>
      <c r="E62" t="s">
        <v>140</v>
      </c>
      <c r="F62" t="s">
        <v>422</v>
      </c>
      <c r="G62" t="s">
        <v>142</v>
      </c>
      <c r="H62" t="s">
        <v>115</v>
      </c>
      <c r="I62" t="s">
        <v>423</v>
      </c>
      <c r="K62" t="s">
        <v>629</v>
      </c>
    </row>
    <row r="63" spans="1:11" x14ac:dyDescent="0.3">
      <c r="A63" s="60" t="s">
        <v>62</v>
      </c>
      <c r="B63" t="s">
        <v>424</v>
      </c>
      <c r="C63" t="s">
        <v>425</v>
      </c>
      <c r="D63" t="s">
        <v>426</v>
      </c>
      <c r="E63" t="s">
        <v>427</v>
      </c>
      <c r="F63" t="s">
        <v>115</v>
      </c>
      <c r="G63" t="s">
        <v>116</v>
      </c>
      <c r="H63" t="s">
        <v>428</v>
      </c>
      <c r="I63" t="s">
        <v>429</v>
      </c>
      <c r="K63" t="s">
        <v>628</v>
      </c>
    </row>
    <row r="64" spans="1:11" x14ac:dyDescent="0.3">
      <c r="A64" s="60" t="s">
        <v>63</v>
      </c>
      <c r="B64" t="s">
        <v>430</v>
      </c>
      <c r="C64" t="s">
        <v>431</v>
      </c>
      <c r="D64" t="s">
        <v>432</v>
      </c>
      <c r="E64" t="s">
        <v>433</v>
      </c>
      <c r="F64" t="s">
        <v>115</v>
      </c>
      <c r="G64" t="s">
        <v>116</v>
      </c>
      <c r="H64" t="s">
        <v>434</v>
      </c>
      <c r="I64" t="s">
        <v>435</v>
      </c>
      <c r="K64" t="s">
        <v>628</v>
      </c>
    </row>
    <row r="65" spans="1:11" x14ac:dyDescent="0.3">
      <c r="A65" s="60" t="s">
        <v>64</v>
      </c>
      <c r="B65" t="s">
        <v>436</v>
      </c>
      <c r="C65" t="s">
        <v>437</v>
      </c>
      <c r="D65" t="s">
        <v>438</v>
      </c>
      <c r="E65" t="s">
        <v>439</v>
      </c>
      <c r="F65" t="s">
        <v>115</v>
      </c>
      <c r="G65" t="s">
        <v>116</v>
      </c>
      <c r="H65" t="s">
        <v>115</v>
      </c>
      <c r="I65" t="s">
        <v>440</v>
      </c>
      <c r="K65" t="s">
        <v>629</v>
      </c>
    </row>
    <row r="66" spans="1:11" x14ac:dyDescent="0.3">
      <c r="A66" s="60" t="s">
        <v>65</v>
      </c>
      <c r="B66" t="s">
        <v>441</v>
      </c>
      <c r="C66" t="s">
        <v>442</v>
      </c>
      <c r="D66" t="s">
        <v>139</v>
      </c>
      <c r="E66" t="s">
        <v>140</v>
      </c>
      <c r="F66" t="s">
        <v>115</v>
      </c>
      <c r="G66" t="s">
        <v>142</v>
      </c>
      <c r="H66" t="s">
        <v>115</v>
      </c>
      <c r="I66" t="s">
        <v>443</v>
      </c>
      <c r="K66" t="s">
        <v>629</v>
      </c>
    </row>
    <row r="67" spans="1:11" x14ac:dyDescent="0.3">
      <c r="A67" s="60" t="s">
        <v>66</v>
      </c>
      <c r="B67" t="s">
        <v>444</v>
      </c>
      <c r="C67" t="s">
        <v>445</v>
      </c>
      <c r="D67" t="s">
        <v>139</v>
      </c>
      <c r="E67" t="s">
        <v>140</v>
      </c>
      <c r="F67" t="s">
        <v>446</v>
      </c>
      <c r="G67" t="s">
        <v>135</v>
      </c>
      <c r="H67" t="s">
        <v>447</v>
      </c>
      <c r="I67" t="s">
        <v>448</v>
      </c>
      <c r="K67" t="s">
        <v>599</v>
      </c>
    </row>
    <row r="68" spans="1:11" x14ac:dyDescent="0.3">
      <c r="A68" s="60" t="s">
        <v>67</v>
      </c>
      <c r="B68" t="s">
        <v>449</v>
      </c>
      <c r="C68" t="s">
        <v>261</v>
      </c>
      <c r="D68" t="s">
        <v>139</v>
      </c>
      <c r="E68" t="s">
        <v>140</v>
      </c>
      <c r="F68" t="s">
        <v>450</v>
      </c>
      <c r="G68" t="s">
        <v>214</v>
      </c>
      <c r="H68" t="s">
        <v>115</v>
      </c>
      <c r="I68" t="s">
        <v>451</v>
      </c>
      <c r="K68" t="s">
        <v>629</v>
      </c>
    </row>
    <row r="69" spans="1:11" x14ac:dyDescent="0.3">
      <c r="A69" s="60" t="s">
        <v>68</v>
      </c>
      <c r="B69" t="s">
        <v>452</v>
      </c>
      <c r="C69" t="s">
        <v>453</v>
      </c>
      <c r="D69" t="s">
        <v>454</v>
      </c>
      <c r="E69" t="s">
        <v>455</v>
      </c>
      <c r="F69" t="s">
        <v>115</v>
      </c>
      <c r="G69" t="s">
        <v>135</v>
      </c>
      <c r="H69" t="s">
        <v>115</v>
      </c>
      <c r="I69" t="s">
        <v>457</v>
      </c>
      <c r="K69" t="s">
        <v>629</v>
      </c>
    </row>
    <row r="70" spans="1:11" x14ac:dyDescent="0.3">
      <c r="A70" s="60" t="s">
        <v>69</v>
      </c>
      <c r="B70" t="s">
        <v>458</v>
      </c>
      <c r="C70" t="s">
        <v>459</v>
      </c>
      <c r="D70" t="s">
        <v>109</v>
      </c>
      <c r="E70" t="s">
        <v>110</v>
      </c>
      <c r="F70" t="s">
        <v>115</v>
      </c>
      <c r="G70" t="s">
        <v>135</v>
      </c>
      <c r="H70" t="s">
        <v>115</v>
      </c>
      <c r="I70" t="s">
        <v>460</v>
      </c>
      <c r="K70" t="s">
        <v>629</v>
      </c>
    </row>
    <row r="71" spans="1:11" x14ac:dyDescent="0.3">
      <c r="A71" s="60" t="s">
        <v>70</v>
      </c>
      <c r="B71" t="s">
        <v>466</v>
      </c>
      <c r="C71" t="s">
        <v>467</v>
      </c>
      <c r="D71" t="s">
        <v>109</v>
      </c>
      <c r="E71" t="s">
        <v>110</v>
      </c>
      <c r="F71" t="s">
        <v>115</v>
      </c>
      <c r="G71" t="s">
        <v>142</v>
      </c>
      <c r="H71" t="s">
        <v>115</v>
      </c>
      <c r="I71" t="s">
        <v>468</v>
      </c>
      <c r="K71" t="s">
        <v>629</v>
      </c>
    </row>
    <row r="72" spans="1:11" x14ac:dyDescent="0.3">
      <c r="A72" s="60" t="s">
        <v>71</v>
      </c>
      <c r="B72" t="s">
        <v>469</v>
      </c>
      <c r="C72" t="s">
        <v>470</v>
      </c>
      <c r="D72" t="s">
        <v>471</v>
      </c>
      <c r="E72" t="s">
        <v>140</v>
      </c>
      <c r="F72" t="s">
        <v>472</v>
      </c>
      <c r="G72" t="s">
        <v>135</v>
      </c>
      <c r="H72" t="s">
        <v>115</v>
      </c>
      <c r="I72" t="s">
        <v>473</v>
      </c>
      <c r="K72" t="s">
        <v>629</v>
      </c>
    </row>
    <row r="73" spans="1:11" x14ac:dyDescent="0.3">
      <c r="A73" s="60" t="s">
        <v>72</v>
      </c>
      <c r="B73" t="s">
        <v>474</v>
      </c>
      <c r="C73" t="s">
        <v>442</v>
      </c>
      <c r="D73" t="s">
        <v>139</v>
      </c>
      <c r="E73" t="s">
        <v>140</v>
      </c>
      <c r="F73" t="s">
        <v>475</v>
      </c>
      <c r="G73" t="s">
        <v>170</v>
      </c>
      <c r="H73" t="s">
        <v>476</v>
      </c>
      <c r="I73" t="s">
        <v>477</v>
      </c>
      <c r="K73" t="s">
        <v>599</v>
      </c>
    </row>
    <row r="74" spans="1:11" x14ac:dyDescent="0.3">
      <c r="A74" s="60" t="s">
        <v>73</v>
      </c>
      <c r="B74" t="s">
        <v>478</v>
      </c>
      <c r="C74" t="s">
        <v>479</v>
      </c>
      <c r="D74" t="s">
        <v>480</v>
      </c>
      <c r="E74" t="s">
        <v>481</v>
      </c>
      <c r="F74" t="s">
        <v>115</v>
      </c>
      <c r="G74" t="s">
        <v>116</v>
      </c>
      <c r="H74" t="s">
        <v>115</v>
      </c>
      <c r="I74" t="s">
        <v>482</v>
      </c>
      <c r="K74" t="s">
        <v>629</v>
      </c>
    </row>
    <row r="75" spans="1:11" x14ac:dyDescent="0.3">
      <c r="A75" s="60" t="s">
        <v>74</v>
      </c>
      <c r="B75" t="s">
        <v>483</v>
      </c>
      <c r="C75" t="s">
        <v>484</v>
      </c>
      <c r="D75" t="s">
        <v>485</v>
      </c>
      <c r="E75" t="s">
        <v>140</v>
      </c>
      <c r="F75" t="s">
        <v>115</v>
      </c>
      <c r="G75" t="s">
        <v>131</v>
      </c>
      <c r="H75" t="s">
        <v>115</v>
      </c>
      <c r="I75" t="s">
        <v>486</v>
      </c>
      <c r="K75" t="s">
        <v>629</v>
      </c>
    </row>
    <row r="76" spans="1:11" x14ac:dyDescent="0.3">
      <c r="A76" s="60" t="s">
        <v>75</v>
      </c>
      <c r="B76" t="s">
        <v>487</v>
      </c>
      <c r="C76" t="s">
        <v>239</v>
      </c>
      <c r="D76" t="s">
        <v>139</v>
      </c>
      <c r="E76" t="s">
        <v>140</v>
      </c>
      <c r="F76" t="s">
        <v>490</v>
      </c>
      <c r="G76" t="s">
        <v>170</v>
      </c>
      <c r="H76" t="s">
        <v>491</v>
      </c>
      <c r="I76" t="s">
        <v>492</v>
      </c>
      <c r="K76" t="s">
        <v>599</v>
      </c>
    </row>
    <row r="77" spans="1:11" x14ac:dyDescent="0.3">
      <c r="A77" s="60" t="s">
        <v>76</v>
      </c>
      <c r="B77" t="s">
        <v>493</v>
      </c>
      <c r="C77" t="s">
        <v>494</v>
      </c>
      <c r="D77" t="s">
        <v>495</v>
      </c>
      <c r="E77" t="s">
        <v>496</v>
      </c>
      <c r="F77" t="s">
        <v>115</v>
      </c>
      <c r="G77" t="s">
        <v>218</v>
      </c>
      <c r="H77" t="s">
        <v>115</v>
      </c>
      <c r="I77" t="s">
        <v>497</v>
      </c>
      <c r="K77" t="s">
        <v>629</v>
      </c>
    </row>
    <row r="78" spans="1:11" x14ac:dyDescent="0.3">
      <c r="A78" s="60" t="s">
        <v>77</v>
      </c>
      <c r="B78" t="s">
        <v>498</v>
      </c>
      <c r="C78" t="s">
        <v>499</v>
      </c>
      <c r="D78" t="s">
        <v>500</v>
      </c>
      <c r="E78" t="s">
        <v>501</v>
      </c>
      <c r="F78" t="s">
        <v>115</v>
      </c>
      <c r="G78" t="s">
        <v>116</v>
      </c>
      <c r="H78" t="s">
        <v>503</v>
      </c>
      <c r="I78" t="s">
        <v>504</v>
      </c>
      <c r="K78" t="s">
        <v>629</v>
      </c>
    </row>
    <row r="79" spans="1:11" x14ac:dyDescent="0.3">
      <c r="A79" s="60" t="s">
        <v>78</v>
      </c>
      <c r="B79" t="s">
        <v>505</v>
      </c>
      <c r="C79" t="s">
        <v>283</v>
      </c>
      <c r="D79" t="s">
        <v>506</v>
      </c>
      <c r="E79" t="s">
        <v>140</v>
      </c>
      <c r="F79" t="s">
        <v>115</v>
      </c>
      <c r="G79" t="s">
        <v>131</v>
      </c>
      <c r="H79" t="s">
        <v>115</v>
      </c>
      <c r="I79" t="s">
        <v>507</v>
      </c>
      <c r="K79" t="s">
        <v>629</v>
      </c>
    </row>
    <row r="80" spans="1:11" x14ac:dyDescent="0.3">
      <c r="A80" s="60" t="s">
        <v>79</v>
      </c>
      <c r="B80" t="s">
        <v>508</v>
      </c>
      <c r="C80" t="s">
        <v>509</v>
      </c>
      <c r="D80" t="s">
        <v>510</v>
      </c>
      <c r="E80" t="s">
        <v>140</v>
      </c>
      <c r="F80" t="s">
        <v>511</v>
      </c>
      <c r="G80" t="s">
        <v>157</v>
      </c>
      <c r="H80" t="s">
        <v>115</v>
      </c>
      <c r="I80" t="s">
        <v>512</v>
      </c>
      <c r="K80" t="s">
        <v>629</v>
      </c>
    </row>
    <row r="81" spans="1:11" x14ac:dyDescent="0.3">
      <c r="A81" s="60" t="s">
        <v>80</v>
      </c>
      <c r="B81" t="s">
        <v>513</v>
      </c>
      <c r="C81" t="s">
        <v>138</v>
      </c>
      <c r="D81" t="s">
        <v>139</v>
      </c>
      <c r="E81" t="s">
        <v>140</v>
      </c>
      <c r="F81" t="s">
        <v>514</v>
      </c>
      <c r="G81" t="s">
        <v>214</v>
      </c>
      <c r="H81" t="s">
        <v>115</v>
      </c>
      <c r="I81" t="s">
        <v>515</v>
      </c>
      <c r="K81" t="s">
        <v>629</v>
      </c>
    </row>
    <row r="82" spans="1:11" x14ac:dyDescent="0.3">
      <c r="A82" s="60" t="s">
        <v>81</v>
      </c>
      <c r="B82" t="s">
        <v>516</v>
      </c>
      <c r="C82" t="s">
        <v>314</v>
      </c>
      <c r="D82" t="s">
        <v>315</v>
      </c>
      <c r="E82" t="s">
        <v>140</v>
      </c>
      <c r="F82" t="s">
        <v>518</v>
      </c>
      <c r="G82" t="s">
        <v>135</v>
      </c>
      <c r="H82" t="s">
        <v>115</v>
      </c>
      <c r="I82" t="s">
        <v>519</v>
      </c>
      <c r="K82" t="s">
        <v>629</v>
      </c>
    </row>
    <row r="83" spans="1:11" x14ac:dyDescent="0.3">
      <c r="A83" s="60" t="s">
        <v>82</v>
      </c>
      <c r="B83" t="s">
        <v>520</v>
      </c>
      <c r="C83" t="s">
        <v>521</v>
      </c>
      <c r="D83" t="s">
        <v>522</v>
      </c>
      <c r="E83" t="s">
        <v>523</v>
      </c>
      <c r="F83" t="s">
        <v>115</v>
      </c>
      <c r="G83" t="s">
        <v>116</v>
      </c>
      <c r="H83" t="s">
        <v>524</v>
      </c>
      <c r="I83" t="s">
        <v>525</v>
      </c>
      <c r="K83" t="s">
        <v>628</v>
      </c>
    </row>
    <row r="84" spans="1:11" x14ac:dyDescent="0.3">
      <c r="A84" s="60" t="s">
        <v>83</v>
      </c>
      <c r="B84" t="s">
        <v>530</v>
      </c>
      <c r="C84" t="s">
        <v>531</v>
      </c>
      <c r="D84" t="s">
        <v>139</v>
      </c>
      <c r="E84" t="s">
        <v>140</v>
      </c>
      <c r="F84" t="s">
        <v>532</v>
      </c>
      <c r="G84" t="s">
        <v>135</v>
      </c>
      <c r="H84" t="s">
        <v>115</v>
      </c>
      <c r="I84" t="s">
        <v>533</v>
      </c>
      <c r="K84" t="s">
        <v>629</v>
      </c>
    </row>
    <row r="85" spans="1:11" x14ac:dyDescent="0.3">
      <c r="A85" s="60" t="s">
        <v>84</v>
      </c>
      <c r="B85" t="s">
        <v>534</v>
      </c>
      <c r="C85" t="s">
        <v>535</v>
      </c>
      <c r="D85" t="s">
        <v>536</v>
      </c>
      <c r="E85" t="s">
        <v>122</v>
      </c>
      <c r="F85" t="s">
        <v>115</v>
      </c>
      <c r="G85" t="s">
        <v>116</v>
      </c>
      <c r="H85" t="s">
        <v>539</v>
      </c>
      <c r="I85" t="s">
        <v>540</v>
      </c>
      <c r="K85" t="s">
        <v>628</v>
      </c>
    </row>
    <row r="86" spans="1:11" x14ac:dyDescent="0.3">
      <c r="A86" s="60" t="s">
        <v>85</v>
      </c>
      <c r="B86" t="s">
        <v>541</v>
      </c>
      <c r="C86" t="s">
        <v>161</v>
      </c>
      <c r="D86" t="s">
        <v>162</v>
      </c>
      <c r="E86" t="s">
        <v>140</v>
      </c>
      <c r="F86" t="s">
        <v>542</v>
      </c>
      <c r="G86" t="s">
        <v>135</v>
      </c>
      <c r="H86" t="s">
        <v>115</v>
      </c>
      <c r="I86" t="s">
        <v>543</v>
      </c>
      <c r="K86" t="s">
        <v>629</v>
      </c>
    </row>
    <row r="87" spans="1:11" x14ac:dyDescent="0.3">
      <c r="A87" s="60" t="s">
        <v>86</v>
      </c>
      <c r="B87" t="s">
        <v>544</v>
      </c>
      <c r="C87" t="s">
        <v>545</v>
      </c>
      <c r="D87" t="s">
        <v>546</v>
      </c>
      <c r="E87" t="s">
        <v>140</v>
      </c>
      <c r="F87" t="s">
        <v>549</v>
      </c>
      <c r="G87" t="s">
        <v>170</v>
      </c>
      <c r="H87" t="s">
        <v>550</v>
      </c>
      <c r="I87" t="s">
        <v>551</v>
      </c>
      <c r="K87" t="s">
        <v>599</v>
      </c>
    </row>
    <row r="88" spans="1:11" x14ac:dyDescent="0.3">
      <c r="A88" s="60" t="s">
        <v>87</v>
      </c>
      <c r="B88" t="s">
        <v>552</v>
      </c>
      <c r="C88" t="s">
        <v>553</v>
      </c>
      <c r="D88" t="s">
        <v>554</v>
      </c>
      <c r="E88" t="s">
        <v>140</v>
      </c>
      <c r="F88" t="s">
        <v>555</v>
      </c>
      <c r="G88" t="s">
        <v>135</v>
      </c>
      <c r="H88" t="s">
        <v>115</v>
      </c>
      <c r="I88" t="s">
        <v>556</v>
      </c>
      <c r="K88" t="s">
        <v>629</v>
      </c>
    </row>
    <row r="89" spans="1:11" x14ac:dyDescent="0.3">
      <c r="A89" s="60" t="s">
        <v>88</v>
      </c>
      <c r="B89" t="s">
        <v>557</v>
      </c>
      <c r="C89" t="s">
        <v>558</v>
      </c>
      <c r="D89" t="s">
        <v>559</v>
      </c>
      <c r="E89" t="s">
        <v>140</v>
      </c>
      <c r="F89" t="s">
        <v>560</v>
      </c>
      <c r="G89" t="s">
        <v>135</v>
      </c>
      <c r="H89" t="s">
        <v>561</v>
      </c>
      <c r="I89" t="s">
        <v>562</v>
      </c>
      <c r="K89" t="s">
        <v>599</v>
      </c>
    </row>
    <row r="90" spans="1:11" x14ac:dyDescent="0.3">
      <c r="A90" s="60" t="s">
        <v>89</v>
      </c>
      <c r="B90" t="s">
        <v>563</v>
      </c>
      <c r="C90" t="s">
        <v>564</v>
      </c>
      <c r="D90" t="s">
        <v>565</v>
      </c>
      <c r="E90" t="s">
        <v>140</v>
      </c>
      <c r="F90" t="s">
        <v>566</v>
      </c>
      <c r="G90" t="s">
        <v>135</v>
      </c>
      <c r="H90" t="s">
        <v>567</v>
      </c>
      <c r="I90" t="s">
        <v>568</v>
      </c>
      <c r="K90" t="s">
        <v>599</v>
      </c>
    </row>
    <row r="91" spans="1:11" x14ac:dyDescent="0.3">
      <c r="A91" s="60" t="s">
        <v>90</v>
      </c>
      <c r="B91" t="s">
        <v>569</v>
      </c>
      <c r="C91" t="s">
        <v>570</v>
      </c>
      <c r="D91" t="s">
        <v>571</v>
      </c>
      <c r="E91" t="s">
        <v>140</v>
      </c>
      <c r="F91" t="s">
        <v>572</v>
      </c>
      <c r="G91" t="s">
        <v>170</v>
      </c>
      <c r="H91" t="s">
        <v>573</v>
      </c>
      <c r="I91" t="s">
        <v>574</v>
      </c>
      <c r="K91" t="s">
        <v>599</v>
      </c>
    </row>
    <row r="92" spans="1:11" x14ac:dyDescent="0.3">
      <c r="A92" s="60" t="s">
        <v>91</v>
      </c>
      <c r="B92" t="s">
        <v>575</v>
      </c>
      <c r="C92" t="s">
        <v>229</v>
      </c>
      <c r="D92" t="s">
        <v>139</v>
      </c>
      <c r="E92" t="s">
        <v>140</v>
      </c>
      <c r="F92" t="s">
        <v>576</v>
      </c>
      <c r="G92" t="s">
        <v>142</v>
      </c>
      <c r="H92" t="s">
        <v>115</v>
      </c>
      <c r="I92" t="s">
        <v>577</v>
      </c>
      <c r="K92" t="s">
        <v>629</v>
      </c>
    </row>
    <row r="93" spans="1:11" x14ac:dyDescent="0.3">
      <c r="A93" s="60" t="s">
        <v>92</v>
      </c>
      <c r="B93" t="s">
        <v>578</v>
      </c>
      <c r="C93" t="s">
        <v>531</v>
      </c>
      <c r="D93" t="s">
        <v>139</v>
      </c>
      <c r="E93" t="s">
        <v>140</v>
      </c>
      <c r="F93" t="s">
        <v>579</v>
      </c>
      <c r="G93" t="s">
        <v>214</v>
      </c>
      <c r="H93" t="s">
        <v>115</v>
      </c>
      <c r="I93" t="s">
        <v>580</v>
      </c>
      <c r="K93" t="s">
        <v>629</v>
      </c>
    </row>
    <row r="94" spans="1:11" x14ac:dyDescent="0.3">
      <c r="A94" s="60" t="s">
        <v>93</v>
      </c>
      <c r="B94" t="s">
        <v>586</v>
      </c>
      <c r="C94" t="s">
        <v>587</v>
      </c>
      <c r="D94" t="s">
        <v>588</v>
      </c>
      <c r="E94" t="s">
        <v>140</v>
      </c>
      <c r="F94" t="s">
        <v>591</v>
      </c>
      <c r="G94" t="s">
        <v>170</v>
      </c>
      <c r="H94" t="s">
        <v>592</v>
      </c>
      <c r="I94" t="s">
        <v>593</v>
      </c>
      <c r="K94" t="s">
        <v>599</v>
      </c>
    </row>
  </sheetData>
  <autoFilter ref="A1:K94" xr:uid="{A9FCC5E2-7447-49F8-A430-55E8EDD262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58CB-2284-4545-BAA6-06757107007A}">
  <sheetPr codeName="Feuil2">
    <tabColor rgb="FFFFC000"/>
  </sheetPr>
  <dimension ref="A1:T630"/>
  <sheetViews>
    <sheetView topLeftCell="B1" zoomScale="90" zoomScaleNormal="90" workbookViewId="0">
      <selection activeCell="F2" sqref="F2"/>
    </sheetView>
  </sheetViews>
  <sheetFormatPr baseColWidth="10" defaultRowHeight="14.4" x14ac:dyDescent="0.3"/>
  <cols>
    <col min="1" max="1" width="34.109375" bestFit="1" customWidth="1"/>
    <col min="5" max="5" width="22" bestFit="1" customWidth="1"/>
    <col min="6" max="6" width="17.77734375" bestFit="1" customWidth="1"/>
    <col min="11" max="13" width="11.5546875" style="47"/>
    <col min="14" max="14" width="11.5546875" style="37"/>
    <col min="15" max="15" width="15" style="37" bestFit="1" customWidth="1"/>
    <col min="16" max="18" width="11.5546875" style="37"/>
    <col min="20" max="20" width="19.44140625" style="40" bestFit="1" customWidth="1"/>
  </cols>
  <sheetData>
    <row r="1" spans="1:20" ht="46.8" x14ac:dyDescent="0.3">
      <c r="A1" s="61" t="s">
        <v>94</v>
      </c>
      <c r="B1" s="61" t="s">
        <v>95</v>
      </c>
      <c r="C1" s="61" t="s">
        <v>96</v>
      </c>
      <c r="D1" s="61" t="s">
        <v>0</v>
      </c>
      <c r="E1" s="61" t="s">
        <v>97</v>
      </c>
      <c r="F1" s="61" t="s">
        <v>98</v>
      </c>
      <c r="G1" s="57" t="s">
        <v>618</v>
      </c>
      <c r="H1" s="57" t="s">
        <v>617</v>
      </c>
      <c r="I1" s="57" t="s">
        <v>620</v>
      </c>
      <c r="J1" s="61" t="s">
        <v>99</v>
      </c>
      <c r="K1" s="58" t="s">
        <v>619</v>
      </c>
      <c r="L1" s="62" t="s">
        <v>100</v>
      </c>
      <c r="M1" s="62" t="s">
        <v>101</v>
      </c>
      <c r="N1" s="61" t="s">
        <v>102</v>
      </c>
      <c r="O1" s="61" t="s">
        <v>103</v>
      </c>
      <c r="P1" s="61" t="s">
        <v>104</v>
      </c>
      <c r="Q1" s="59" t="s">
        <v>616</v>
      </c>
      <c r="R1" s="61" t="s">
        <v>106</v>
      </c>
      <c r="S1" s="61" t="s">
        <v>627</v>
      </c>
      <c r="T1" s="63" t="s">
        <v>630</v>
      </c>
    </row>
    <row r="2" spans="1:20" x14ac:dyDescent="0.3">
      <c r="A2" t="s">
        <v>107</v>
      </c>
      <c r="B2" t="s">
        <v>108</v>
      </c>
      <c r="C2" t="s">
        <v>109</v>
      </c>
      <c r="D2" t="s">
        <v>7</v>
      </c>
      <c r="E2" t="s">
        <v>110</v>
      </c>
      <c r="F2" t="s">
        <v>111</v>
      </c>
      <c r="G2">
        <v>202401354</v>
      </c>
      <c r="H2" s="48">
        <v>45358</v>
      </c>
      <c r="I2" t="s">
        <v>112</v>
      </c>
      <c r="J2" t="s">
        <v>113</v>
      </c>
      <c r="K2" s="47">
        <v>183.66</v>
      </c>
      <c r="L2" s="47">
        <v>0</v>
      </c>
      <c r="M2" s="47">
        <v>183.66</v>
      </c>
      <c r="N2" s="37" t="s">
        <v>114</v>
      </c>
      <c r="O2" s="37" t="s">
        <v>115</v>
      </c>
      <c r="P2" s="37" t="s">
        <v>116</v>
      </c>
      <c r="Q2" s="37" t="s">
        <v>117</v>
      </c>
      <c r="R2" s="37" t="s">
        <v>118</v>
      </c>
      <c r="S2" t="b">
        <v>0</v>
      </c>
      <c r="T2" s="40" t="str">
        <f>VLOOKUP($D2,'TABLE TIERS'!$A$2:$K$94,11,0)</f>
        <v>EXP</v>
      </c>
    </row>
    <row r="3" spans="1:20" x14ac:dyDescent="0.3">
      <c r="A3" t="s">
        <v>119</v>
      </c>
      <c r="B3" t="s">
        <v>120</v>
      </c>
      <c r="C3" t="s">
        <v>121</v>
      </c>
      <c r="D3" t="s">
        <v>4</v>
      </c>
      <c r="E3" t="s">
        <v>122</v>
      </c>
      <c r="F3" t="s">
        <v>111</v>
      </c>
      <c r="G3">
        <v>202401380</v>
      </c>
      <c r="H3" s="48">
        <v>45359</v>
      </c>
      <c r="I3" t="s">
        <v>123</v>
      </c>
      <c r="J3" t="s">
        <v>113</v>
      </c>
      <c r="K3" s="47">
        <v>169.27</v>
      </c>
      <c r="L3" s="47">
        <v>0</v>
      </c>
      <c r="M3" s="47">
        <v>169.27</v>
      </c>
      <c r="N3" s="37" t="s">
        <v>124</v>
      </c>
      <c r="O3" s="37" t="s">
        <v>115</v>
      </c>
      <c r="P3" s="37" t="s">
        <v>116</v>
      </c>
      <c r="Q3" s="37" t="s">
        <v>115</v>
      </c>
      <c r="R3" s="37" t="s">
        <v>125</v>
      </c>
      <c r="S3" t="b">
        <v>0</v>
      </c>
      <c r="T3" s="40" t="str">
        <f>VLOOKUP($D3,'TABLE TIERS'!$A$2:$K$94,11,0)</f>
        <v>NON FACTOR</v>
      </c>
    </row>
    <row r="4" spans="1:20" x14ac:dyDescent="0.3">
      <c r="A4" t="s">
        <v>119</v>
      </c>
      <c r="B4" t="s">
        <v>120</v>
      </c>
      <c r="C4" t="s">
        <v>121</v>
      </c>
      <c r="D4" t="s">
        <v>4</v>
      </c>
      <c r="E4" t="s">
        <v>122</v>
      </c>
      <c r="F4" t="s">
        <v>111</v>
      </c>
      <c r="G4">
        <v>202401381</v>
      </c>
      <c r="H4" s="48">
        <v>45359</v>
      </c>
      <c r="I4" t="s">
        <v>123</v>
      </c>
      <c r="J4" t="s">
        <v>113</v>
      </c>
      <c r="K4" s="47">
        <v>1</v>
      </c>
      <c r="L4" s="47">
        <v>0</v>
      </c>
      <c r="M4" s="47">
        <v>1</v>
      </c>
      <c r="N4" s="37" t="s">
        <v>126</v>
      </c>
      <c r="O4" s="37" t="s">
        <v>115</v>
      </c>
      <c r="P4" s="37" t="s">
        <v>116</v>
      </c>
      <c r="Q4" s="37" t="s">
        <v>115</v>
      </c>
      <c r="R4" s="37" t="s">
        <v>125</v>
      </c>
      <c r="S4" t="b">
        <v>0</v>
      </c>
      <c r="T4" s="40" t="str">
        <f>VLOOKUP($D4,'TABLE TIERS'!$A$2:$K$94,11,0)</f>
        <v>NON FACTOR</v>
      </c>
    </row>
    <row r="5" spans="1:20" x14ac:dyDescent="0.3">
      <c r="A5" t="s">
        <v>127</v>
      </c>
      <c r="B5" t="s">
        <v>128</v>
      </c>
      <c r="C5" t="s">
        <v>129</v>
      </c>
      <c r="D5" t="s">
        <v>8</v>
      </c>
      <c r="E5" t="s">
        <v>130</v>
      </c>
      <c r="F5" t="s">
        <v>111</v>
      </c>
      <c r="G5">
        <v>202401382</v>
      </c>
      <c r="H5" s="48">
        <v>45359</v>
      </c>
      <c r="I5" t="s">
        <v>123</v>
      </c>
      <c r="J5" t="s">
        <v>113</v>
      </c>
      <c r="K5" s="47">
        <v>244</v>
      </c>
      <c r="L5" s="47">
        <v>244</v>
      </c>
      <c r="M5" s="47">
        <v>0</v>
      </c>
      <c r="N5" s="37" t="s">
        <v>124</v>
      </c>
      <c r="O5" s="37" t="s">
        <v>115</v>
      </c>
      <c r="P5" s="37" t="s">
        <v>131</v>
      </c>
      <c r="Q5" s="37" t="s">
        <v>115</v>
      </c>
      <c r="R5" s="37" t="s">
        <v>132</v>
      </c>
      <c r="S5" t="b">
        <v>0</v>
      </c>
      <c r="T5" s="40" t="str">
        <f>VLOOKUP($D5,'TABLE TIERS'!$A$2:$K$94,11,0)</f>
        <v>NON FACTOR</v>
      </c>
    </row>
    <row r="6" spans="1:20" x14ac:dyDescent="0.3">
      <c r="A6" t="s">
        <v>133</v>
      </c>
      <c r="B6" t="s">
        <v>134</v>
      </c>
      <c r="C6" t="s">
        <v>109</v>
      </c>
      <c r="D6" t="s">
        <v>5</v>
      </c>
      <c r="E6" t="s">
        <v>110</v>
      </c>
      <c r="F6" t="s">
        <v>111</v>
      </c>
      <c r="G6">
        <v>202401383</v>
      </c>
      <c r="H6" s="48">
        <v>45359</v>
      </c>
      <c r="I6" t="s">
        <v>123</v>
      </c>
      <c r="J6" t="s">
        <v>113</v>
      </c>
      <c r="K6" s="47">
        <v>1.99</v>
      </c>
      <c r="L6" s="47">
        <v>0</v>
      </c>
      <c r="M6" s="47">
        <v>1.99</v>
      </c>
      <c r="N6" s="37" t="s">
        <v>126</v>
      </c>
      <c r="O6" s="37" t="s">
        <v>115</v>
      </c>
      <c r="P6" s="37" t="s">
        <v>135</v>
      </c>
      <c r="Q6" s="37" t="s">
        <v>115</v>
      </c>
      <c r="R6" s="37" t="s">
        <v>136</v>
      </c>
      <c r="S6" t="b">
        <v>0</v>
      </c>
      <c r="T6" s="40" t="str">
        <f>VLOOKUP($D6,'TABLE TIERS'!$A$2:$K$94,11,0)</f>
        <v>NON FACTOR</v>
      </c>
    </row>
    <row r="7" spans="1:20" x14ac:dyDescent="0.3">
      <c r="A7" t="s">
        <v>137</v>
      </c>
      <c r="B7" t="s">
        <v>138</v>
      </c>
      <c r="C7" t="s">
        <v>139</v>
      </c>
      <c r="D7" t="s">
        <v>9</v>
      </c>
      <c r="E7" t="s">
        <v>140</v>
      </c>
      <c r="F7" t="s">
        <v>111</v>
      </c>
      <c r="G7">
        <v>202401384</v>
      </c>
      <c r="H7" s="48">
        <v>45359</v>
      </c>
      <c r="I7" t="s">
        <v>123</v>
      </c>
      <c r="J7" t="s">
        <v>113</v>
      </c>
      <c r="K7" s="47">
        <v>284.52</v>
      </c>
      <c r="L7" s="47">
        <v>285</v>
      </c>
      <c r="M7" s="47">
        <v>0</v>
      </c>
      <c r="N7" s="37" t="s">
        <v>141</v>
      </c>
      <c r="O7" s="37" t="s">
        <v>115</v>
      </c>
      <c r="P7" s="37" t="s">
        <v>142</v>
      </c>
      <c r="Q7" s="37" t="s">
        <v>115</v>
      </c>
      <c r="R7" s="37" t="s">
        <v>143</v>
      </c>
      <c r="S7" t="b">
        <v>0</v>
      </c>
      <c r="T7" s="40" t="str">
        <f>VLOOKUP($D7,'TABLE TIERS'!$A$2:$K$94,11,0)</f>
        <v>NON FACTOR</v>
      </c>
    </row>
    <row r="8" spans="1:20" x14ac:dyDescent="0.3">
      <c r="A8" t="s">
        <v>144</v>
      </c>
      <c r="B8" t="s">
        <v>145</v>
      </c>
      <c r="C8" t="s">
        <v>146</v>
      </c>
      <c r="D8" t="s">
        <v>10</v>
      </c>
      <c r="E8" t="s">
        <v>140</v>
      </c>
      <c r="F8" t="s">
        <v>111</v>
      </c>
      <c r="G8">
        <v>202401385</v>
      </c>
      <c r="H8" s="48">
        <v>45359</v>
      </c>
      <c r="I8" t="s">
        <v>147</v>
      </c>
      <c r="J8" t="s">
        <v>113</v>
      </c>
      <c r="K8" s="47">
        <v>184.08</v>
      </c>
      <c r="L8" s="47">
        <v>0</v>
      </c>
      <c r="M8" s="47">
        <v>184.08</v>
      </c>
      <c r="N8" s="37" t="s">
        <v>114</v>
      </c>
      <c r="O8" s="37" t="s">
        <v>148</v>
      </c>
      <c r="P8" s="37" t="s">
        <v>135</v>
      </c>
      <c r="Q8" s="37" t="s">
        <v>149</v>
      </c>
      <c r="R8" s="37" t="s">
        <v>150</v>
      </c>
      <c r="S8" t="b">
        <v>0</v>
      </c>
      <c r="T8" s="40" t="str">
        <f>VLOOKUP($D8,'TABLE TIERS'!$A$2:$K$94,11,0)</f>
        <v>DOM</v>
      </c>
    </row>
    <row r="9" spans="1:20" x14ac:dyDescent="0.3">
      <c r="A9" t="s">
        <v>144</v>
      </c>
      <c r="B9" t="s">
        <v>145</v>
      </c>
      <c r="C9" t="s">
        <v>146</v>
      </c>
      <c r="D9" t="s">
        <v>10</v>
      </c>
      <c r="E9" t="s">
        <v>140</v>
      </c>
      <c r="F9" t="s">
        <v>111</v>
      </c>
      <c r="G9">
        <v>202401386</v>
      </c>
      <c r="H9" s="48">
        <v>45359</v>
      </c>
      <c r="I9" t="s">
        <v>147</v>
      </c>
      <c r="J9" t="s">
        <v>113</v>
      </c>
      <c r="K9" s="47">
        <v>4336.43</v>
      </c>
      <c r="L9" s="47">
        <v>0</v>
      </c>
      <c r="M9" s="47">
        <v>4336.43</v>
      </c>
      <c r="N9" s="37" t="s">
        <v>114</v>
      </c>
      <c r="O9" s="37" t="s">
        <v>148</v>
      </c>
      <c r="P9" s="37" t="s">
        <v>135</v>
      </c>
      <c r="Q9" s="37" t="s">
        <v>149</v>
      </c>
      <c r="R9" s="37" t="s">
        <v>150</v>
      </c>
      <c r="S9" t="b">
        <v>0</v>
      </c>
      <c r="T9" s="40" t="str">
        <f>VLOOKUP($D9,'TABLE TIERS'!$A$2:$K$94,11,0)</f>
        <v>DOM</v>
      </c>
    </row>
    <row r="10" spans="1:20" x14ac:dyDescent="0.3">
      <c r="A10" t="s">
        <v>151</v>
      </c>
      <c r="B10" t="s">
        <v>152</v>
      </c>
      <c r="C10" t="s">
        <v>153</v>
      </c>
      <c r="D10" t="s">
        <v>11</v>
      </c>
      <c r="E10" t="s">
        <v>140</v>
      </c>
      <c r="F10" t="s">
        <v>111</v>
      </c>
      <c r="G10">
        <v>202401387</v>
      </c>
      <c r="H10" s="48">
        <v>45359</v>
      </c>
      <c r="I10" t="s">
        <v>154</v>
      </c>
      <c r="J10" t="s">
        <v>113</v>
      </c>
      <c r="K10" s="47">
        <v>47.11</v>
      </c>
      <c r="L10" s="47">
        <v>0</v>
      </c>
      <c r="M10" s="47">
        <v>47.11</v>
      </c>
      <c r="N10" s="37" t="s">
        <v>155</v>
      </c>
      <c r="O10" s="37" t="s">
        <v>156</v>
      </c>
      <c r="P10" s="37" t="s">
        <v>157</v>
      </c>
      <c r="Q10" s="37" t="s">
        <v>158</v>
      </c>
      <c r="R10" s="37" t="s">
        <v>159</v>
      </c>
      <c r="S10" t="b">
        <v>0</v>
      </c>
      <c r="T10" s="40" t="str">
        <f>VLOOKUP($D10,'TABLE TIERS'!$A$2:$K$94,11,0)</f>
        <v>DOM</v>
      </c>
    </row>
    <row r="11" spans="1:20" x14ac:dyDescent="0.3">
      <c r="A11" t="s">
        <v>160</v>
      </c>
      <c r="B11" t="s">
        <v>161</v>
      </c>
      <c r="C11" t="s">
        <v>162</v>
      </c>
      <c r="D11" t="s">
        <v>12</v>
      </c>
      <c r="E11" t="s">
        <v>140</v>
      </c>
      <c r="F11" t="s">
        <v>111</v>
      </c>
      <c r="G11">
        <v>202401388</v>
      </c>
      <c r="H11" s="48">
        <v>45359</v>
      </c>
      <c r="I11" t="s">
        <v>123</v>
      </c>
      <c r="J11" t="s">
        <v>113</v>
      </c>
      <c r="K11" s="47">
        <v>159.71</v>
      </c>
      <c r="L11" s="47">
        <v>160</v>
      </c>
      <c r="M11" s="47">
        <v>0</v>
      </c>
      <c r="N11" s="37" t="s">
        <v>141</v>
      </c>
      <c r="O11" s="37" t="s">
        <v>163</v>
      </c>
      <c r="P11" s="37" t="s">
        <v>135</v>
      </c>
      <c r="Q11" s="37" t="s">
        <v>115</v>
      </c>
      <c r="R11" s="37" t="s">
        <v>164</v>
      </c>
      <c r="S11" t="b">
        <v>0</v>
      </c>
      <c r="T11" s="40" t="str">
        <f>VLOOKUP($D11,'TABLE TIERS'!$A$2:$K$94,11,0)</f>
        <v>NON FACTOR</v>
      </c>
    </row>
    <row r="12" spans="1:20" x14ac:dyDescent="0.3">
      <c r="A12" t="s">
        <v>165</v>
      </c>
      <c r="B12" t="s">
        <v>166</v>
      </c>
      <c r="C12" t="s">
        <v>167</v>
      </c>
      <c r="D12" t="s">
        <v>13</v>
      </c>
      <c r="E12" t="s">
        <v>140</v>
      </c>
      <c r="F12" t="s">
        <v>111</v>
      </c>
      <c r="G12">
        <v>202401389</v>
      </c>
      <c r="H12" s="48">
        <v>45359</v>
      </c>
      <c r="I12" t="s">
        <v>154</v>
      </c>
      <c r="J12" t="s">
        <v>113</v>
      </c>
      <c r="K12" s="47">
        <v>231.3</v>
      </c>
      <c r="L12" s="47">
        <v>0</v>
      </c>
      <c r="M12" s="47">
        <v>231.3</v>
      </c>
      <c r="N12" s="37" t="s">
        <v>168</v>
      </c>
      <c r="O12" s="37" t="s">
        <v>169</v>
      </c>
      <c r="P12" s="37" t="s">
        <v>170</v>
      </c>
      <c r="Q12" s="37" t="s">
        <v>171</v>
      </c>
      <c r="R12" s="37" t="s">
        <v>172</v>
      </c>
      <c r="S12" t="b">
        <v>0</v>
      </c>
      <c r="T12" s="40" t="str">
        <f>VLOOKUP($D12,'TABLE TIERS'!$A$2:$K$94,11,0)</f>
        <v>DOM</v>
      </c>
    </row>
    <row r="13" spans="1:20" x14ac:dyDescent="0.3">
      <c r="A13" t="s">
        <v>173</v>
      </c>
      <c r="B13" t="s">
        <v>174</v>
      </c>
      <c r="C13" t="s">
        <v>175</v>
      </c>
      <c r="D13" t="s">
        <v>14</v>
      </c>
      <c r="E13" t="s">
        <v>176</v>
      </c>
      <c r="F13" t="s">
        <v>111</v>
      </c>
      <c r="G13">
        <v>202401390</v>
      </c>
      <c r="H13" s="48">
        <v>45359</v>
      </c>
      <c r="I13" t="s">
        <v>147</v>
      </c>
      <c r="J13" t="s">
        <v>113</v>
      </c>
      <c r="K13" s="47">
        <v>147.84</v>
      </c>
      <c r="L13" s="47">
        <v>0</v>
      </c>
      <c r="M13" s="47">
        <v>147.84</v>
      </c>
      <c r="N13" s="37" t="s">
        <v>114</v>
      </c>
      <c r="O13" s="37" t="s">
        <v>115</v>
      </c>
      <c r="P13" s="37" t="s">
        <v>116</v>
      </c>
      <c r="Q13" s="37" t="s">
        <v>177</v>
      </c>
      <c r="R13" s="37" t="s">
        <v>178</v>
      </c>
      <c r="S13" t="b">
        <v>0</v>
      </c>
      <c r="T13" s="40" t="str">
        <f>VLOOKUP($D13,'TABLE TIERS'!$A$2:$K$94,11,0)</f>
        <v>EXP</v>
      </c>
    </row>
    <row r="14" spans="1:20" x14ac:dyDescent="0.3">
      <c r="A14" t="s">
        <v>179</v>
      </c>
      <c r="B14" t="s">
        <v>180</v>
      </c>
      <c r="C14" t="s">
        <v>139</v>
      </c>
      <c r="D14" t="s">
        <v>15</v>
      </c>
      <c r="E14" t="s">
        <v>140</v>
      </c>
      <c r="F14" t="s">
        <v>111</v>
      </c>
      <c r="G14">
        <v>202401391</v>
      </c>
      <c r="H14" s="48">
        <v>45359</v>
      </c>
      <c r="I14" t="s">
        <v>147</v>
      </c>
      <c r="J14" t="s">
        <v>113</v>
      </c>
      <c r="K14" s="47">
        <v>276.98</v>
      </c>
      <c r="L14" s="47">
        <v>0</v>
      </c>
      <c r="M14" s="47">
        <v>276.98</v>
      </c>
      <c r="N14" s="37" t="s">
        <v>114</v>
      </c>
      <c r="O14" s="37" t="s">
        <v>181</v>
      </c>
      <c r="P14" s="37" t="s">
        <v>135</v>
      </c>
      <c r="Q14" s="37" t="s">
        <v>182</v>
      </c>
      <c r="R14" s="37" t="s">
        <v>183</v>
      </c>
      <c r="S14" t="b">
        <v>0</v>
      </c>
      <c r="T14" s="40" t="str">
        <f>VLOOKUP($D14,'TABLE TIERS'!$A$2:$K$94,11,0)</f>
        <v>DOM</v>
      </c>
    </row>
    <row r="15" spans="1:20" x14ac:dyDescent="0.3">
      <c r="A15" t="s">
        <v>184</v>
      </c>
      <c r="B15" t="s">
        <v>185</v>
      </c>
      <c r="C15" t="s">
        <v>139</v>
      </c>
      <c r="D15" t="s">
        <v>16</v>
      </c>
      <c r="E15" t="s">
        <v>140</v>
      </c>
      <c r="F15" t="s">
        <v>111</v>
      </c>
      <c r="G15">
        <v>202401392</v>
      </c>
      <c r="H15" s="48">
        <v>45359</v>
      </c>
      <c r="I15" t="s">
        <v>147</v>
      </c>
      <c r="J15" t="s">
        <v>113</v>
      </c>
      <c r="K15" s="47">
        <v>1265.3800000000001</v>
      </c>
      <c r="L15" s="47">
        <v>0</v>
      </c>
      <c r="M15" s="47">
        <v>1265.3800000000001</v>
      </c>
      <c r="N15" s="37" t="s">
        <v>114</v>
      </c>
      <c r="O15" s="37" t="s">
        <v>186</v>
      </c>
      <c r="P15" s="37" t="s">
        <v>187</v>
      </c>
      <c r="Q15" s="37" t="s">
        <v>188</v>
      </c>
      <c r="R15" s="37" t="s">
        <v>189</v>
      </c>
      <c r="S15" t="b">
        <v>0</v>
      </c>
      <c r="T15" s="40" t="str">
        <f>VLOOKUP($D15,'TABLE TIERS'!$A$2:$K$94,11,0)</f>
        <v>DOM</v>
      </c>
    </row>
    <row r="16" spans="1:20" x14ac:dyDescent="0.3">
      <c r="A16" t="s">
        <v>190</v>
      </c>
      <c r="B16" t="s">
        <v>191</v>
      </c>
      <c r="C16" t="s">
        <v>192</v>
      </c>
      <c r="D16" t="s">
        <v>17</v>
      </c>
      <c r="E16" t="s">
        <v>140</v>
      </c>
      <c r="F16" t="s">
        <v>111</v>
      </c>
      <c r="G16">
        <v>202401393</v>
      </c>
      <c r="H16" s="48">
        <v>45359</v>
      </c>
      <c r="I16" t="s">
        <v>154</v>
      </c>
      <c r="J16" t="s">
        <v>113</v>
      </c>
      <c r="K16" s="47">
        <v>4720.34</v>
      </c>
      <c r="L16" s="47">
        <v>0</v>
      </c>
      <c r="M16" s="47">
        <v>4720.34</v>
      </c>
      <c r="N16" s="37" t="s">
        <v>168</v>
      </c>
      <c r="O16" s="37" t="s">
        <v>193</v>
      </c>
      <c r="P16" s="37" t="s">
        <v>170</v>
      </c>
      <c r="Q16" s="37" t="s">
        <v>194</v>
      </c>
      <c r="R16" s="37" t="s">
        <v>195</v>
      </c>
      <c r="S16" t="b">
        <v>0</v>
      </c>
      <c r="T16" s="40" t="str">
        <f>VLOOKUP($D16,'TABLE TIERS'!$A$2:$K$94,11,0)</f>
        <v>DOM</v>
      </c>
    </row>
    <row r="17" spans="1:20" x14ac:dyDescent="0.3">
      <c r="A17" t="s">
        <v>196</v>
      </c>
      <c r="B17" t="s">
        <v>197</v>
      </c>
      <c r="C17" t="s">
        <v>198</v>
      </c>
      <c r="D17" t="s">
        <v>18</v>
      </c>
      <c r="E17" t="s">
        <v>140</v>
      </c>
      <c r="F17" t="s">
        <v>111</v>
      </c>
      <c r="G17">
        <v>202401394</v>
      </c>
      <c r="H17" s="48">
        <v>45359</v>
      </c>
      <c r="I17" t="s">
        <v>154</v>
      </c>
      <c r="J17" t="s">
        <v>113</v>
      </c>
      <c r="K17" s="47">
        <v>167.71</v>
      </c>
      <c r="L17" s="47">
        <v>0</v>
      </c>
      <c r="M17" s="47">
        <v>167.71</v>
      </c>
      <c r="N17" s="37" t="s">
        <v>168</v>
      </c>
      <c r="O17" s="37" t="s">
        <v>199</v>
      </c>
      <c r="P17" s="37" t="s">
        <v>170</v>
      </c>
      <c r="Q17" s="37" t="s">
        <v>200</v>
      </c>
      <c r="R17" s="37" t="s">
        <v>201</v>
      </c>
      <c r="S17" t="b">
        <v>0</v>
      </c>
      <c r="T17" s="40" t="str">
        <f>VLOOKUP($D17,'TABLE TIERS'!$A$2:$K$94,11,0)</f>
        <v>DOM</v>
      </c>
    </row>
    <row r="18" spans="1:20" x14ac:dyDescent="0.3">
      <c r="A18" t="s">
        <v>202</v>
      </c>
      <c r="B18" t="s">
        <v>203</v>
      </c>
      <c r="C18" t="s">
        <v>204</v>
      </c>
      <c r="D18" t="s">
        <v>19</v>
      </c>
      <c r="E18" t="s">
        <v>140</v>
      </c>
      <c r="F18" t="s">
        <v>111</v>
      </c>
      <c r="G18">
        <v>202401395</v>
      </c>
      <c r="H18" s="48">
        <v>45359</v>
      </c>
      <c r="I18" t="s">
        <v>205</v>
      </c>
      <c r="J18" t="s">
        <v>113</v>
      </c>
      <c r="K18" s="47">
        <v>451.49</v>
      </c>
      <c r="L18" s="47">
        <v>0</v>
      </c>
      <c r="M18" s="47">
        <v>451.49</v>
      </c>
      <c r="N18" s="37" t="s">
        <v>206</v>
      </c>
      <c r="O18" s="37" t="s">
        <v>207</v>
      </c>
      <c r="P18" s="37" t="s">
        <v>208</v>
      </c>
      <c r="Q18" s="37" t="s">
        <v>209</v>
      </c>
      <c r="R18" s="37" t="s">
        <v>210</v>
      </c>
      <c r="S18" t="b">
        <v>0</v>
      </c>
      <c r="T18" s="40" t="str">
        <f>VLOOKUP($D18,'TABLE TIERS'!$A$2:$K$94,11,0)</f>
        <v>DOM</v>
      </c>
    </row>
    <row r="19" spans="1:20" x14ac:dyDescent="0.3">
      <c r="A19" t="s">
        <v>196</v>
      </c>
      <c r="B19" t="s">
        <v>197</v>
      </c>
      <c r="C19" t="s">
        <v>198</v>
      </c>
      <c r="D19" t="s">
        <v>18</v>
      </c>
      <c r="E19" t="s">
        <v>140</v>
      </c>
      <c r="F19" t="s">
        <v>111</v>
      </c>
      <c r="G19">
        <v>202401396</v>
      </c>
      <c r="H19" s="48">
        <v>45359</v>
      </c>
      <c r="I19" t="s">
        <v>154</v>
      </c>
      <c r="J19" t="s">
        <v>113</v>
      </c>
      <c r="K19" s="47">
        <v>3251.81</v>
      </c>
      <c r="L19" s="47">
        <v>0</v>
      </c>
      <c r="M19" s="47">
        <v>3251.81</v>
      </c>
      <c r="N19" s="37" t="s">
        <v>168</v>
      </c>
      <c r="O19" s="37" t="s">
        <v>199</v>
      </c>
      <c r="P19" s="37" t="s">
        <v>170</v>
      </c>
      <c r="Q19" s="37" t="s">
        <v>200</v>
      </c>
      <c r="R19" s="37" t="s">
        <v>201</v>
      </c>
      <c r="S19" t="b">
        <v>0</v>
      </c>
      <c r="T19" s="40" t="str">
        <f>VLOOKUP($D19,'TABLE TIERS'!$A$2:$K$94,11,0)</f>
        <v>DOM</v>
      </c>
    </row>
    <row r="20" spans="1:20" x14ac:dyDescent="0.3">
      <c r="A20" t="s">
        <v>211</v>
      </c>
      <c r="B20" t="s">
        <v>212</v>
      </c>
      <c r="C20" t="s">
        <v>139</v>
      </c>
      <c r="D20" t="s">
        <v>20</v>
      </c>
      <c r="E20" t="s">
        <v>140</v>
      </c>
      <c r="F20" t="s">
        <v>111</v>
      </c>
      <c r="G20">
        <v>202401397</v>
      </c>
      <c r="H20" s="48">
        <v>45359</v>
      </c>
      <c r="I20" t="s">
        <v>123</v>
      </c>
      <c r="J20" t="s">
        <v>113</v>
      </c>
      <c r="K20" s="47">
        <v>120.06</v>
      </c>
      <c r="L20" s="47">
        <v>120</v>
      </c>
      <c r="M20" s="47">
        <v>0</v>
      </c>
      <c r="N20" s="37" t="s">
        <v>141</v>
      </c>
      <c r="O20" s="37" t="s">
        <v>213</v>
      </c>
      <c r="P20" s="37" t="s">
        <v>214</v>
      </c>
      <c r="Q20" s="37" t="s">
        <v>115</v>
      </c>
      <c r="R20" s="37" t="s">
        <v>215</v>
      </c>
      <c r="S20" t="b">
        <v>0</v>
      </c>
      <c r="T20" s="40" t="str">
        <f>VLOOKUP($D20,'TABLE TIERS'!$A$2:$K$94,11,0)</f>
        <v>NON FACTOR</v>
      </c>
    </row>
    <row r="21" spans="1:20" x14ac:dyDescent="0.3">
      <c r="A21" t="s">
        <v>216</v>
      </c>
      <c r="B21" t="s">
        <v>138</v>
      </c>
      <c r="C21" t="s">
        <v>139</v>
      </c>
      <c r="D21" t="s">
        <v>21</v>
      </c>
      <c r="E21" t="s">
        <v>140</v>
      </c>
      <c r="F21" t="s">
        <v>111</v>
      </c>
      <c r="G21">
        <v>202401398</v>
      </c>
      <c r="H21" s="48">
        <v>45359</v>
      </c>
      <c r="I21" t="s">
        <v>123</v>
      </c>
      <c r="J21" t="s">
        <v>113</v>
      </c>
      <c r="K21" s="47">
        <v>734.99</v>
      </c>
      <c r="L21" s="47">
        <v>735</v>
      </c>
      <c r="M21" s="47">
        <v>0.01</v>
      </c>
      <c r="N21" s="37" t="s">
        <v>141</v>
      </c>
      <c r="O21" s="37" t="s">
        <v>217</v>
      </c>
      <c r="P21" s="37" t="s">
        <v>218</v>
      </c>
      <c r="Q21" s="37" t="s">
        <v>115</v>
      </c>
      <c r="R21" s="37" t="s">
        <v>219</v>
      </c>
      <c r="S21" t="b">
        <v>0</v>
      </c>
      <c r="T21" s="40" t="str">
        <f>VLOOKUP($D21,'TABLE TIERS'!$A$2:$K$94,11,0)</f>
        <v>NON FACTOR</v>
      </c>
    </row>
    <row r="22" spans="1:20" x14ac:dyDescent="0.3">
      <c r="A22" t="s">
        <v>220</v>
      </c>
      <c r="B22" t="s">
        <v>221</v>
      </c>
      <c r="C22" t="s">
        <v>222</v>
      </c>
      <c r="D22" t="s">
        <v>22</v>
      </c>
      <c r="E22" t="s">
        <v>140</v>
      </c>
      <c r="F22" t="s">
        <v>111</v>
      </c>
      <c r="G22">
        <v>202401399</v>
      </c>
      <c r="H22" s="48">
        <v>45359</v>
      </c>
      <c r="I22" t="s">
        <v>223</v>
      </c>
      <c r="J22" t="s">
        <v>113</v>
      </c>
      <c r="K22" s="47">
        <v>711.84</v>
      </c>
      <c r="L22" s="47">
        <v>0</v>
      </c>
      <c r="M22" s="47">
        <v>711.84</v>
      </c>
      <c r="N22" s="37" t="s">
        <v>224</v>
      </c>
      <c r="O22" s="37" t="s">
        <v>225</v>
      </c>
      <c r="P22" s="37" t="s">
        <v>170</v>
      </c>
      <c r="Q22" s="37" t="s">
        <v>226</v>
      </c>
      <c r="R22" s="37" t="s">
        <v>227</v>
      </c>
      <c r="S22" t="b">
        <v>0</v>
      </c>
      <c r="T22" s="40" t="str">
        <f>VLOOKUP($D22,'TABLE TIERS'!$A$2:$K$94,11,0)</f>
        <v>DOM</v>
      </c>
    </row>
    <row r="23" spans="1:20" x14ac:dyDescent="0.3">
      <c r="A23" t="s">
        <v>228</v>
      </c>
      <c r="B23" t="s">
        <v>229</v>
      </c>
      <c r="C23" t="s">
        <v>139</v>
      </c>
      <c r="D23" t="s">
        <v>23</v>
      </c>
      <c r="E23" t="s">
        <v>140</v>
      </c>
      <c r="F23" t="s">
        <v>111</v>
      </c>
      <c r="G23">
        <v>202401400</v>
      </c>
      <c r="H23" s="48">
        <v>45359</v>
      </c>
      <c r="I23" t="s">
        <v>123</v>
      </c>
      <c r="J23" t="s">
        <v>113</v>
      </c>
      <c r="K23" s="47">
        <v>4.25</v>
      </c>
      <c r="L23" s="47">
        <v>0</v>
      </c>
      <c r="M23" s="47">
        <v>4.25</v>
      </c>
      <c r="N23" s="37" t="s">
        <v>141</v>
      </c>
      <c r="O23" s="37" t="s">
        <v>230</v>
      </c>
      <c r="P23" s="37" t="s">
        <v>214</v>
      </c>
      <c r="Q23" s="37" t="s">
        <v>115</v>
      </c>
      <c r="R23" s="37" t="s">
        <v>231</v>
      </c>
      <c r="S23" t="b">
        <v>0</v>
      </c>
      <c r="T23" s="40" t="str">
        <f>VLOOKUP($D23,'TABLE TIERS'!$A$2:$K$94,11,0)</f>
        <v>NON FACTOR</v>
      </c>
    </row>
    <row r="24" spans="1:20" x14ac:dyDescent="0.3">
      <c r="A24" t="s">
        <v>232</v>
      </c>
      <c r="B24" t="s">
        <v>233</v>
      </c>
      <c r="C24" t="s">
        <v>234</v>
      </c>
      <c r="D24" t="s">
        <v>24</v>
      </c>
      <c r="E24" t="s">
        <v>235</v>
      </c>
      <c r="F24" t="s">
        <v>111</v>
      </c>
      <c r="G24">
        <v>202401401</v>
      </c>
      <c r="H24" s="48">
        <v>45359</v>
      </c>
      <c r="I24" t="s">
        <v>123</v>
      </c>
      <c r="J24" t="s">
        <v>113</v>
      </c>
      <c r="K24" s="47">
        <v>4217</v>
      </c>
      <c r="L24" s="47">
        <v>4217</v>
      </c>
      <c r="M24" s="47">
        <v>0</v>
      </c>
      <c r="N24" s="37" t="s">
        <v>126</v>
      </c>
      <c r="O24" s="37" t="s">
        <v>115</v>
      </c>
      <c r="P24" s="37" t="s">
        <v>116</v>
      </c>
      <c r="Q24" s="37" t="s">
        <v>115</v>
      </c>
      <c r="R24" s="37" t="s">
        <v>236</v>
      </c>
      <c r="S24" t="b">
        <v>0</v>
      </c>
      <c r="T24" s="40" t="str">
        <f>VLOOKUP($D24,'TABLE TIERS'!$A$2:$K$94,11,0)</f>
        <v>NON FACTOR</v>
      </c>
    </row>
    <row r="25" spans="1:20" x14ac:dyDescent="0.3">
      <c r="A25" t="s">
        <v>133</v>
      </c>
      <c r="B25" t="s">
        <v>134</v>
      </c>
      <c r="C25" t="s">
        <v>109</v>
      </c>
      <c r="D25" t="s">
        <v>5</v>
      </c>
      <c r="E25" t="s">
        <v>110</v>
      </c>
      <c r="F25" t="s">
        <v>111</v>
      </c>
      <c r="G25">
        <v>202401402</v>
      </c>
      <c r="H25" s="48">
        <v>45362</v>
      </c>
      <c r="I25" t="s">
        <v>237</v>
      </c>
      <c r="J25" t="s">
        <v>113</v>
      </c>
      <c r="K25" s="47">
        <v>3.13</v>
      </c>
      <c r="L25" s="47">
        <v>0</v>
      </c>
      <c r="M25" s="47">
        <v>3.13</v>
      </c>
      <c r="N25" s="37" t="s">
        <v>126</v>
      </c>
      <c r="O25" s="37" t="s">
        <v>115</v>
      </c>
      <c r="P25" s="37" t="s">
        <v>135</v>
      </c>
      <c r="Q25" s="37" t="s">
        <v>115</v>
      </c>
      <c r="R25" s="37" t="s">
        <v>136</v>
      </c>
      <c r="S25" t="b">
        <v>0</v>
      </c>
      <c r="T25" s="40" t="str">
        <f>VLOOKUP($D25,'TABLE TIERS'!$A$2:$K$94,11,0)</f>
        <v>NON FACTOR</v>
      </c>
    </row>
    <row r="26" spans="1:20" x14ac:dyDescent="0.3">
      <c r="A26" t="s">
        <v>238</v>
      </c>
      <c r="B26" t="s">
        <v>239</v>
      </c>
      <c r="C26" t="s">
        <v>139</v>
      </c>
      <c r="D26" t="s">
        <v>25</v>
      </c>
      <c r="E26" t="s">
        <v>140</v>
      </c>
      <c r="F26" t="s">
        <v>111</v>
      </c>
      <c r="G26">
        <v>202401403</v>
      </c>
      <c r="H26" s="48">
        <v>45362</v>
      </c>
      <c r="I26" t="s">
        <v>237</v>
      </c>
      <c r="J26" t="s">
        <v>113</v>
      </c>
      <c r="K26" s="47">
        <v>54.89</v>
      </c>
      <c r="L26" s="47">
        <v>0</v>
      </c>
      <c r="M26" s="47">
        <v>54.89</v>
      </c>
      <c r="N26" s="37" t="s">
        <v>124</v>
      </c>
      <c r="O26" s="37" t="s">
        <v>240</v>
      </c>
      <c r="P26" s="37" t="s">
        <v>142</v>
      </c>
      <c r="Q26" s="37" t="s">
        <v>115</v>
      </c>
      <c r="R26" s="37" t="s">
        <v>241</v>
      </c>
      <c r="S26" t="b">
        <v>0</v>
      </c>
      <c r="T26" s="40" t="str">
        <f>VLOOKUP($D26,'TABLE TIERS'!$A$2:$K$94,11,0)</f>
        <v>NON FACTOR</v>
      </c>
    </row>
    <row r="27" spans="1:20" x14ac:dyDescent="0.3">
      <c r="A27" t="s">
        <v>242</v>
      </c>
      <c r="B27" t="s">
        <v>243</v>
      </c>
      <c r="C27" t="s">
        <v>198</v>
      </c>
      <c r="D27" t="s">
        <v>26</v>
      </c>
      <c r="E27" t="s">
        <v>140</v>
      </c>
      <c r="F27" t="s">
        <v>111</v>
      </c>
      <c r="G27">
        <v>202401404</v>
      </c>
      <c r="H27" s="48">
        <v>45362</v>
      </c>
      <c r="I27" t="s">
        <v>154</v>
      </c>
      <c r="J27" t="s">
        <v>113</v>
      </c>
      <c r="K27" s="47">
        <v>104.14</v>
      </c>
      <c r="L27" s="47">
        <v>0</v>
      </c>
      <c r="M27" s="47">
        <v>104.14</v>
      </c>
      <c r="N27" s="37" t="s">
        <v>168</v>
      </c>
      <c r="O27" s="37" t="s">
        <v>244</v>
      </c>
      <c r="P27" s="37" t="s">
        <v>170</v>
      </c>
      <c r="Q27" s="37" t="s">
        <v>245</v>
      </c>
      <c r="R27" s="37" t="s">
        <v>246</v>
      </c>
      <c r="S27" t="b">
        <v>0</v>
      </c>
      <c r="T27" s="40" t="str">
        <f>VLOOKUP($D27,'TABLE TIERS'!$A$2:$K$94,11,0)</f>
        <v>DOM</v>
      </c>
    </row>
    <row r="28" spans="1:20" x14ac:dyDescent="0.3">
      <c r="A28" t="s">
        <v>247</v>
      </c>
      <c r="B28" t="s">
        <v>185</v>
      </c>
      <c r="C28" t="s">
        <v>139</v>
      </c>
      <c r="D28" t="s">
        <v>27</v>
      </c>
      <c r="E28" t="s">
        <v>140</v>
      </c>
      <c r="F28" t="s">
        <v>111</v>
      </c>
      <c r="G28">
        <v>202401405</v>
      </c>
      <c r="H28" s="48">
        <v>45362</v>
      </c>
      <c r="I28" t="s">
        <v>237</v>
      </c>
      <c r="J28" t="s">
        <v>113</v>
      </c>
      <c r="K28" s="47">
        <v>114.7</v>
      </c>
      <c r="L28" s="47">
        <v>115</v>
      </c>
      <c r="M28" s="47">
        <v>0</v>
      </c>
      <c r="N28" s="37" t="s">
        <v>141</v>
      </c>
      <c r="O28" s="37" t="s">
        <v>248</v>
      </c>
      <c r="P28" s="37" t="s">
        <v>142</v>
      </c>
      <c r="Q28" s="37" t="s">
        <v>115</v>
      </c>
      <c r="R28" s="37" t="s">
        <v>249</v>
      </c>
      <c r="S28" t="b">
        <v>0</v>
      </c>
      <c r="T28" s="40" t="str">
        <f>VLOOKUP($D28,'TABLE TIERS'!$A$2:$K$94,11,0)</f>
        <v>NON FACTOR</v>
      </c>
    </row>
    <row r="29" spans="1:20" x14ac:dyDescent="0.3">
      <c r="A29" t="s">
        <v>250</v>
      </c>
      <c r="B29" t="s">
        <v>251</v>
      </c>
      <c r="C29" t="s">
        <v>252</v>
      </c>
      <c r="D29" t="s">
        <v>28</v>
      </c>
      <c r="E29" t="s">
        <v>140</v>
      </c>
      <c r="F29" t="s">
        <v>111</v>
      </c>
      <c r="G29">
        <v>202401406</v>
      </c>
      <c r="H29" s="48">
        <v>45362</v>
      </c>
      <c r="I29" t="s">
        <v>205</v>
      </c>
      <c r="J29" t="s">
        <v>113</v>
      </c>
      <c r="K29" s="47">
        <v>128.22999999999999</v>
      </c>
      <c r="L29" s="47">
        <v>0</v>
      </c>
      <c r="M29" s="47">
        <v>128.22999999999999</v>
      </c>
      <c r="N29" s="37" t="s">
        <v>114</v>
      </c>
      <c r="O29" s="37" t="s">
        <v>253</v>
      </c>
      <c r="P29" s="37" t="s">
        <v>135</v>
      </c>
      <c r="Q29" s="37" t="s">
        <v>254</v>
      </c>
      <c r="R29" s="37" t="s">
        <v>255</v>
      </c>
      <c r="S29" t="b">
        <v>0</v>
      </c>
      <c r="T29" s="40" t="str">
        <f>VLOOKUP($D29,'TABLE TIERS'!$A$2:$K$94,11,0)</f>
        <v>DOM</v>
      </c>
    </row>
    <row r="30" spans="1:20" x14ac:dyDescent="0.3">
      <c r="A30" t="s">
        <v>256</v>
      </c>
      <c r="B30" t="s">
        <v>257</v>
      </c>
      <c r="C30" t="s">
        <v>258</v>
      </c>
      <c r="D30" t="s">
        <v>10</v>
      </c>
      <c r="E30" t="s">
        <v>140</v>
      </c>
      <c r="F30" t="s">
        <v>111</v>
      </c>
      <c r="G30">
        <v>202401407</v>
      </c>
      <c r="H30" s="48">
        <v>45362</v>
      </c>
      <c r="I30" t="s">
        <v>205</v>
      </c>
      <c r="J30" t="s">
        <v>113</v>
      </c>
      <c r="K30" s="47">
        <v>45.56</v>
      </c>
      <c r="L30" s="47">
        <v>0</v>
      </c>
      <c r="M30" s="47">
        <v>45.56</v>
      </c>
      <c r="N30" s="37" t="s">
        <v>114</v>
      </c>
      <c r="O30" s="37" t="s">
        <v>115</v>
      </c>
      <c r="P30" s="37" t="s">
        <v>135</v>
      </c>
      <c r="Q30" s="37" t="s">
        <v>149</v>
      </c>
      <c r="R30" s="37" t="s">
        <v>259</v>
      </c>
      <c r="S30" t="b">
        <v>0</v>
      </c>
      <c r="T30" s="40" t="str">
        <f>VLOOKUP($D30,'TABLE TIERS'!$A$2:$K$94,11,0)</f>
        <v>DOM</v>
      </c>
    </row>
    <row r="31" spans="1:20" x14ac:dyDescent="0.3">
      <c r="A31" t="s">
        <v>260</v>
      </c>
      <c r="B31" t="s">
        <v>261</v>
      </c>
      <c r="C31" t="s">
        <v>139</v>
      </c>
      <c r="D31" t="s">
        <v>29</v>
      </c>
      <c r="E31" t="s">
        <v>140</v>
      </c>
      <c r="F31" t="s">
        <v>111</v>
      </c>
      <c r="G31">
        <v>202401408</v>
      </c>
      <c r="H31" s="48">
        <v>45362</v>
      </c>
      <c r="I31" t="s">
        <v>237</v>
      </c>
      <c r="J31" t="s">
        <v>113</v>
      </c>
      <c r="K31" s="47">
        <v>53.63</v>
      </c>
      <c r="L31" s="47">
        <v>54</v>
      </c>
      <c r="M31" s="47">
        <v>0</v>
      </c>
      <c r="N31" s="37" t="s">
        <v>141</v>
      </c>
      <c r="O31" s="37" t="s">
        <v>262</v>
      </c>
      <c r="P31" s="37" t="s">
        <v>142</v>
      </c>
      <c r="Q31" s="37" t="s">
        <v>115</v>
      </c>
      <c r="R31" s="37" t="s">
        <v>263</v>
      </c>
      <c r="S31" t="b">
        <v>0</v>
      </c>
      <c r="T31" s="40" t="str">
        <f>VLOOKUP($D31,'TABLE TIERS'!$A$2:$K$94,11,0)</f>
        <v>NON FACTOR</v>
      </c>
    </row>
    <row r="32" spans="1:20" x14ac:dyDescent="0.3">
      <c r="A32" t="s">
        <v>264</v>
      </c>
      <c r="B32" t="s">
        <v>265</v>
      </c>
      <c r="C32" t="s">
        <v>266</v>
      </c>
      <c r="D32" t="s">
        <v>30</v>
      </c>
      <c r="E32" t="s">
        <v>140</v>
      </c>
      <c r="F32" t="s">
        <v>111</v>
      </c>
      <c r="G32">
        <v>202401409</v>
      </c>
      <c r="H32" s="48">
        <v>45362</v>
      </c>
      <c r="I32" t="s">
        <v>237</v>
      </c>
      <c r="J32" t="s">
        <v>113</v>
      </c>
      <c r="K32" s="47">
        <v>44.6</v>
      </c>
      <c r="L32" s="47">
        <v>45</v>
      </c>
      <c r="M32" s="47">
        <v>0</v>
      </c>
      <c r="N32" s="37" t="s">
        <v>141</v>
      </c>
      <c r="O32" s="37" t="s">
        <v>115</v>
      </c>
      <c r="P32" s="37" t="s">
        <v>131</v>
      </c>
      <c r="Q32" s="37" t="s">
        <v>115</v>
      </c>
      <c r="R32" s="37" t="s">
        <v>267</v>
      </c>
      <c r="S32" t="b">
        <v>0</v>
      </c>
      <c r="T32" s="40" t="str">
        <f>VLOOKUP($D32,'TABLE TIERS'!$A$2:$K$94,11,0)</f>
        <v>NON FACTOR</v>
      </c>
    </row>
    <row r="33" spans="1:20" x14ac:dyDescent="0.3">
      <c r="A33" t="s">
        <v>268</v>
      </c>
      <c r="B33" t="s">
        <v>212</v>
      </c>
      <c r="C33" t="s">
        <v>139</v>
      </c>
      <c r="D33" t="s">
        <v>31</v>
      </c>
      <c r="E33" t="s">
        <v>140</v>
      </c>
      <c r="F33" t="s">
        <v>111</v>
      </c>
      <c r="G33">
        <v>202401410</v>
      </c>
      <c r="H33" s="48">
        <v>45362</v>
      </c>
      <c r="I33" t="s">
        <v>237</v>
      </c>
      <c r="J33" t="s">
        <v>113</v>
      </c>
      <c r="K33" s="47">
        <v>44.23</v>
      </c>
      <c r="L33" s="47">
        <v>0</v>
      </c>
      <c r="M33" s="47">
        <v>44.23</v>
      </c>
      <c r="N33" s="37" t="s">
        <v>141</v>
      </c>
      <c r="O33" s="37" t="s">
        <v>269</v>
      </c>
      <c r="P33" s="37" t="s">
        <v>218</v>
      </c>
      <c r="Q33" s="37" t="s">
        <v>115</v>
      </c>
      <c r="R33" s="37" t="s">
        <v>270</v>
      </c>
      <c r="S33" t="b">
        <v>0</v>
      </c>
      <c r="T33" s="40" t="str">
        <f>VLOOKUP($D33,'TABLE TIERS'!$A$2:$K$94,11,0)</f>
        <v>NON FACTOR</v>
      </c>
    </row>
    <row r="34" spans="1:20" x14ac:dyDescent="0.3">
      <c r="A34" t="s">
        <v>271</v>
      </c>
      <c r="B34" t="s">
        <v>272</v>
      </c>
      <c r="C34" t="s">
        <v>273</v>
      </c>
      <c r="D34" t="s">
        <v>32</v>
      </c>
      <c r="E34" t="s">
        <v>140</v>
      </c>
      <c r="F34" t="s">
        <v>111</v>
      </c>
      <c r="G34">
        <v>202401411</v>
      </c>
      <c r="H34" s="48">
        <v>45362</v>
      </c>
      <c r="I34" t="s">
        <v>154</v>
      </c>
      <c r="J34" t="s">
        <v>113</v>
      </c>
      <c r="K34" s="47">
        <v>15.02</v>
      </c>
      <c r="L34" s="47">
        <v>0</v>
      </c>
      <c r="M34" s="47">
        <v>15.02</v>
      </c>
      <c r="N34" s="37" t="s">
        <v>168</v>
      </c>
      <c r="O34" s="37" t="s">
        <v>274</v>
      </c>
      <c r="P34" s="37" t="s">
        <v>170</v>
      </c>
      <c r="Q34" s="37" t="s">
        <v>275</v>
      </c>
      <c r="R34" s="37" t="s">
        <v>276</v>
      </c>
      <c r="S34" t="b">
        <v>0</v>
      </c>
      <c r="T34" s="40" t="str">
        <f>VLOOKUP($D34,'TABLE TIERS'!$A$2:$K$94,11,0)</f>
        <v>DOM</v>
      </c>
    </row>
    <row r="35" spans="1:20" x14ac:dyDescent="0.3">
      <c r="A35" t="s">
        <v>277</v>
      </c>
      <c r="B35" t="s">
        <v>278</v>
      </c>
      <c r="C35" t="s">
        <v>258</v>
      </c>
      <c r="D35" t="s">
        <v>33</v>
      </c>
      <c r="E35" t="s">
        <v>140</v>
      </c>
      <c r="F35" t="s">
        <v>111</v>
      </c>
      <c r="G35">
        <v>202401412</v>
      </c>
      <c r="H35" s="48">
        <v>45362</v>
      </c>
      <c r="I35" t="s">
        <v>154</v>
      </c>
      <c r="J35" t="s">
        <v>113</v>
      </c>
      <c r="K35" s="47">
        <v>205.56</v>
      </c>
      <c r="L35" s="47">
        <v>0</v>
      </c>
      <c r="M35" s="47">
        <v>205.56</v>
      </c>
      <c r="N35" s="37" t="s">
        <v>155</v>
      </c>
      <c r="O35" s="37" t="s">
        <v>279</v>
      </c>
      <c r="P35" s="37" t="s">
        <v>135</v>
      </c>
      <c r="Q35" s="37" t="s">
        <v>280</v>
      </c>
      <c r="R35" s="37" t="s">
        <v>281</v>
      </c>
      <c r="S35" t="b">
        <v>0</v>
      </c>
      <c r="T35" s="40" t="str">
        <f>VLOOKUP($D35,'TABLE TIERS'!$A$2:$K$94,11,0)</f>
        <v>DOM</v>
      </c>
    </row>
    <row r="36" spans="1:20" x14ac:dyDescent="0.3">
      <c r="A36" t="s">
        <v>282</v>
      </c>
      <c r="B36" t="s">
        <v>283</v>
      </c>
      <c r="C36" t="s">
        <v>284</v>
      </c>
      <c r="D36" t="s">
        <v>34</v>
      </c>
      <c r="E36" t="s">
        <v>140</v>
      </c>
      <c r="F36" t="s">
        <v>111</v>
      </c>
      <c r="G36">
        <v>202401413</v>
      </c>
      <c r="H36" s="48">
        <v>45362</v>
      </c>
      <c r="I36" t="s">
        <v>205</v>
      </c>
      <c r="J36" t="s">
        <v>113</v>
      </c>
      <c r="K36" s="47">
        <v>871.73</v>
      </c>
      <c r="L36" s="47">
        <v>0</v>
      </c>
      <c r="M36" s="47">
        <v>871.73</v>
      </c>
      <c r="N36" s="37" t="s">
        <v>206</v>
      </c>
      <c r="O36" s="37" t="s">
        <v>285</v>
      </c>
      <c r="P36" s="37" t="s">
        <v>157</v>
      </c>
      <c r="Q36" s="37" t="s">
        <v>286</v>
      </c>
      <c r="R36" s="37" t="s">
        <v>287</v>
      </c>
      <c r="S36" t="b">
        <v>0</v>
      </c>
      <c r="T36" s="40" t="str">
        <f>VLOOKUP($D36,'TABLE TIERS'!$A$2:$K$94,11,0)</f>
        <v>DOM</v>
      </c>
    </row>
    <row r="37" spans="1:20" x14ac:dyDescent="0.3">
      <c r="A37" t="s">
        <v>288</v>
      </c>
      <c r="B37" t="s">
        <v>289</v>
      </c>
      <c r="C37" t="s">
        <v>290</v>
      </c>
      <c r="D37" t="s">
        <v>35</v>
      </c>
      <c r="E37" t="s">
        <v>140</v>
      </c>
      <c r="F37" t="s">
        <v>111</v>
      </c>
      <c r="G37">
        <v>202401414</v>
      </c>
      <c r="H37" s="48">
        <v>45362</v>
      </c>
      <c r="I37" t="s">
        <v>291</v>
      </c>
      <c r="J37" t="s">
        <v>113</v>
      </c>
      <c r="K37" s="47">
        <v>271.10000000000002</v>
      </c>
      <c r="L37" s="47">
        <v>0</v>
      </c>
      <c r="M37" s="47">
        <v>271.10000000000002</v>
      </c>
      <c r="N37" s="37" t="s">
        <v>292</v>
      </c>
      <c r="O37" s="37" t="s">
        <v>293</v>
      </c>
      <c r="P37" s="37" t="s">
        <v>170</v>
      </c>
      <c r="Q37" s="37" t="s">
        <v>294</v>
      </c>
      <c r="R37" s="37" t="s">
        <v>295</v>
      </c>
      <c r="S37" t="b">
        <v>0</v>
      </c>
      <c r="T37" s="40" t="str">
        <f>VLOOKUP($D37,'TABLE TIERS'!$A$2:$K$94,11,0)</f>
        <v>DOM</v>
      </c>
    </row>
    <row r="38" spans="1:20" x14ac:dyDescent="0.3">
      <c r="A38" t="s">
        <v>288</v>
      </c>
      <c r="B38" t="s">
        <v>289</v>
      </c>
      <c r="C38" t="s">
        <v>290</v>
      </c>
      <c r="D38" t="s">
        <v>35</v>
      </c>
      <c r="E38" t="s">
        <v>140</v>
      </c>
      <c r="F38" t="s">
        <v>111</v>
      </c>
      <c r="G38">
        <v>202401415</v>
      </c>
      <c r="H38" s="48">
        <v>45362</v>
      </c>
      <c r="I38" t="s">
        <v>291</v>
      </c>
      <c r="J38" t="s">
        <v>113</v>
      </c>
      <c r="K38" s="47">
        <v>108.77</v>
      </c>
      <c r="L38" s="47">
        <v>0</v>
      </c>
      <c r="M38" s="47">
        <v>108.77</v>
      </c>
      <c r="N38" s="37" t="s">
        <v>292</v>
      </c>
      <c r="O38" s="37" t="s">
        <v>293</v>
      </c>
      <c r="P38" s="37" t="s">
        <v>170</v>
      </c>
      <c r="Q38" s="37" t="s">
        <v>294</v>
      </c>
      <c r="R38" s="37" t="s">
        <v>295</v>
      </c>
      <c r="S38" t="b">
        <v>0</v>
      </c>
      <c r="T38" s="40" t="str">
        <f>VLOOKUP($D38,'TABLE TIERS'!$A$2:$K$94,11,0)</f>
        <v>DOM</v>
      </c>
    </row>
    <row r="39" spans="1:20" x14ac:dyDescent="0.3">
      <c r="A39" t="s">
        <v>288</v>
      </c>
      <c r="B39" t="s">
        <v>289</v>
      </c>
      <c r="C39" t="s">
        <v>290</v>
      </c>
      <c r="D39" t="s">
        <v>35</v>
      </c>
      <c r="E39" t="s">
        <v>140</v>
      </c>
      <c r="F39" t="s">
        <v>111</v>
      </c>
      <c r="G39">
        <v>202401416</v>
      </c>
      <c r="H39" s="48">
        <v>45362</v>
      </c>
      <c r="I39" t="s">
        <v>291</v>
      </c>
      <c r="J39" t="s">
        <v>113</v>
      </c>
      <c r="K39" s="47">
        <v>87.22</v>
      </c>
      <c r="L39" s="47">
        <v>0</v>
      </c>
      <c r="M39" s="47">
        <v>87.22</v>
      </c>
      <c r="N39" s="37" t="s">
        <v>292</v>
      </c>
      <c r="O39" s="37" t="s">
        <v>293</v>
      </c>
      <c r="P39" s="37" t="s">
        <v>170</v>
      </c>
      <c r="Q39" s="37" t="s">
        <v>294</v>
      </c>
      <c r="R39" s="37" t="s">
        <v>295</v>
      </c>
      <c r="S39" t="b">
        <v>0</v>
      </c>
      <c r="T39" s="40" t="str">
        <f>VLOOKUP($D39,'TABLE TIERS'!$A$2:$K$94,11,0)</f>
        <v>DOM</v>
      </c>
    </row>
    <row r="40" spans="1:20" x14ac:dyDescent="0.3">
      <c r="A40" t="s">
        <v>296</v>
      </c>
      <c r="B40" t="s">
        <v>297</v>
      </c>
      <c r="C40" t="s">
        <v>298</v>
      </c>
      <c r="D40" t="s">
        <v>1</v>
      </c>
      <c r="E40" t="s">
        <v>140</v>
      </c>
      <c r="F40" t="s">
        <v>111</v>
      </c>
      <c r="G40">
        <v>202401417</v>
      </c>
      <c r="H40" s="48">
        <v>45362</v>
      </c>
      <c r="I40" t="s">
        <v>237</v>
      </c>
      <c r="J40" t="s">
        <v>113</v>
      </c>
      <c r="K40" s="47">
        <v>7553.3</v>
      </c>
      <c r="L40" s="47">
        <v>4169</v>
      </c>
      <c r="M40" s="47">
        <v>3384.74</v>
      </c>
      <c r="N40" s="37" t="s">
        <v>124</v>
      </c>
      <c r="O40" s="37" t="s">
        <v>299</v>
      </c>
      <c r="P40" s="37" t="s">
        <v>135</v>
      </c>
      <c r="Q40" s="37" t="s">
        <v>115</v>
      </c>
      <c r="R40" s="37" t="s">
        <v>300</v>
      </c>
      <c r="S40" t="b">
        <v>0</v>
      </c>
      <c r="T40" s="40" t="str">
        <f>VLOOKUP($D40,'TABLE TIERS'!$A$2:$K$94,11,0)</f>
        <v>NON FACTOR</v>
      </c>
    </row>
    <row r="41" spans="1:20" x14ac:dyDescent="0.3">
      <c r="A41" t="s">
        <v>301</v>
      </c>
      <c r="B41" t="s">
        <v>302</v>
      </c>
      <c r="C41" t="s">
        <v>303</v>
      </c>
      <c r="D41" t="s">
        <v>36</v>
      </c>
      <c r="E41" t="s">
        <v>140</v>
      </c>
      <c r="F41" t="s">
        <v>111</v>
      </c>
      <c r="G41">
        <v>202401418</v>
      </c>
      <c r="H41" s="48">
        <v>45362</v>
      </c>
      <c r="I41" t="s">
        <v>154</v>
      </c>
      <c r="J41" t="s">
        <v>113</v>
      </c>
      <c r="K41" s="47">
        <v>1970.27</v>
      </c>
      <c r="L41" s="47">
        <v>0</v>
      </c>
      <c r="M41" s="47">
        <v>1970.27</v>
      </c>
      <c r="N41" s="37" t="s">
        <v>168</v>
      </c>
      <c r="O41" s="37" t="s">
        <v>304</v>
      </c>
      <c r="P41" s="37" t="s">
        <v>170</v>
      </c>
      <c r="Q41" s="37" t="s">
        <v>305</v>
      </c>
      <c r="R41" s="37" t="s">
        <v>306</v>
      </c>
      <c r="S41" t="b">
        <v>0</v>
      </c>
      <c r="T41" s="40" t="str">
        <f>VLOOKUP($D41,'TABLE TIERS'!$A$2:$K$94,11,0)</f>
        <v>DOM</v>
      </c>
    </row>
    <row r="42" spans="1:20" x14ac:dyDescent="0.3">
      <c r="A42" t="s">
        <v>307</v>
      </c>
      <c r="B42" t="s">
        <v>308</v>
      </c>
      <c r="C42" t="s">
        <v>309</v>
      </c>
      <c r="D42" t="s">
        <v>37</v>
      </c>
      <c r="E42" t="s">
        <v>140</v>
      </c>
      <c r="F42" t="s">
        <v>111</v>
      </c>
      <c r="G42">
        <v>202401419</v>
      </c>
      <c r="H42" s="48">
        <v>45362</v>
      </c>
      <c r="I42" t="s">
        <v>154</v>
      </c>
      <c r="J42" t="s">
        <v>113</v>
      </c>
      <c r="K42" s="47">
        <v>5530.94</v>
      </c>
      <c r="L42" s="47">
        <v>0</v>
      </c>
      <c r="M42" s="47">
        <v>5530.94</v>
      </c>
      <c r="N42" s="37" t="s">
        <v>168</v>
      </c>
      <c r="O42" s="37" t="s">
        <v>310</v>
      </c>
      <c r="P42" s="37" t="s">
        <v>214</v>
      </c>
      <c r="Q42" s="37" t="s">
        <v>311</v>
      </c>
      <c r="R42" s="37" t="s">
        <v>312</v>
      </c>
      <c r="S42" t="b">
        <v>0</v>
      </c>
      <c r="T42" s="40" t="str">
        <f>VLOOKUP($D42,'TABLE TIERS'!$A$2:$K$94,11,0)</f>
        <v>DOM</v>
      </c>
    </row>
    <row r="43" spans="1:20" x14ac:dyDescent="0.3">
      <c r="A43" t="s">
        <v>173</v>
      </c>
      <c r="B43" t="s">
        <v>174</v>
      </c>
      <c r="C43" t="s">
        <v>175</v>
      </c>
      <c r="D43" t="s">
        <v>14</v>
      </c>
      <c r="E43" t="s">
        <v>176</v>
      </c>
      <c r="F43" t="s">
        <v>111</v>
      </c>
      <c r="G43">
        <v>202401420</v>
      </c>
      <c r="H43" s="48">
        <v>45362</v>
      </c>
      <c r="I43" t="s">
        <v>205</v>
      </c>
      <c r="J43" t="s">
        <v>113</v>
      </c>
      <c r="K43" s="47">
        <v>483.78</v>
      </c>
      <c r="L43" s="47">
        <v>0</v>
      </c>
      <c r="M43" s="47">
        <v>483.78</v>
      </c>
      <c r="N43" s="37" t="s">
        <v>114</v>
      </c>
      <c r="O43" s="37" t="s">
        <v>115</v>
      </c>
      <c r="P43" s="37" t="s">
        <v>116</v>
      </c>
      <c r="Q43" s="37" t="s">
        <v>177</v>
      </c>
      <c r="R43" s="37" t="s">
        <v>178</v>
      </c>
      <c r="S43" t="b">
        <v>0</v>
      </c>
      <c r="T43" s="40" t="str">
        <f>VLOOKUP($D43,'TABLE TIERS'!$A$2:$K$94,11,0)</f>
        <v>EXP</v>
      </c>
    </row>
    <row r="44" spans="1:20" x14ac:dyDescent="0.3">
      <c r="A44" t="s">
        <v>173</v>
      </c>
      <c r="B44" t="s">
        <v>174</v>
      </c>
      <c r="C44" t="s">
        <v>175</v>
      </c>
      <c r="D44" t="s">
        <v>14</v>
      </c>
      <c r="E44" t="s">
        <v>176</v>
      </c>
      <c r="F44" t="s">
        <v>111</v>
      </c>
      <c r="G44">
        <v>202401421</v>
      </c>
      <c r="H44" s="48">
        <v>45362</v>
      </c>
      <c r="I44" t="s">
        <v>205</v>
      </c>
      <c r="J44" t="s">
        <v>113</v>
      </c>
      <c r="K44" s="47">
        <v>200.59</v>
      </c>
      <c r="L44" s="47">
        <v>0</v>
      </c>
      <c r="M44" s="47">
        <v>200.59</v>
      </c>
      <c r="N44" s="37" t="s">
        <v>114</v>
      </c>
      <c r="O44" s="37" t="s">
        <v>115</v>
      </c>
      <c r="P44" s="37" t="s">
        <v>116</v>
      </c>
      <c r="Q44" s="37" t="s">
        <v>177</v>
      </c>
      <c r="R44" s="37" t="s">
        <v>178</v>
      </c>
      <c r="S44" t="b">
        <v>0</v>
      </c>
      <c r="T44" s="40" t="str">
        <f>VLOOKUP($D44,'TABLE TIERS'!$A$2:$K$94,11,0)</f>
        <v>EXP</v>
      </c>
    </row>
    <row r="45" spans="1:20" x14ac:dyDescent="0.3">
      <c r="A45" t="s">
        <v>173</v>
      </c>
      <c r="B45" t="s">
        <v>174</v>
      </c>
      <c r="C45" t="s">
        <v>175</v>
      </c>
      <c r="D45" t="s">
        <v>14</v>
      </c>
      <c r="E45" t="s">
        <v>176</v>
      </c>
      <c r="F45" t="s">
        <v>111</v>
      </c>
      <c r="G45">
        <v>202401422</v>
      </c>
      <c r="H45" s="48">
        <v>45362</v>
      </c>
      <c r="I45" t="s">
        <v>205</v>
      </c>
      <c r="J45" t="s">
        <v>113</v>
      </c>
      <c r="K45" s="47">
        <v>518.59</v>
      </c>
      <c r="L45" s="47">
        <v>0</v>
      </c>
      <c r="M45" s="47">
        <v>518.59</v>
      </c>
      <c r="N45" s="37" t="s">
        <v>114</v>
      </c>
      <c r="O45" s="37" t="s">
        <v>115</v>
      </c>
      <c r="P45" s="37" t="s">
        <v>116</v>
      </c>
      <c r="Q45" s="37" t="s">
        <v>177</v>
      </c>
      <c r="R45" s="37" t="s">
        <v>178</v>
      </c>
      <c r="S45" t="b">
        <v>0</v>
      </c>
      <c r="T45" s="40" t="str">
        <f>VLOOKUP($D45,'TABLE TIERS'!$A$2:$K$94,11,0)</f>
        <v>EXP</v>
      </c>
    </row>
    <row r="46" spans="1:20" x14ac:dyDescent="0.3">
      <c r="A46" t="s">
        <v>173</v>
      </c>
      <c r="B46" t="s">
        <v>174</v>
      </c>
      <c r="C46" t="s">
        <v>175</v>
      </c>
      <c r="D46" t="s">
        <v>14</v>
      </c>
      <c r="E46" t="s">
        <v>176</v>
      </c>
      <c r="F46" t="s">
        <v>111</v>
      </c>
      <c r="G46">
        <v>202401423</v>
      </c>
      <c r="H46" s="48">
        <v>45362</v>
      </c>
      <c r="I46" t="s">
        <v>205</v>
      </c>
      <c r="J46" t="s">
        <v>113</v>
      </c>
      <c r="K46" s="47">
        <v>4425.2299999999996</v>
      </c>
      <c r="L46" s="47">
        <v>0</v>
      </c>
      <c r="M46" s="47">
        <v>4425.2299999999996</v>
      </c>
      <c r="N46" s="37" t="s">
        <v>114</v>
      </c>
      <c r="O46" s="37" t="s">
        <v>115</v>
      </c>
      <c r="P46" s="37" t="s">
        <v>116</v>
      </c>
      <c r="Q46" s="37" t="s">
        <v>177</v>
      </c>
      <c r="R46" s="37" t="s">
        <v>178</v>
      </c>
      <c r="S46" t="b">
        <v>0</v>
      </c>
      <c r="T46" s="40" t="str">
        <f>VLOOKUP($D46,'TABLE TIERS'!$A$2:$K$94,11,0)</f>
        <v>EXP</v>
      </c>
    </row>
    <row r="47" spans="1:20" x14ac:dyDescent="0.3">
      <c r="A47" t="s">
        <v>313</v>
      </c>
      <c r="B47" t="s">
        <v>314</v>
      </c>
      <c r="C47" t="s">
        <v>315</v>
      </c>
      <c r="D47" t="s">
        <v>38</v>
      </c>
      <c r="E47" t="s">
        <v>140</v>
      </c>
      <c r="F47" t="s">
        <v>111</v>
      </c>
      <c r="G47">
        <v>202401424</v>
      </c>
      <c r="H47" s="48">
        <v>45362</v>
      </c>
      <c r="I47" t="s">
        <v>205</v>
      </c>
      <c r="J47" t="s">
        <v>113</v>
      </c>
      <c r="K47" s="47">
        <v>5336.35</v>
      </c>
      <c r="L47" s="47">
        <v>0</v>
      </c>
      <c r="M47" s="47">
        <v>5336.35</v>
      </c>
      <c r="N47" s="37" t="s">
        <v>114</v>
      </c>
      <c r="O47" s="37" t="s">
        <v>115</v>
      </c>
      <c r="P47" s="37" t="s">
        <v>135</v>
      </c>
      <c r="Q47" s="37" t="s">
        <v>316</v>
      </c>
      <c r="R47" s="37" t="s">
        <v>317</v>
      </c>
      <c r="S47" t="b">
        <v>0</v>
      </c>
      <c r="T47" s="40" t="str">
        <f>VLOOKUP($D47,'TABLE TIERS'!$A$2:$K$94,11,0)</f>
        <v>DOM</v>
      </c>
    </row>
    <row r="48" spans="1:20" x14ac:dyDescent="0.3">
      <c r="A48" t="s">
        <v>288</v>
      </c>
      <c r="B48" t="s">
        <v>289</v>
      </c>
      <c r="C48" t="s">
        <v>290</v>
      </c>
      <c r="D48" t="s">
        <v>35</v>
      </c>
      <c r="E48" t="s">
        <v>140</v>
      </c>
      <c r="F48" t="s">
        <v>111</v>
      </c>
      <c r="G48">
        <v>202401425</v>
      </c>
      <c r="H48" s="48">
        <v>45362</v>
      </c>
      <c r="I48" t="s">
        <v>291</v>
      </c>
      <c r="J48" t="s">
        <v>113</v>
      </c>
      <c r="K48" s="47">
        <v>133.81</v>
      </c>
      <c r="L48" s="47">
        <v>0</v>
      </c>
      <c r="M48" s="47">
        <v>133.81</v>
      </c>
      <c r="N48" s="37" t="s">
        <v>292</v>
      </c>
      <c r="O48" s="37" t="s">
        <v>293</v>
      </c>
      <c r="P48" s="37" t="s">
        <v>170</v>
      </c>
      <c r="Q48" s="37" t="s">
        <v>294</v>
      </c>
      <c r="R48" s="37" t="s">
        <v>295</v>
      </c>
      <c r="S48" t="b">
        <v>0</v>
      </c>
      <c r="T48" s="40" t="str">
        <f>VLOOKUP($D48,'TABLE TIERS'!$A$2:$K$94,11,0)</f>
        <v>DOM</v>
      </c>
    </row>
    <row r="49" spans="1:20" x14ac:dyDescent="0.3">
      <c r="A49" t="s">
        <v>288</v>
      </c>
      <c r="B49" t="s">
        <v>289</v>
      </c>
      <c r="C49" t="s">
        <v>290</v>
      </c>
      <c r="D49" t="s">
        <v>35</v>
      </c>
      <c r="E49" t="s">
        <v>140</v>
      </c>
      <c r="F49" t="s">
        <v>111</v>
      </c>
      <c r="G49">
        <v>202401426</v>
      </c>
      <c r="H49" s="48">
        <v>45362</v>
      </c>
      <c r="I49" t="s">
        <v>291</v>
      </c>
      <c r="J49" t="s">
        <v>113</v>
      </c>
      <c r="K49" s="47">
        <v>3284.12</v>
      </c>
      <c r="L49" s="47">
        <v>0</v>
      </c>
      <c r="M49" s="47">
        <v>3284.12</v>
      </c>
      <c r="N49" s="37" t="s">
        <v>292</v>
      </c>
      <c r="O49" s="37" t="s">
        <v>293</v>
      </c>
      <c r="P49" s="37" t="s">
        <v>170</v>
      </c>
      <c r="Q49" s="37" t="s">
        <v>294</v>
      </c>
      <c r="R49" s="37" t="s">
        <v>295</v>
      </c>
      <c r="S49" t="b">
        <v>0</v>
      </c>
      <c r="T49" s="40" t="str">
        <f>VLOOKUP($D49,'TABLE TIERS'!$A$2:$K$94,11,0)</f>
        <v>DOM</v>
      </c>
    </row>
    <row r="50" spans="1:20" x14ac:dyDescent="0.3">
      <c r="A50" t="s">
        <v>318</v>
      </c>
      <c r="B50" t="s">
        <v>319</v>
      </c>
      <c r="C50" t="s">
        <v>139</v>
      </c>
      <c r="D50" t="s">
        <v>39</v>
      </c>
      <c r="E50" t="s">
        <v>140</v>
      </c>
      <c r="F50" t="s">
        <v>111</v>
      </c>
      <c r="G50">
        <v>202401427</v>
      </c>
      <c r="H50" s="48">
        <v>45362</v>
      </c>
      <c r="I50" t="s">
        <v>205</v>
      </c>
      <c r="J50" t="s">
        <v>113</v>
      </c>
      <c r="K50" s="47">
        <v>2779.61</v>
      </c>
      <c r="L50" s="47">
        <v>0</v>
      </c>
      <c r="M50" s="47">
        <v>2779.61</v>
      </c>
      <c r="N50" s="37" t="s">
        <v>114</v>
      </c>
      <c r="O50" s="37" t="s">
        <v>320</v>
      </c>
      <c r="P50" s="37" t="s">
        <v>135</v>
      </c>
      <c r="Q50" s="37" t="s">
        <v>321</v>
      </c>
      <c r="R50" s="37" t="s">
        <v>322</v>
      </c>
      <c r="S50" t="b">
        <v>0</v>
      </c>
      <c r="T50" s="40" t="str">
        <f>VLOOKUP($D50,'TABLE TIERS'!$A$2:$K$94,11,0)</f>
        <v>DOM</v>
      </c>
    </row>
    <row r="51" spans="1:20" x14ac:dyDescent="0.3">
      <c r="A51" t="s">
        <v>323</v>
      </c>
      <c r="B51" t="s">
        <v>324</v>
      </c>
      <c r="C51" t="s">
        <v>325</v>
      </c>
      <c r="D51" t="s">
        <v>40</v>
      </c>
      <c r="E51" t="s">
        <v>140</v>
      </c>
      <c r="F51" t="s">
        <v>111</v>
      </c>
      <c r="G51">
        <v>202401428</v>
      </c>
      <c r="H51" s="48">
        <v>45362</v>
      </c>
      <c r="I51" t="s">
        <v>154</v>
      </c>
      <c r="J51" t="s">
        <v>113</v>
      </c>
      <c r="K51" s="47">
        <v>81.239999999999995</v>
      </c>
      <c r="L51" s="47">
        <v>0</v>
      </c>
      <c r="M51" s="47">
        <v>81.239999999999995</v>
      </c>
      <c r="N51" s="37" t="s">
        <v>168</v>
      </c>
      <c r="O51" s="37" t="s">
        <v>326</v>
      </c>
      <c r="P51" s="37" t="s">
        <v>170</v>
      </c>
      <c r="Q51" s="37" t="s">
        <v>327</v>
      </c>
      <c r="R51" s="37" t="s">
        <v>328</v>
      </c>
      <c r="S51" t="b">
        <v>0</v>
      </c>
      <c r="T51" s="40" t="str">
        <f>VLOOKUP($D51,'TABLE TIERS'!$A$2:$K$94,11,0)</f>
        <v>DOM</v>
      </c>
    </row>
    <row r="52" spans="1:20" x14ac:dyDescent="0.3">
      <c r="A52" t="s">
        <v>329</v>
      </c>
      <c r="B52" t="s">
        <v>330</v>
      </c>
      <c r="C52" t="s">
        <v>139</v>
      </c>
      <c r="D52" t="s">
        <v>41</v>
      </c>
      <c r="E52" t="s">
        <v>140</v>
      </c>
      <c r="F52" t="s">
        <v>111</v>
      </c>
      <c r="G52">
        <v>202401429</v>
      </c>
      <c r="H52" s="48">
        <v>45362</v>
      </c>
      <c r="I52" t="s">
        <v>237</v>
      </c>
      <c r="J52" t="s">
        <v>113</v>
      </c>
      <c r="K52" s="47">
        <v>309.19</v>
      </c>
      <c r="L52" s="47">
        <v>309</v>
      </c>
      <c r="M52" s="47">
        <v>0</v>
      </c>
      <c r="N52" s="37" t="s">
        <v>126</v>
      </c>
      <c r="O52" s="37" t="s">
        <v>115</v>
      </c>
      <c r="P52" s="37" t="s">
        <v>218</v>
      </c>
      <c r="Q52" s="37" t="s">
        <v>115</v>
      </c>
      <c r="R52" s="37" t="s">
        <v>331</v>
      </c>
      <c r="S52" t="b">
        <v>0</v>
      </c>
      <c r="T52" s="40" t="str">
        <f>VLOOKUP($D52,'TABLE TIERS'!$A$2:$K$94,11,0)</f>
        <v>NON FACTOR</v>
      </c>
    </row>
    <row r="53" spans="1:20" x14ac:dyDescent="0.3">
      <c r="A53" t="s">
        <v>119</v>
      </c>
      <c r="B53" t="s">
        <v>120</v>
      </c>
      <c r="C53" t="s">
        <v>121</v>
      </c>
      <c r="D53" t="s">
        <v>4</v>
      </c>
      <c r="E53" t="s">
        <v>122</v>
      </c>
      <c r="F53" t="s">
        <v>111</v>
      </c>
      <c r="G53">
        <v>202401430</v>
      </c>
      <c r="H53" s="48">
        <v>45363</v>
      </c>
      <c r="I53" t="s">
        <v>332</v>
      </c>
      <c r="J53" t="s">
        <v>113</v>
      </c>
      <c r="K53" s="47">
        <v>1.1599999999999999</v>
      </c>
      <c r="L53" s="47">
        <v>0</v>
      </c>
      <c r="M53" s="47">
        <v>1.1599999999999999</v>
      </c>
      <c r="N53" s="37" t="s">
        <v>126</v>
      </c>
      <c r="O53" s="37" t="s">
        <v>115</v>
      </c>
      <c r="P53" s="37" t="s">
        <v>116</v>
      </c>
      <c r="Q53" s="37" t="s">
        <v>115</v>
      </c>
      <c r="R53" s="37" t="s">
        <v>125</v>
      </c>
      <c r="S53" t="b">
        <v>0</v>
      </c>
      <c r="T53" s="40" t="str">
        <f>VLOOKUP($D53,'TABLE TIERS'!$A$2:$K$94,11,0)</f>
        <v>NON FACTOR</v>
      </c>
    </row>
    <row r="54" spans="1:20" x14ac:dyDescent="0.3">
      <c r="A54" t="s">
        <v>119</v>
      </c>
      <c r="B54" t="s">
        <v>120</v>
      </c>
      <c r="C54" t="s">
        <v>121</v>
      </c>
      <c r="D54" t="s">
        <v>4</v>
      </c>
      <c r="E54" t="s">
        <v>122</v>
      </c>
      <c r="F54" t="s">
        <v>111</v>
      </c>
      <c r="G54">
        <v>202401431</v>
      </c>
      <c r="H54" s="48">
        <v>45363</v>
      </c>
      <c r="I54" t="s">
        <v>332</v>
      </c>
      <c r="J54" t="s">
        <v>113</v>
      </c>
      <c r="K54" s="47">
        <v>92.86</v>
      </c>
      <c r="L54" s="47">
        <v>0</v>
      </c>
      <c r="M54" s="47">
        <v>92.86</v>
      </c>
      <c r="N54" s="37" t="s">
        <v>124</v>
      </c>
      <c r="O54" s="37" t="s">
        <v>115</v>
      </c>
      <c r="P54" s="37" t="s">
        <v>116</v>
      </c>
      <c r="Q54" s="37" t="s">
        <v>115</v>
      </c>
      <c r="R54" s="37" t="s">
        <v>125</v>
      </c>
      <c r="S54" t="b">
        <v>0</v>
      </c>
      <c r="T54" s="40" t="str">
        <f>VLOOKUP($D54,'TABLE TIERS'!$A$2:$K$94,11,0)</f>
        <v>NON FACTOR</v>
      </c>
    </row>
    <row r="55" spans="1:20" x14ac:dyDescent="0.3">
      <c r="A55" t="s">
        <v>333</v>
      </c>
      <c r="B55" t="s">
        <v>334</v>
      </c>
      <c r="C55" t="s">
        <v>335</v>
      </c>
      <c r="D55" t="s">
        <v>42</v>
      </c>
      <c r="E55" t="s">
        <v>140</v>
      </c>
      <c r="F55" t="s">
        <v>111</v>
      </c>
      <c r="G55">
        <v>202401432</v>
      </c>
      <c r="H55" s="48">
        <v>45363</v>
      </c>
      <c r="I55" t="s">
        <v>332</v>
      </c>
      <c r="J55" t="s">
        <v>113</v>
      </c>
      <c r="K55" s="47">
        <v>798.68</v>
      </c>
      <c r="L55" s="47">
        <v>799</v>
      </c>
      <c r="M55" s="47">
        <v>0.01</v>
      </c>
      <c r="N55" s="37" t="s">
        <v>141</v>
      </c>
      <c r="O55" s="37" t="s">
        <v>115</v>
      </c>
      <c r="P55" s="37" t="s">
        <v>135</v>
      </c>
      <c r="Q55" s="37" t="s">
        <v>115</v>
      </c>
      <c r="R55" s="37" t="s">
        <v>336</v>
      </c>
      <c r="S55" t="b">
        <v>0</v>
      </c>
      <c r="T55" s="40" t="str">
        <f>VLOOKUP($D55,'TABLE TIERS'!$A$2:$K$94,11,0)</f>
        <v>NON FACTOR</v>
      </c>
    </row>
    <row r="56" spans="1:20" x14ac:dyDescent="0.3">
      <c r="A56" t="s">
        <v>337</v>
      </c>
      <c r="B56" t="s">
        <v>338</v>
      </c>
      <c r="C56" t="s">
        <v>339</v>
      </c>
      <c r="D56" t="s">
        <v>43</v>
      </c>
      <c r="E56" t="s">
        <v>140</v>
      </c>
      <c r="F56" t="s">
        <v>111</v>
      </c>
      <c r="G56">
        <v>202401433</v>
      </c>
      <c r="H56" s="48">
        <v>45363</v>
      </c>
      <c r="I56" t="s">
        <v>332</v>
      </c>
      <c r="J56" t="s">
        <v>113</v>
      </c>
      <c r="K56" s="47">
        <v>328.14</v>
      </c>
      <c r="L56" s="47">
        <v>328</v>
      </c>
      <c r="M56" s="47">
        <v>0</v>
      </c>
      <c r="N56" s="37" t="s">
        <v>141</v>
      </c>
      <c r="O56" s="37" t="s">
        <v>115</v>
      </c>
      <c r="P56" s="37" t="s">
        <v>218</v>
      </c>
      <c r="Q56" s="37" t="s">
        <v>115</v>
      </c>
      <c r="R56" s="37" t="s">
        <v>340</v>
      </c>
      <c r="S56" t="b">
        <v>0</v>
      </c>
      <c r="T56" s="40" t="str">
        <f>VLOOKUP($D56,'TABLE TIERS'!$A$2:$K$94,11,0)</f>
        <v>NON FACTOR</v>
      </c>
    </row>
    <row r="57" spans="1:20" x14ac:dyDescent="0.3">
      <c r="A57" t="s">
        <v>341</v>
      </c>
      <c r="B57" t="s">
        <v>138</v>
      </c>
      <c r="C57" t="s">
        <v>139</v>
      </c>
      <c r="D57" t="s">
        <v>44</v>
      </c>
      <c r="E57" t="s">
        <v>140</v>
      </c>
      <c r="F57" t="s">
        <v>111</v>
      </c>
      <c r="G57">
        <v>202401434</v>
      </c>
      <c r="H57" s="48">
        <v>45363</v>
      </c>
      <c r="I57" t="s">
        <v>342</v>
      </c>
      <c r="J57" t="s">
        <v>113</v>
      </c>
      <c r="K57" s="47">
        <v>65.78</v>
      </c>
      <c r="L57" s="47">
        <v>0</v>
      </c>
      <c r="M57" s="47">
        <v>65.78</v>
      </c>
      <c r="N57" s="37" t="s">
        <v>114</v>
      </c>
      <c r="O57" s="37" t="s">
        <v>343</v>
      </c>
      <c r="P57" s="37" t="s">
        <v>170</v>
      </c>
      <c r="Q57" s="37" t="s">
        <v>344</v>
      </c>
      <c r="R57" s="37" t="s">
        <v>345</v>
      </c>
      <c r="S57" t="b">
        <v>0</v>
      </c>
      <c r="T57" s="40" t="str">
        <f>VLOOKUP($D57,'TABLE TIERS'!$A$2:$K$94,11,0)</f>
        <v>DOM</v>
      </c>
    </row>
    <row r="58" spans="1:20" x14ac:dyDescent="0.3">
      <c r="A58" t="s">
        <v>346</v>
      </c>
      <c r="B58" t="s">
        <v>185</v>
      </c>
      <c r="C58" t="s">
        <v>139</v>
      </c>
      <c r="D58" t="s">
        <v>45</v>
      </c>
      <c r="E58" t="s">
        <v>140</v>
      </c>
      <c r="F58" t="s">
        <v>111</v>
      </c>
      <c r="G58">
        <v>202401435</v>
      </c>
      <c r="H58" s="48">
        <v>45363</v>
      </c>
      <c r="I58" t="s">
        <v>332</v>
      </c>
      <c r="J58" t="s">
        <v>113</v>
      </c>
      <c r="K58" s="47">
        <v>170.54</v>
      </c>
      <c r="L58" s="47">
        <v>171</v>
      </c>
      <c r="M58" s="47">
        <v>0</v>
      </c>
      <c r="N58" s="37" t="s">
        <v>141</v>
      </c>
      <c r="O58" s="37" t="s">
        <v>347</v>
      </c>
      <c r="P58" s="37" t="s">
        <v>142</v>
      </c>
      <c r="Q58" s="37" t="s">
        <v>115</v>
      </c>
      <c r="R58" s="37" t="s">
        <v>348</v>
      </c>
      <c r="S58" t="b">
        <v>0</v>
      </c>
      <c r="T58" s="40" t="str">
        <f>VLOOKUP($D58,'TABLE TIERS'!$A$2:$K$94,11,0)</f>
        <v>NON FACTOR</v>
      </c>
    </row>
    <row r="59" spans="1:20" x14ac:dyDescent="0.3">
      <c r="A59" t="s">
        <v>349</v>
      </c>
      <c r="B59" t="s">
        <v>350</v>
      </c>
      <c r="C59" t="s">
        <v>351</v>
      </c>
      <c r="D59" t="s">
        <v>46</v>
      </c>
      <c r="E59" t="s">
        <v>140</v>
      </c>
      <c r="F59" t="s">
        <v>111</v>
      </c>
      <c r="G59">
        <v>202401436</v>
      </c>
      <c r="H59" s="48">
        <v>45363</v>
      </c>
      <c r="I59" t="s">
        <v>342</v>
      </c>
      <c r="J59" t="s">
        <v>113</v>
      </c>
      <c r="K59" s="47">
        <v>312.47000000000003</v>
      </c>
      <c r="L59" s="47">
        <v>0</v>
      </c>
      <c r="M59" s="47">
        <v>312.47000000000003</v>
      </c>
      <c r="N59" s="37" t="s">
        <v>114</v>
      </c>
      <c r="O59" s="37" t="s">
        <v>352</v>
      </c>
      <c r="P59" s="37" t="s">
        <v>135</v>
      </c>
      <c r="Q59" s="37" t="s">
        <v>353</v>
      </c>
      <c r="R59" s="37" t="s">
        <v>354</v>
      </c>
      <c r="S59" t="b">
        <v>0</v>
      </c>
      <c r="T59" s="40" t="str">
        <f>VLOOKUP($D59,'TABLE TIERS'!$A$2:$K$94,11,0)</f>
        <v>DOM</v>
      </c>
    </row>
    <row r="60" spans="1:20" x14ac:dyDescent="0.3">
      <c r="A60" t="s">
        <v>355</v>
      </c>
      <c r="B60" t="s">
        <v>356</v>
      </c>
      <c r="C60" t="s">
        <v>357</v>
      </c>
      <c r="D60" t="s">
        <v>47</v>
      </c>
      <c r="E60" t="s">
        <v>140</v>
      </c>
      <c r="F60" t="s">
        <v>111</v>
      </c>
      <c r="G60">
        <v>202401437</v>
      </c>
      <c r="H60" s="48">
        <v>45363</v>
      </c>
      <c r="I60" t="s">
        <v>332</v>
      </c>
      <c r="J60" t="s">
        <v>113</v>
      </c>
      <c r="K60" s="47">
        <v>137.82</v>
      </c>
      <c r="L60" s="47">
        <v>138</v>
      </c>
      <c r="M60" s="47">
        <v>0.01</v>
      </c>
      <c r="N60" s="37" t="s">
        <v>126</v>
      </c>
      <c r="O60" s="37" t="s">
        <v>358</v>
      </c>
      <c r="P60" s="37" t="s">
        <v>170</v>
      </c>
      <c r="Q60" s="37" t="s">
        <v>115</v>
      </c>
      <c r="R60" s="37" t="s">
        <v>359</v>
      </c>
      <c r="S60" t="b">
        <v>0</v>
      </c>
      <c r="T60" s="40" t="str">
        <f>VLOOKUP($D60,'TABLE TIERS'!$A$2:$K$94,11,0)</f>
        <v>NON FACTOR</v>
      </c>
    </row>
    <row r="61" spans="1:20" x14ac:dyDescent="0.3">
      <c r="A61" t="s">
        <v>360</v>
      </c>
      <c r="B61" t="s">
        <v>361</v>
      </c>
      <c r="C61" t="s">
        <v>362</v>
      </c>
      <c r="D61" t="s">
        <v>48</v>
      </c>
      <c r="E61" t="s">
        <v>140</v>
      </c>
      <c r="F61" t="s">
        <v>111</v>
      </c>
      <c r="G61">
        <v>202401438</v>
      </c>
      <c r="H61" s="48">
        <v>45363</v>
      </c>
      <c r="I61" t="s">
        <v>342</v>
      </c>
      <c r="J61" t="s">
        <v>113</v>
      </c>
      <c r="K61" s="47">
        <v>474.68</v>
      </c>
      <c r="L61" s="47">
        <v>0</v>
      </c>
      <c r="M61" s="47">
        <v>474.68</v>
      </c>
      <c r="N61" s="37" t="s">
        <v>114</v>
      </c>
      <c r="O61" s="37" t="s">
        <v>363</v>
      </c>
      <c r="P61" s="37" t="s">
        <v>135</v>
      </c>
      <c r="Q61" s="37" t="s">
        <v>364</v>
      </c>
      <c r="R61" s="37" t="s">
        <v>365</v>
      </c>
      <c r="S61" t="b">
        <v>0</v>
      </c>
      <c r="T61" s="40" t="str">
        <f>VLOOKUP($D61,'TABLE TIERS'!$A$2:$K$94,11,0)</f>
        <v>DOM</v>
      </c>
    </row>
    <row r="62" spans="1:20" x14ac:dyDescent="0.3">
      <c r="A62" t="s">
        <v>366</v>
      </c>
      <c r="B62" t="s">
        <v>138</v>
      </c>
      <c r="C62" t="s">
        <v>139</v>
      </c>
      <c r="D62" t="s">
        <v>49</v>
      </c>
      <c r="E62" t="s">
        <v>140</v>
      </c>
      <c r="F62" t="s">
        <v>111</v>
      </c>
      <c r="G62">
        <v>202401439</v>
      </c>
      <c r="H62" s="48">
        <v>45363</v>
      </c>
      <c r="I62" t="s">
        <v>332</v>
      </c>
      <c r="J62" t="s">
        <v>113</v>
      </c>
      <c r="K62" s="47">
        <v>229.69</v>
      </c>
      <c r="L62" s="47">
        <v>230</v>
      </c>
      <c r="M62" s="47">
        <v>0</v>
      </c>
      <c r="N62" s="37" t="s">
        <v>141</v>
      </c>
      <c r="O62" s="37" t="s">
        <v>367</v>
      </c>
      <c r="P62" s="37" t="s">
        <v>214</v>
      </c>
      <c r="Q62" s="37" t="s">
        <v>115</v>
      </c>
      <c r="R62" s="37" t="s">
        <v>368</v>
      </c>
      <c r="S62" t="b">
        <v>0</v>
      </c>
      <c r="T62" s="40" t="str">
        <f>VLOOKUP($D62,'TABLE TIERS'!$A$2:$K$94,11,0)</f>
        <v>NON FACTOR</v>
      </c>
    </row>
    <row r="63" spans="1:20" x14ac:dyDescent="0.3">
      <c r="A63" t="s">
        <v>369</v>
      </c>
      <c r="B63" t="s">
        <v>370</v>
      </c>
      <c r="C63" t="s">
        <v>371</v>
      </c>
      <c r="D63" t="s">
        <v>50</v>
      </c>
      <c r="E63" t="s">
        <v>140</v>
      </c>
      <c r="F63" t="s">
        <v>111</v>
      </c>
      <c r="G63">
        <v>202401440</v>
      </c>
      <c r="H63" s="48">
        <v>45363</v>
      </c>
      <c r="I63" t="s">
        <v>342</v>
      </c>
      <c r="J63" t="s">
        <v>113</v>
      </c>
      <c r="K63" s="47">
        <v>13.37</v>
      </c>
      <c r="L63" s="47">
        <v>0</v>
      </c>
      <c r="M63" s="47">
        <v>13.37</v>
      </c>
      <c r="N63" s="37" t="s">
        <v>114</v>
      </c>
      <c r="O63" s="37" t="s">
        <v>372</v>
      </c>
      <c r="P63" s="37" t="s">
        <v>170</v>
      </c>
      <c r="Q63" s="37" t="s">
        <v>373</v>
      </c>
      <c r="R63" s="37" t="s">
        <v>374</v>
      </c>
      <c r="S63" t="b">
        <v>0</v>
      </c>
      <c r="T63" s="40" t="str">
        <f>VLOOKUP($D63,'TABLE TIERS'!$A$2:$K$94,11,0)</f>
        <v>DOM</v>
      </c>
    </row>
    <row r="64" spans="1:20" x14ac:dyDescent="0.3">
      <c r="A64" t="s">
        <v>375</v>
      </c>
      <c r="B64" t="s">
        <v>376</v>
      </c>
      <c r="C64" t="s">
        <v>377</v>
      </c>
      <c r="D64" t="s">
        <v>51</v>
      </c>
      <c r="E64" t="s">
        <v>140</v>
      </c>
      <c r="F64" t="s">
        <v>111</v>
      </c>
      <c r="G64">
        <v>202401441</v>
      </c>
      <c r="H64" s="48">
        <v>45363</v>
      </c>
      <c r="I64" t="s">
        <v>332</v>
      </c>
      <c r="J64" t="s">
        <v>113</v>
      </c>
      <c r="K64" s="47">
        <v>37.270000000000003</v>
      </c>
      <c r="L64" s="47">
        <v>0</v>
      </c>
      <c r="M64" s="47">
        <v>37.270000000000003</v>
      </c>
      <c r="N64" s="37" t="s">
        <v>124</v>
      </c>
      <c r="O64" s="37" t="s">
        <v>378</v>
      </c>
      <c r="P64" s="37" t="s">
        <v>135</v>
      </c>
      <c r="Q64" s="37" t="s">
        <v>115</v>
      </c>
      <c r="R64" s="37" t="s">
        <v>379</v>
      </c>
      <c r="S64" t="b">
        <v>0</v>
      </c>
      <c r="T64" s="40" t="str">
        <f>VLOOKUP($D64,'TABLE TIERS'!$A$2:$K$94,11,0)</f>
        <v>NON FACTOR</v>
      </c>
    </row>
    <row r="65" spans="1:20" x14ac:dyDescent="0.3">
      <c r="A65" t="s">
        <v>380</v>
      </c>
      <c r="B65" t="s">
        <v>381</v>
      </c>
      <c r="C65" t="s">
        <v>139</v>
      </c>
      <c r="D65" t="s">
        <v>52</v>
      </c>
      <c r="E65" t="s">
        <v>140</v>
      </c>
      <c r="F65" t="s">
        <v>111</v>
      </c>
      <c r="G65">
        <v>202401443</v>
      </c>
      <c r="H65" s="48">
        <v>45363</v>
      </c>
      <c r="I65" t="s">
        <v>342</v>
      </c>
      <c r="J65" t="s">
        <v>113</v>
      </c>
      <c r="K65" s="47">
        <v>8.66</v>
      </c>
      <c r="L65" s="47">
        <v>0</v>
      </c>
      <c r="M65" s="47">
        <v>8.66</v>
      </c>
      <c r="N65" s="37" t="s">
        <v>114</v>
      </c>
      <c r="O65" s="37" t="s">
        <v>382</v>
      </c>
      <c r="P65" s="37" t="s">
        <v>170</v>
      </c>
      <c r="Q65" s="37" t="s">
        <v>383</v>
      </c>
      <c r="R65" s="37" t="s">
        <v>384</v>
      </c>
      <c r="S65" t="b">
        <v>0</v>
      </c>
      <c r="T65" s="40" t="str">
        <f>VLOOKUP($D65,'TABLE TIERS'!$A$2:$K$94,11,0)</f>
        <v>DOM</v>
      </c>
    </row>
    <row r="66" spans="1:20" x14ac:dyDescent="0.3">
      <c r="A66" t="s">
        <v>190</v>
      </c>
      <c r="B66" t="s">
        <v>191</v>
      </c>
      <c r="C66" t="s">
        <v>192</v>
      </c>
      <c r="D66" t="s">
        <v>17</v>
      </c>
      <c r="E66" t="s">
        <v>140</v>
      </c>
      <c r="F66" t="s">
        <v>111</v>
      </c>
      <c r="G66">
        <v>202401444</v>
      </c>
      <c r="H66" s="48">
        <v>45363</v>
      </c>
      <c r="I66" t="s">
        <v>154</v>
      </c>
      <c r="J66" t="s">
        <v>113</v>
      </c>
      <c r="K66" s="47">
        <v>32.659999999999997</v>
      </c>
      <c r="L66" s="47">
        <v>0</v>
      </c>
      <c r="M66" s="47">
        <v>32.659999999999997</v>
      </c>
      <c r="N66" s="37" t="s">
        <v>168</v>
      </c>
      <c r="O66" s="37" t="s">
        <v>193</v>
      </c>
      <c r="P66" s="37" t="s">
        <v>170</v>
      </c>
      <c r="Q66" s="37" t="s">
        <v>194</v>
      </c>
      <c r="R66" s="37" t="s">
        <v>195</v>
      </c>
      <c r="S66" t="b">
        <v>0</v>
      </c>
      <c r="T66" s="40" t="str">
        <f>VLOOKUP($D66,'TABLE TIERS'!$A$2:$K$94,11,0)</f>
        <v>DOM</v>
      </c>
    </row>
    <row r="67" spans="1:20" x14ac:dyDescent="0.3">
      <c r="A67" t="s">
        <v>385</v>
      </c>
      <c r="B67" t="s">
        <v>386</v>
      </c>
      <c r="C67" t="s">
        <v>387</v>
      </c>
      <c r="D67" t="s">
        <v>53</v>
      </c>
      <c r="E67" t="s">
        <v>140</v>
      </c>
      <c r="F67" t="s">
        <v>111</v>
      </c>
      <c r="G67">
        <v>202401445</v>
      </c>
      <c r="H67" s="48">
        <v>45363</v>
      </c>
      <c r="I67" t="s">
        <v>154</v>
      </c>
      <c r="J67" t="s">
        <v>113</v>
      </c>
      <c r="K67" s="47">
        <v>214.19</v>
      </c>
      <c r="L67" s="47">
        <v>0</v>
      </c>
      <c r="M67" s="47">
        <v>214.19</v>
      </c>
      <c r="N67" s="37" t="s">
        <v>168</v>
      </c>
      <c r="O67" s="37" t="s">
        <v>388</v>
      </c>
      <c r="P67" s="37" t="s">
        <v>170</v>
      </c>
      <c r="Q67" s="37" t="s">
        <v>389</v>
      </c>
      <c r="R67" s="37" t="s">
        <v>390</v>
      </c>
      <c r="S67" t="b">
        <v>0</v>
      </c>
      <c r="T67" s="40" t="str">
        <f>VLOOKUP($D67,'TABLE TIERS'!$A$2:$K$94,11,0)</f>
        <v>DOM</v>
      </c>
    </row>
    <row r="68" spans="1:20" x14ac:dyDescent="0.3">
      <c r="A68" t="s">
        <v>391</v>
      </c>
      <c r="B68" t="s">
        <v>314</v>
      </c>
      <c r="C68" t="s">
        <v>315</v>
      </c>
      <c r="D68" t="s">
        <v>54</v>
      </c>
      <c r="E68" t="s">
        <v>140</v>
      </c>
      <c r="F68" t="s">
        <v>111</v>
      </c>
      <c r="G68">
        <v>202401446</v>
      </c>
      <c r="H68" s="48">
        <v>45363</v>
      </c>
      <c r="I68" t="s">
        <v>342</v>
      </c>
      <c r="J68" t="s">
        <v>113</v>
      </c>
      <c r="K68" s="47">
        <v>2.92</v>
      </c>
      <c r="L68" s="47">
        <v>0</v>
      </c>
      <c r="M68" s="47">
        <v>2.92</v>
      </c>
      <c r="N68" s="37" t="s">
        <v>114</v>
      </c>
      <c r="O68" s="37" t="s">
        <v>115</v>
      </c>
      <c r="P68" s="37" t="s">
        <v>170</v>
      </c>
      <c r="Q68" s="37" t="s">
        <v>392</v>
      </c>
      <c r="R68" s="37" t="s">
        <v>393</v>
      </c>
      <c r="S68" t="b">
        <v>0</v>
      </c>
      <c r="T68" s="40" t="str">
        <f>VLOOKUP($D68,'TABLE TIERS'!$A$2:$K$94,11,0)</f>
        <v>DOM</v>
      </c>
    </row>
    <row r="69" spans="1:20" x14ac:dyDescent="0.3">
      <c r="A69" t="s">
        <v>277</v>
      </c>
      <c r="B69" t="s">
        <v>278</v>
      </c>
      <c r="C69" t="s">
        <v>258</v>
      </c>
      <c r="D69" t="s">
        <v>33</v>
      </c>
      <c r="E69" t="s">
        <v>140</v>
      </c>
      <c r="F69" t="s">
        <v>111</v>
      </c>
      <c r="G69">
        <v>202401447</v>
      </c>
      <c r="H69" s="48">
        <v>45363</v>
      </c>
      <c r="I69" t="s">
        <v>154</v>
      </c>
      <c r="J69" t="s">
        <v>113</v>
      </c>
      <c r="K69" s="47">
        <v>407.38</v>
      </c>
      <c r="L69" s="47">
        <v>0</v>
      </c>
      <c r="M69" s="47">
        <v>407.38</v>
      </c>
      <c r="N69" s="37" t="s">
        <v>155</v>
      </c>
      <c r="O69" s="37" t="s">
        <v>279</v>
      </c>
      <c r="P69" s="37" t="s">
        <v>135</v>
      </c>
      <c r="Q69" s="37" t="s">
        <v>280</v>
      </c>
      <c r="R69" s="37" t="s">
        <v>281</v>
      </c>
      <c r="S69" t="b">
        <v>0</v>
      </c>
      <c r="T69" s="40" t="str">
        <f>VLOOKUP($D69,'TABLE TIERS'!$A$2:$K$94,11,0)</f>
        <v>DOM</v>
      </c>
    </row>
    <row r="70" spans="1:20" x14ac:dyDescent="0.3">
      <c r="A70" t="s">
        <v>307</v>
      </c>
      <c r="B70" t="s">
        <v>308</v>
      </c>
      <c r="C70" t="s">
        <v>309</v>
      </c>
      <c r="D70" t="s">
        <v>37</v>
      </c>
      <c r="E70" t="s">
        <v>140</v>
      </c>
      <c r="F70" t="s">
        <v>111</v>
      </c>
      <c r="G70">
        <v>202401448</v>
      </c>
      <c r="H70" s="48">
        <v>45363</v>
      </c>
      <c r="I70" t="s">
        <v>154</v>
      </c>
      <c r="J70" t="s">
        <v>113</v>
      </c>
      <c r="K70" s="47">
        <v>122.29</v>
      </c>
      <c r="L70" s="47">
        <v>0</v>
      </c>
      <c r="M70" s="47">
        <v>122.29</v>
      </c>
      <c r="N70" s="37" t="s">
        <v>168</v>
      </c>
      <c r="O70" s="37" t="s">
        <v>310</v>
      </c>
      <c r="P70" s="37" t="s">
        <v>214</v>
      </c>
      <c r="Q70" s="37" t="s">
        <v>311</v>
      </c>
      <c r="R70" s="37" t="s">
        <v>312</v>
      </c>
      <c r="S70" t="b">
        <v>0</v>
      </c>
      <c r="T70" s="40" t="str">
        <f>VLOOKUP($D70,'TABLE TIERS'!$A$2:$K$94,11,0)</f>
        <v>DOM</v>
      </c>
    </row>
    <row r="71" spans="1:20" x14ac:dyDescent="0.3">
      <c r="A71" t="s">
        <v>394</v>
      </c>
      <c r="B71" t="s">
        <v>314</v>
      </c>
      <c r="C71" t="s">
        <v>315</v>
      </c>
      <c r="D71" t="s">
        <v>55</v>
      </c>
      <c r="E71" t="s">
        <v>140</v>
      </c>
      <c r="F71" t="s">
        <v>111</v>
      </c>
      <c r="G71">
        <v>202401449</v>
      </c>
      <c r="H71" s="48">
        <v>45363</v>
      </c>
      <c r="I71" t="s">
        <v>154</v>
      </c>
      <c r="J71" t="s">
        <v>113</v>
      </c>
      <c r="K71" s="47">
        <v>169.12</v>
      </c>
      <c r="L71" s="47">
        <v>0</v>
      </c>
      <c r="M71" s="47">
        <v>169.12</v>
      </c>
      <c r="N71" s="37" t="s">
        <v>155</v>
      </c>
      <c r="O71" s="37" t="s">
        <v>395</v>
      </c>
      <c r="P71" s="37" t="s">
        <v>170</v>
      </c>
      <c r="Q71" s="37" t="s">
        <v>396</v>
      </c>
      <c r="R71" s="37" t="s">
        <v>397</v>
      </c>
      <c r="S71" t="b">
        <v>0</v>
      </c>
      <c r="T71" s="40" t="str">
        <f>VLOOKUP($D71,'TABLE TIERS'!$A$2:$K$94,11,0)</f>
        <v>DOM</v>
      </c>
    </row>
    <row r="72" spans="1:20" x14ac:dyDescent="0.3">
      <c r="A72" t="s">
        <v>220</v>
      </c>
      <c r="B72" t="s">
        <v>221</v>
      </c>
      <c r="C72" t="s">
        <v>222</v>
      </c>
      <c r="D72" t="s">
        <v>22</v>
      </c>
      <c r="E72" t="s">
        <v>140</v>
      </c>
      <c r="F72" t="s">
        <v>111</v>
      </c>
      <c r="G72">
        <v>202401450</v>
      </c>
      <c r="H72" s="48">
        <v>45363</v>
      </c>
      <c r="I72" t="s">
        <v>223</v>
      </c>
      <c r="J72" t="s">
        <v>113</v>
      </c>
      <c r="K72" s="47">
        <v>193.02</v>
      </c>
      <c r="L72" s="47">
        <v>0</v>
      </c>
      <c r="M72" s="47">
        <v>193.02</v>
      </c>
      <c r="N72" s="37" t="s">
        <v>224</v>
      </c>
      <c r="O72" s="37" t="s">
        <v>225</v>
      </c>
      <c r="P72" s="37" t="s">
        <v>170</v>
      </c>
      <c r="Q72" s="37" t="s">
        <v>226</v>
      </c>
      <c r="R72" s="37" t="s">
        <v>227</v>
      </c>
      <c r="S72" t="b">
        <v>0</v>
      </c>
      <c r="T72" s="40" t="str">
        <f>VLOOKUP($D72,'TABLE TIERS'!$A$2:$K$94,11,0)</f>
        <v>DOM</v>
      </c>
    </row>
    <row r="73" spans="1:20" x14ac:dyDescent="0.3">
      <c r="A73" t="s">
        <v>398</v>
      </c>
      <c r="B73" t="s">
        <v>399</v>
      </c>
      <c r="C73" t="s">
        <v>400</v>
      </c>
      <c r="D73" t="s">
        <v>56</v>
      </c>
      <c r="E73" t="s">
        <v>140</v>
      </c>
      <c r="F73" t="s">
        <v>111</v>
      </c>
      <c r="G73">
        <v>202401451</v>
      </c>
      <c r="H73" s="48">
        <v>45363</v>
      </c>
      <c r="I73" t="s">
        <v>154</v>
      </c>
      <c r="J73" t="s">
        <v>113</v>
      </c>
      <c r="K73" s="47">
        <v>126.18</v>
      </c>
      <c r="L73" s="47">
        <v>0</v>
      </c>
      <c r="M73" s="47">
        <v>126.18</v>
      </c>
      <c r="N73" s="37" t="s">
        <v>155</v>
      </c>
      <c r="O73" s="37" t="s">
        <v>401</v>
      </c>
      <c r="P73" s="37" t="s">
        <v>170</v>
      </c>
      <c r="Q73" s="37" t="s">
        <v>402</v>
      </c>
      <c r="R73" s="37" t="s">
        <v>403</v>
      </c>
      <c r="S73" t="b">
        <v>0</v>
      </c>
      <c r="T73" s="40" t="str">
        <f>VLOOKUP($D73,'TABLE TIERS'!$A$2:$K$94,11,0)</f>
        <v>DOM</v>
      </c>
    </row>
    <row r="74" spans="1:20" x14ac:dyDescent="0.3">
      <c r="A74" t="s">
        <v>404</v>
      </c>
      <c r="B74" t="s">
        <v>405</v>
      </c>
      <c r="C74" t="s">
        <v>406</v>
      </c>
      <c r="D74" t="s">
        <v>57</v>
      </c>
      <c r="E74" t="s">
        <v>140</v>
      </c>
      <c r="F74" t="s">
        <v>111</v>
      </c>
      <c r="G74">
        <v>202401452</v>
      </c>
      <c r="H74" s="48">
        <v>45363</v>
      </c>
      <c r="I74" t="s">
        <v>332</v>
      </c>
      <c r="J74" t="s">
        <v>113</v>
      </c>
      <c r="K74" s="47">
        <v>453.74</v>
      </c>
      <c r="L74" s="47">
        <v>454</v>
      </c>
      <c r="M74" s="47">
        <v>0</v>
      </c>
      <c r="N74" s="37" t="s">
        <v>141</v>
      </c>
      <c r="O74" s="37" t="s">
        <v>115</v>
      </c>
      <c r="P74" s="37" t="s">
        <v>131</v>
      </c>
      <c r="Q74" s="37" t="s">
        <v>115</v>
      </c>
      <c r="R74" s="37" t="s">
        <v>407</v>
      </c>
      <c r="S74" t="b">
        <v>0</v>
      </c>
      <c r="T74" s="40" t="str">
        <f>VLOOKUP($D74,'TABLE TIERS'!$A$2:$K$94,11,0)</f>
        <v>NON FACTOR</v>
      </c>
    </row>
    <row r="75" spans="1:20" x14ac:dyDescent="0.3">
      <c r="A75" t="s">
        <v>408</v>
      </c>
      <c r="B75" t="s">
        <v>409</v>
      </c>
      <c r="C75" t="s">
        <v>410</v>
      </c>
      <c r="D75" t="s">
        <v>58</v>
      </c>
      <c r="E75" t="s">
        <v>140</v>
      </c>
      <c r="F75" t="s">
        <v>111</v>
      </c>
      <c r="G75">
        <v>202401453</v>
      </c>
      <c r="H75" s="48">
        <v>45363</v>
      </c>
      <c r="I75" t="s">
        <v>332</v>
      </c>
      <c r="J75" t="s">
        <v>113</v>
      </c>
      <c r="K75" s="47">
        <v>360.65</v>
      </c>
      <c r="L75" s="47">
        <v>361</v>
      </c>
      <c r="M75" s="47">
        <v>0</v>
      </c>
      <c r="N75" s="37" t="s">
        <v>141</v>
      </c>
      <c r="O75" s="37" t="s">
        <v>411</v>
      </c>
      <c r="P75" s="37" t="s">
        <v>135</v>
      </c>
      <c r="Q75" s="37" t="s">
        <v>115</v>
      </c>
      <c r="R75" s="37" t="s">
        <v>412</v>
      </c>
      <c r="S75" t="b">
        <v>0</v>
      </c>
      <c r="T75" s="40" t="str">
        <f>VLOOKUP($D75,'TABLE TIERS'!$A$2:$K$94,11,0)</f>
        <v>NON FACTOR</v>
      </c>
    </row>
    <row r="76" spans="1:20" x14ac:dyDescent="0.3">
      <c r="A76" t="s">
        <v>413</v>
      </c>
      <c r="B76" t="s">
        <v>319</v>
      </c>
      <c r="C76" t="s">
        <v>139</v>
      </c>
      <c r="D76" t="s">
        <v>59</v>
      </c>
      <c r="E76" t="s">
        <v>140</v>
      </c>
      <c r="F76" t="s">
        <v>111</v>
      </c>
      <c r="G76">
        <v>202401454</v>
      </c>
      <c r="H76" s="48">
        <v>45363</v>
      </c>
      <c r="I76" t="s">
        <v>332</v>
      </c>
      <c r="J76" t="s">
        <v>113</v>
      </c>
      <c r="K76" s="47">
        <v>542.99</v>
      </c>
      <c r="L76" s="47">
        <v>543</v>
      </c>
      <c r="M76" s="47">
        <v>0</v>
      </c>
      <c r="N76" s="37" t="s">
        <v>141</v>
      </c>
      <c r="O76" s="37" t="s">
        <v>115</v>
      </c>
      <c r="P76" s="37" t="s">
        <v>131</v>
      </c>
      <c r="Q76" s="37" t="s">
        <v>115</v>
      </c>
      <c r="R76" s="37" t="s">
        <v>414</v>
      </c>
      <c r="S76" t="b">
        <v>0</v>
      </c>
      <c r="T76" s="40" t="str">
        <f>VLOOKUP($D76,'TABLE TIERS'!$A$2:$K$94,11,0)</f>
        <v>NON FACTOR</v>
      </c>
    </row>
    <row r="77" spans="1:20" x14ac:dyDescent="0.3">
      <c r="A77" t="s">
        <v>415</v>
      </c>
      <c r="B77" t="s">
        <v>416</v>
      </c>
      <c r="C77" t="s">
        <v>417</v>
      </c>
      <c r="D77" t="s">
        <v>60</v>
      </c>
      <c r="E77" t="s">
        <v>140</v>
      </c>
      <c r="F77" t="s">
        <v>111</v>
      </c>
      <c r="G77">
        <v>202401455</v>
      </c>
      <c r="H77" s="48">
        <v>45363</v>
      </c>
      <c r="I77" t="s">
        <v>342</v>
      </c>
      <c r="J77" t="s">
        <v>113</v>
      </c>
      <c r="K77" s="47">
        <v>381.46</v>
      </c>
      <c r="L77" s="47">
        <v>0</v>
      </c>
      <c r="M77" s="47">
        <v>381.46</v>
      </c>
      <c r="N77" s="37" t="s">
        <v>114</v>
      </c>
      <c r="O77" s="37" t="s">
        <v>418</v>
      </c>
      <c r="P77" s="37" t="s">
        <v>135</v>
      </c>
      <c r="Q77" s="37" t="s">
        <v>419</v>
      </c>
      <c r="R77" s="37" t="s">
        <v>420</v>
      </c>
      <c r="S77" t="b">
        <v>0</v>
      </c>
      <c r="T77" s="40" t="str">
        <f>VLOOKUP($D77,'TABLE TIERS'!$A$2:$K$94,11,0)</f>
        <v>DOM</v>
      </c>
    </row>
    <row r="78" spans="1:20" x14ac:dyDescent="0.3">
      <c r="A78" t="s">
        <v>360</v>
      </c>
      <c r="B78" t="s">
        <v>361</v>
      </c>
      <c r="C78" t="s">
        <v>362</v>
      </c>
      <c r="D78" t="s">
        <v>48</v>
      </c>
      <c r="E78" t="s">
        <v>140</v>
      </c>
      <c r="F78" t="s">
        <v>111</v>
      </c>
      <c r="G78">
        <v>202401456</v>
      </c>
      <c r="H78" s="48">
        <v>45363</v>
      </c>
      <c r="I78" t="s">
        <v>342</v>
      </c>
      <c r="J78" t="s">
        <v>113</v>
      </c>
      <c r="K78" s="47">
        <v>656.32</v>
      </c>
      <c r="L78" s="47">
        <v>0</v>
      </c>
      <c r="M78" s="47">
        <v>656.32</v>
      </c>
      <c r="N78" s="37" t="s">
        <v>114</v>
      </c>
      <c r="O78" s="37" t="s">
        <v>363</v>
      </c>
      <c r="P78" s="37" t="s">
        <v>135</v>
      </c>
      <c r="Q78" s="37" t="s">
        <v>364</v>
      </c>
      <c r="R78" s="37" t="s">
        <v>365</v>
      </c>
      <c r="S78" t="b">
        <v>0</v>
      </c>
      <c r="T78" s="40" t="str">
        <f>VLOOKUP($D78,'TABLE TIERS'!$A$2:$K$94,11,0)</f>
        <v>DOM</v>
      </c>
    </row>
    <row r="79" spans="1:20" x14ac:dyDescent="0.3">
      <c r="A79" t="s">
        <v>421</v>
      </c>
      <c r="B79" t="s">
        <v>138</v>
      </c>
      <c r="C79" t="s">
        <v>139</v>
      </c>
      <c r="D79" t="s">
        <v>61</v>
      </c>
      <c r="E79" t="s">
        <v>140</v>
      </c>
      <c r="F79" t="s">
        <v>111</v>
      </c>
      <c r="G79">
        <v>202401457</v>
      </c>
      <c r="H79" s="48">
        <v>45363</v>
      </c>
      <c r="I79" t="s">
        <v>332</v>
      </c>
      <c r="J79" t="s">
        <v>113</v>
      </c>
      <c r="K79" s="47">
        <v>509.5</v>
      </c>
      <c r="L79" s="47">
        <v>509</v>
      </c>
      <c r="M79" s="47">
        <v>0.01</v>
      </c>
      <c r="N79" s="37" t="s">
        <v>141</v>
      </c>
      <c r="O79" s="37" t="s">
        <v>422</v>
      </c>
      <c r="P79" s="37" t="s">
        <v>142</v>
      </c>
      <c r="Q79" s="37" t="s">
        <v>115</v>
      </c>
      <c r="R79" s="37" t="s">
        <v>423</v>
      </c>
      <c r="S79" t="b">
        <v>0</v>
      </c>
      <c r="T79" s="40" t="str">
        <f>VLOOKUP($D79,'TABLE TIERS'!$A$2:$K$94,11,0)</f>
        <v>NON FACTOR</v>
      </c>
    </row>
    <row r="80" spans="1:20" x14ac:dyDescent="0.3">
      <c r="A80" t="s">
        <v>424</v>
      </c>
      <c r="B80" t="s">
        <v>425</v>
      </c>
      <c r="C80" t="s">
        <v>426</v>
      </c>
      <c r="D80" t="s">
        <v>62</v>
      </c>
      <c r="E80" t="s">
        <v>427</v>
      </c>
      <c r="F80" t="s">
        <v>111</v>
      </c>
      <c r="G80">
        <v>202401458</v>
      </c>
      <c r="H80" s="48">
        <v>45363</v>
      </c>
      <c r="I80" t="s">
        <v>342</v>
      </c>
      <c r="J80" t="s">
        <v>113</v>
      </c>
      <c r="K80" s="47">
        <v>63.11</v>
      </c>
      <c r="L80" s="47">
        <v>0</v>
      </c>
      <c r="M80" s="47">
        <v>63.11</v>
      </c>
      <c r="N80" s="37" t="s">
        <v>114</v>
      </c>
      <c r="O80" s="37" t="s">
        <v>115</v>
      </c>
      <c r="P80" s="37" t="s">
        <v>116</v>
      </c>
      <c r="Q80" s="37" t="s">
        <v>428</v>
      </c>
      <c r="R80" s="37" t="s">
        <v>429</v>
      </c>
      <c r="S80" t="b">
        <v>0</v>
      </c>
      <c r="T80" s="40" t="str">
        <f>VLOOKUP($D80,'TABLE TIERS'!$A$2:$K$94,11,0)</f>
        <v>EXP</v>
      </c>
    </row>
    <row r="81" spans="1:20" x14ac:dyDescent="0.3">
      <c r="A81" t="s">
        <v>424</v>
      </c>
      <c r="B81" t="s">
        <v>425</v>
      </c>
      <c r="C81" t="s">
        <v>426</v>
      </c>
      <c r="D81" t="s">
        <v>62</v>
      </c>
      <c r="E81" t="s">
        <v>427</v>
      </c>
      <c r="F81" t="s">
        <v>111</v>
      </c>
      <c r="G81">
        <v>202401459</v>
      </c>
      <c r="H81" s="48">
        <v>45363</v>
      </c>
      <c r="I81" t="s">
        <v>342</v>
      </c>
      <c r="J81" t="s">
        <v>113</v>
      </c>
      <c r="K81" s="47">
        <v>88.19</v>
      </c>
      <c r="L81" s="47">
        <v>0</v>
      </c>
      <c r="M81" s="47">
        <v>88.19</v>
      </c>
      <c r="N81" s="37" t="s">
        <v>114</v>
      </c>
      <c r="O81" s="37" t="s">
        <v>115</v>
      </c>
      <c r="P81" s="37" t="s">
        <v>116</v>
      </c>
      <c r="Q81" s="37" t="s">
        <v>428</v>
      </c>
      <c r="R81" s="37" t="s">
        <v>429</v>
      </c>
      <c r="S81" t="b">
        <v>0</v>
      </c>
      <c r="T81" s="40" t="str">
        <f>VLOOKUP($D81,'TABLE TIERS'!$A$2:$K$94,11,0)</f>
        <v>EXP</v>
      </c>
    </row>
    <row r="82" spans="1:20" x14ac:dyDescent="0.3">
      <c r="A82" t="s">
        <v>424</v>
      </c>
      <c r="B82" t="s">
        <v>425</v>
      </c>
      <c r="C82" t="s">
        <v>426</v>
      </c>
      <c r="D82" t="s">
        <v>62</v>
      </c>
      <c r="E82" t="s">
        <v>427</v>
      </c>
      <c r="F82" t="s">
        <v>111</v>
      </c>
      <c r="G82">
        <v>202401460</v>
      </c>
      <c r="H82" s="48">
        <v>45363</v>
      </c>
      <c r="I82" t="s">
        <v>342</v>
      </c>
      <c r="J82" t="s">
        <v>113</v>
      </c>
      <c r="K82" s="47">
        <v>778.86</v>
      </c>
      <c r="L82" s="47">
        <v>0</v>
      </c>
      <c r="M82" s="47">
        <v>778.86</v>
      </c>
      <c r="N82" s="37" t="s">
        <v>114</v>
      </c>
      <c r="O82" s="37" t="s">
        <v>115</v>
      </c>
      <c r="P82" s="37" t="s">
        <v>116</v>
      </c>
      <c r="Q82" s="37" t="s">
        <v>428</v>
      </c>
      <c r="R82" s="37" t="s">
        <v>429</v>
      </c>
      <c r="S82" t="b">
        <v>0</v>
      </c>
      <c r="T82" s="40" t="str">
        <f>VLOOKUP($D82,'TABLE TIERS'!$A$2:$K$94,11,0)</f>
        <v>EXP</v>
      </c>
    </row>
    <row r="83" spans="1:20" x14ac:dyDescent="0.3">
      <c r="A83" t="s">
        <v>430</v>
      </c>
      <c r="B83" t="s">
        <v>431</v>
      </c>
      <c r="C83" t="s">
        <v>432</v>
      </c>
      <c r="D83" t="s">
        <v>63</v>
      </c>
      <c r="E83" t="s">
        <v>433</v>
      </c>
      <c r="F83" t="s">
        <v>111</v>
      </c>
      <c r="G83">
        <v>202401461</v>
      </c>
      <c r="H83" s="48">
        <v>45363</v>
      </c>
      <c r="I83" t="s">
        <v>342</v>
      </c>
      <c r="J83" t="s">
        <v>113</v>
      </c>
      <c r="K83" s="47">
        <v>567.20000000000005</v>
      </c>
      <c r="L83" s="47">
        <v>0</v>
      </c>
      <c r="M83" s="47">
        <v>567.20000000000005</v>
      </c>
      <c r="N83" s="37" t="s">
        <v>114</v>
      </c>
      <c r="O83" s="37" t="s">
        <v>115</v>
      </c>
      <c r="P83" s="37" t="s">
        <v>116</v>
      </c>
      <c r="Q83" s="37" t="s">
        <v>434</v>
      </c>
      <c r="R83" s="37" t="s">
        <v>435</v>
      </c>
      <c r="S83" t="b">
        <v>0</v>
      </c>
      <c r="T83" s="40" t="str">
        <f>VLOOKUP($D83,'TABLE TIERS'!$A$2:$K$94,11,0)</f>
        <v>EXP</v>
      </c>
    </row>
    <row r="84" spans="1:20" x14ac:dyDescent="0.3">
      <c r="A84" t="s">
        <v>430</v>
      </c>
      <c r="B84" t="s">
        <v>431</v>
      </c>
      <c r="C84" t="s">
        <v>432</v>
      </c>
      <c r="D84" t="s">
        <v>63</v>
      </c>
      <c r="E84" t="s">
        <v>433</v>
      </c>
      <c r="F84" t="s">
        <v>111</v>
      </c>
      <c r="G84">
        <v>202401462</v>
      </c>
      <c r="H84" s="48">
        <v>45363</v>
      </c>
      <c r="I84" t="s">
        <v>342</v>
      </c>
      <c r="J84" t="s">
        <v>113</v>
      </c>
      <c r="K84" s="47">
        <v>779.48</v>
      </c>
      <c r="L84" s="47">
        <v>0</v>
      </c>
      <c r="M84" s="47">
        <v>779.48</v>
      </c>
      <c r="N84" s="37" t="s">
        <v>114</v>
      </c>
      <c r="O84" s="37" t="s">
        <v>115</v>
      </c>
      <c r="P84" s="37" t="s">
        <v>116</v>
      </c>
      <c r="Q84" s="37" t="s">
        <v>434</v>
      </c>
      <c r="R84" s="37" t="s">
        <v>435</v>
      </c>
      <c r="S84" t="b">
        <v>0</v>
      </c>
      <c r="T84" s="40" t="str">
        <f>VLOOKUP($D84,'TABLE TIERS'!$A$2:$K$94,11,0)</f>
        <v>EXP</v>
      </c>
    </row>
    <row r="85" spans="1:20" x14ac:dyDescent="0.3">
      <c r="A85" t="s">
        <v>173</v>
      </c>
      <c r="B85" t="s">
        <v>174</v>
      </c>
      <c r="C85" t="s">
        <v>175</v>
      </c>
      <c r="D85" t="s">
        <v>14</v>
      </c>
      <c r="E85" t="s">
        <v>176</v>
      </c>
      <c r="F85" t="s">
        <v>111</v>
      </c>
      <c r="G85">
        <v>202401463</v>
      </c>
      <c r="H85" s="48">
        <v>45363</v>
      </c>
      <c r="I85" t="s">
        <v>342</v>
      </c>
      <c r="J85" t="s">
        <v>113</v>
      </c>
      <c r="K85" s="47">
        <v>4126.41</v>
      </c>
      <c r="L85" s="47">
        <v>0</v>
      </c>
      <c r="M85" s="47">
        <v>4126.41</v>
      </c>
      <c r="N85" s="37" t="s">
        <v>114</v>
      </c>
      <c r="O85" s="37" t="s">
        <v>115</v>
      </c>
      <c r="P85" s="37" t="s">
        <v>116</v>
      </c>
      <c r="Q85" s="37" t="s">
        <v>177</v>
      </c>
      <c r="R85" s="37" t="s">
        <v>178</v>
      </c>
      <c r="S85" t="b">
        <v>0</v>
      </c>
      <c r="T85" s="40" t="str">
        <f>VLOOKUP($D85,'TABLE TIERS'!$A$2:$K$94,11,0)</f>
        <v>EXP</v>
      </c>
    </row>
    <row r="86" spans="1:20" x14ac:dyDescent="0.3">
      <c r="A86" t="s">
        <v>436</v>
      </c>
      <c r="B86" t="s">
        <v>437</v>
      </c>
      <c r="C86" t="s">
        <v>438</v>
      </c>
      <c r="D86" t="s">
        <v>64</v>
      </c>
      <c r="E86" t="s">
        <v>439</v>
      </c>
      <c r="F86" t="s">
        <v>111</v>
      </c>
      <c r="G86">
        <v>202401464</v>
      </c>
      <c r="H86" s="48">
        <v>45363</v>
      </c>
      <c r="I86" t="s">
        <v>332</v>
      </c>
      <c r="J86" t="s">
        <v>113</v>
      </c>
      <c r="K86" s="47">
        <v>1218.83</v>
      </c>
      <c r="L86" s="47">
        <v>0</v>
      </c>
      <c r="M86" s="47">
        <v>1218.83</v>
      </c>
      <c r="N86" s="37" t="s">
        <v>124</v>
      </c>
      <c r="O86" s="37" t="s">
        <v>115</v>
      </c>
      <c r="P86" s="37" t="s">
        <v>116</v>
      </c>
      <c r="Q86" s="37" t="s">
        <v>115</v>
      </c>
      <c r="R86" s="37" t="s">
        <v>440</v>
      </c>
      <c r="S86" t="b">
        <v>0</v>
      </c>
      <c r="T86" s="40" t="str">
        <f>VLOOKUP($D86,'TABLE TIERS'!$A$2:$K$94,11,0)</f>
        <v>NON FACTOR</v>
      </c>
    </row>
    <row r="87" spans="1:20" x14ac:dyDescent="0.3">
      <c r="A87" t="s">
        <v>318</v>
      </c>
      <c r="B87" t="s">
        <v>319</v>
      </c>
      <c r="C87" t="s">
        <v>139</v>
      </c>
      <c r="D87" t="s">
        <v>39</v>
      </c>
      <c r="E87" t="s">
        <v>140</v>
      </c>
      <c r="F87" t="s">
        <v>111</v>
      </c>
      <c r="G87">
        <v>202401465</v>
      </c>
      <c r="H87" s="48">
        <v>45363</v>
      </c>
      <c r="I87" t="s">
        <v>342</v>
      </c>
      <c r="J87" t="s">
        <v>113</v>
      </c>
      <c r="K87" s="47">
        <v>6021.44</v>
      </c>
      <c r="L87" s="47">
        <v>0</v>
      </c>
      <c r="M87" s="47">
        <v>6021.44</v>
      </c>
      <c r="N87" s="37" t="s">
        <v>114</v>
      </c>
      <c r="O87" s="37" t="s">
        <v>320</v>
      </c>
      <c r="P87" s="37" t="s">
        <v>135</v>
      </c>
      <c r="Q87" s="37" t="s">
        <v>321</v>
      </c>
      <c r="R87" s="37" t="s">
        <v>322</v>
      </c>
      <c r="S87" t="b">
        <v>0</v>
      </c>
      <c r="T87" s="40" t="str">
        <f>VLOOKUP($D87,'TABLE TIERS'!$A$2:$K$94,11,0)</f>
        <v>DOM</v>
      </c>
    </row>
    <row r="88" spans="1:20" x14ac:dyDescent="0.3">
      <c r="A88" t="s">
        <v>441</v>
      </c>
      <c r="B88" t="s">
        <v>442</v>
      </c>
      <c r="C88" t="s">
        <v>139</v>
      </c>
      <c r="D88" t="s">
        <v>65</v>
      </c>
      <c r="E88" t="s">
        <v>140</v>
      </c>
      <c r="F88" t="s">
        <v>111</v>
      </c>
      <c r="G88">
        <v>202401466</v>
      </c>
      <c r="H88" s="48">
        <v>45363</v>
      </c>
      <c r="I88" t="s">
        <v>332</v>
      </c>
      <c r="J88" t="s">
        <v>113</v>
      </c>
      <c r="K88" s="47">
        <v>12525.47</v>
      </c>
      <c r="L88" s="47">
        <v>12525</v>
      </c>
      <c r="M88" s="47">
        <v>0</v>
      </c>
      <c r="N88" s="37" t="s">
        <v>141</v>
      </c>
      <c r="O88" s="37" t="s">
        <v>115</v>
      </c>
      <c r="P88" s="37" t="s">
        <v>142</v>
      </c>
      <c r="Q88" s="37" t="s">
        <v>115</v>
      </c>
      <c r="R88" s="37" t="s">
        <v>443</v>
      </c>
      <c r="S88" t="b">
        <v>0</v>
      </c>
      <c r="T88" s="40" t="str">
        <f>VLOOKUP($D88,'TABLE TIERS'!$A$2:$K$94,11,0)</f>
        <v>NON FACTOR</v>
      </c>
    </row>
    <row r="89" spans="1:20" x14ac:dyDescent="0.3">
      <c r="A89" t="s">
        <v>444</v>
      </c>
      <c r="B89" t="s">
        <v>445</v>
      </c>
      <c r="C89" t="s">
        <v>139</v>
      </c>
      <c r="D89" t="s">
        <v>66</v>
      </c>
      <c r="E89" t="s">
        <v>140</v>
      </c>
      <c r="F89" t="s">
        <v>111</v>
      </c>
      <c r="G89">
        <v>202401467</v>
      </c>
      <c r="H89" s="48">
        <v>45363</v>
      </c>
      <c r="I89" t="s">
        <v>342</v>
      </c>
      <c r="J89" t="s">
        <v>113</v>
      </c>
      <c r="K89" s="47">
        <v>34.61</v>
      </c>
      <c r="L89" s="47">
        <v>0</v>
      </c>
      <c r="M89" s="47">
        <v>34.61</v>
      </c>
      <c r="N89" s="37" t="s">
        <v>114</v>
      </c>
      <c r="O89" s="37" t="s">
        <v>446</v>
      </c>
      <c r="P89" s="37" t="s">
        <v>135</v>
      </c>
      <c r="Q89" s="37" t="s">
        <v>447</v>
      </c>
      <c r="R89" s="37" t="s">
        <v>448</v>
      </c>
      <c r="S89" t="b">
        <v>0</v>
      </c>
      <c r="T89" s="40" t="str">
        <f>VLOOKUP($D89,'TABLE TIERS'!$A$2:$K$94,11,0)</f>
        <v>DOM</v>
      </c>
    </row>
    <row r="90" spans="1:20" x14ac:dyDescent="0.3">
      <c r="A90" t="s">
        <v>341</v>
      </c>
      <c r="B90" t="s">
        <v>138</v>
      </c>
      <c r="C90" t="s">
        <v>139</v>
      </c>
      <c r="D90" t="s">
        <v>44</v>
      </c>
      <c r="E90" t="s">
        <v>140</v>
      </c>
      <c r="F90" t="s">
        <v>111</v>
      </c>
      <c r="G90">
        <v>202401468</v>
      </c>
      <c r="H90" s="48">
        <v>45363</v>
      </c>
      <c r="I90" t="s">
        <v>342</v>
      </c>
      <c r="J90" t="s">
        <v>113</v>
      </c>
      <c r="K90" s="47">
        <v>44.94</v>
      </c>
      <c r="L90" s="47">
        <v>0</v>
      </c>
      <c r="M90" s="47">
        <v>44.94</v>
      </c>
      <c r="N90" s="37" t="s">
        <v>114</v>
      </c>
      <c r="O90" s="37" t="s">
        <v>343</v>
      </c>
      <c r="P90" s="37" t="s">
        <v>170</v>
      </c>
      <c r="Q90" s="37" t="s">
        <v>344</v>
      </c>
      <c r="R90" s="37" t="s">
        <v>345</v>
      </c>
      <c r="S90" t="b">
        <v>0</v>
      </c>
      <c r="T90" s="40" t="str">
        <f>VLOOKUP($D90,'TABLE TIERS'!$A$2:$K$94,11,0)</f>
        <v>DOM</v>
      </c>
    </row>
    <row r="91" spans="1:20" x14ac:dyDescent="0.3">
      <c r="A91" t="s">
        <v>449</v>
      </c>
      <c r="B91" t="s">
        <v>261</v>
      </c>
      <c r="C91" t="s">
        <v>139</v>
      </c>
      <c r="D91" t="s">
        <v>67</v>
      </c>
      <c r="E91" t="s">
        <v>140</v>
      </c>
      <c r="F91" t="s">
        <v>111</v>
      </c>
      <c r="G91">
        <v>202401469</v>
      </c>
      <c r="H91" s="48">
        <v>45363</v>
      </c>
      <c r="I91" t="s">
        <v>332</v>
      </c>
      <c r="J91" t="s">
        <v>113</v>
      </c>
      <c r="K91" s="47">
        <v>20.99</v>
      </c>
      <c r="L91" s="47">
        <v>21</v>
      </c>
      <c r="M91" s="47">
        <v>0</v>
      </c>
      <c r="N91" s="37" t="s">
        <v>141</v>
      </c>
      <c r="O91" s="37" t="s">
        <v>450</v>
      </c>
      <c r="P91" s="37" t="s">
        <v>214</v>
      </c>
      <c r="Q91" s="37" t="s">
        <v>115</v>
      </c>
      <c r="R91" s="37" t="s">
        <v>451</v>
      </c>
      <c r="S91" t="b">
        <v>0</v>
      </c>
      <c r="T91" s="40" t="str">
        <f>VLOOKUP($D91,'TABLE TIERS'!$A$2:$K$94,11,0)</f>
        <v>NON FACTOR</v>
      </c>
    </row>
    <row r="92" spans="1:20" x14ac:dyDescent="0.3">
      <c r="A92" t="s">
        <v>449</v>
      </c>
      <c r="B92" t="s">
        <v>261</v>
      </c>
      <c r="C92" t="s">
        <v>139</v>
      </c>
      <c r="D92" t="s">
        <v>67</v>
      </c>
      <c r="E92" t="s">
        <v>140</v>
      </c>
      <c r="F92" t="s">
        <v>111</v>
      </c>
      <c r="G92">
        <v>202401470</v>
      </c>
      <c r="H92" s="48">
        <v>45363</v>
      </c>
      <c r="I92" t="s">
        <v>332</v>
      </c>
      <c r="J92" t="s">
        <v>113</v>
      </c>
      <c r="K92" s="47">
        <v>218.27</v>
      </c>
      <c r="L92" s="47">
        <v>218</v>
      </c>
      <c r="M92" s="47">
        <v>0</v>
      </c>
      <c r="N92" s="37" t="s">
        <v>141</v>
      </c>
      <c r="O92" s="37" t="s">
        <v>450</v>
      </c>
      <c r="P92" s="37" t="s">
        <v>214</v>
      </c>
      <c r="Q92" s="37" t="s">
        <v>115</v>
      </c>
      <c r="R92" s="37" t="s">
        <v>451</v>
      </c>
      <c r="S92" t="b">
        <v>0</v>
      </c>
      <c r="T92" s="40" t="str">
        <f>VLOOKUP($D92,'TABLE TIERS'!$A$2:$K$94,11,0)</f>
        <v>NON FACTOR</v>
      </c>
    </row>
    <row r="93" spans="1:20" x14ac:dyDescent="0.3">
      <c r="A93" t="s">
        <v>452</v>
      </c>
      <c r="B93" t="s">
        <v>453</v>
      </c>
      <c r="C93" t="s">
        <v>454</v>
      </c>
      <c r="D93" t="s">
        <v>68</v>
      </c>
      <c r="E93" t="s">
        <v>455</v>
      </c>
      <c r="F93" t="s">
        <v>111</v>
      </c>
      <c r="G93">
        <v>202401471</v>
      </c>
      <c r="H93" s="48">
        <v>45364</v>
      </c>
      <c r="I93" t="s">
        <v>456</v>
      </c>
      <c r="J93" t="s">
        <v>113</v>
      </c>
      <c r="K93" s="47">
        <v>5959.31</v>
      </c>
      <c r="L93" s="47">
        <v>5959</v>
      </c>
      <c r="M93" s="47">
        <v>0</v>
      </c>
      <c r="N93" s="37" t="s">
        <v>126</v>
      </c>
      <c r="O93" s="37" t="s">
        <v>115</v>
      </c>
      <c r="P93" s="37" t="s">
        <v>135</v>
      </c>
      <c r="Q93" s="37" t="s">
        <v>115</v>
      </c>
      <c r="R93" s="37" t="s">
        <v>457</v>
      </c>
      <c r="S93" t="b">
        <v>0</v>
      </c>
      <c r="T93" s="40" t="str">
        <f>VLOOKUP($D93,'TABLE TIERS'!$A$2:$K$94,11,0)</f>
        <v>NON FACTOR</v>
      </c>
    </row>
    <row r="94" spans="1:20" x14ac:dyDescent="0.3">
      <c r="A94" t="s">
        <v>452</v>
      </c>
      <c r="B94" t="s">
        <v>453</v>
      </c>
      <c r="C94" t="s">
        <v>454</v>
      </c>
      <c r="D94" t="s">
        <v>68</v>
      </c>
      <c r="E94" t="s">
        <v>455</v>
      </c>
      <c r="F94" t="s">
        <v>111</v>
      </c>
      <c r="G94">
        <v>202401472</v>
      </c>
      <c r="H94" s="48">
        <v>45364</v>
      </c>
      <c r="I94" t="s">
        <v>456</v>
      </c>
      <c r="J94" t="s">
        <v>113</v>
      </c>
      <c r="K94" s="47">
        <v>2467.6999999999998</v>
      </c>
      <c r="L94" s="47">
        <v>2468</v>
      </c>
      <c r="M94" s="47">
        <v>0</v>
      </c>
      <c r="N94" s="37" t="s">
        <v>126</v>
      </c>
      <c r="O94" s="37" t="s">
        <v>115</v>
      </c>
      <c r="P94" s="37" t="s">
        <v>135</v>
      </c>
      <c r="Q94" s="37" t="s">
        <v>115</v>
      </c>
      <c r="R94" s="37" t="s">
        <v>457</v>
      </c>
      <c r="S94" t="b">
        <v>0</v>
      </c>
      <c r="T94" s="40" t="str">
        <f>VLOOKUP($D94,'TABLE TIERS'!$A$2:$K$94,11,0)</f>
        <v>NON FACTOR</v>
      </c>
    </row>
    <row r="95" spans="1:20" x14ac:dyDescent="0.3">
      <c r="A95" t="s">
        <v>452</v>
      </c>
      <c r="B95" t="s">
        <v>453</v>
      </c>
      <c r="C95" t="s">
        <v>454</v>
      </c>
      <c r="D95" t="s">
        <v>68</v>
      </c>
      <c r="E95" t="s">
        <v>455</v>
      </c>
      <c r="F95" t="s">
        <v>111</v>
      </c>
      <c r="G95">
        <v>202401473</v>
      </c>
      <c r="H95" s="48">
        <v>45364</v>
      </c>
      <c r="I95" t="s">
        <v>456</v>
      </c>
      <c r="J95" t="s">
        <v>113</v>
      </c>
      <c r="K95" s="47">
        <v>5083.8599999999997</v>
      </c>
      <c r="L95" s="47">
        <v>5084</v>
      </c>
      <c r="M95" s="47">
        <v>0</v>
      </c>
      <c r="N95" s="37" t="s">
        <v>126</v>
      </c>
      <c r="O95" s="37" t="s">
        <v>115</v>
      </c>
      <c r="P95" s="37" t="s">
        <v>135</v>
      </c>
      <c r="Q95" s="37" t="s">
        <v>115</v>
      </c>
      <c r="R95" s="37" t="s">
        <v>457</v>
      </c>
      <c r="S95" t="b">
        <v>0</v>
      </c>
      <c r="T95" s="40" t="str">
        <f>VLOOKUP($D95,'TABLE TIERS'!$A$2:$K$94,11,0)</f>
        <v>NON FACTOR</v>
      </c>
    </row>
    <row r="96" spans="1:20" x14ac:dyDescent="0.3">
      <c r="A96" t="s">
        <v>452</v>
      </c>
      <c r="B96" t="s">
        <v>453</v>
      </c>
      <c r="C96" t="s">
        <v>454</v>
      </c>
      <c r="D96" t="s">
        <v>68</v>
      </c>
      <c r="E96" t="s">
        <v>455</v>
      </c>
      <c r="F96" t="s">
        <v>111</v>
      </c>
      <c r="G96">
        <v>202401474</v>
      </c>
      <c r="H96" s="48">
        <v>45364</v>
      </c>
      <c r="I96" t="s">
        <v>456</v>
      </c>
      <c r="J96" t="s">
        <v>113</v>
      </c>
      <c r="K96" s="47">
        <v>206.05</v>
      </c>
      <c r="L96" s="47">
        <v>206</v>
      </c>
      <c r="M96" s="47">
        <v>0</v>
      </c>
      <c r="N96" s="37" t="s">
        <v>126</v>
      </c>
      <c r="O96" s="37" t="s">
        <v>115</v>
      </c>
      <c r="P96" s="37" t="s">
        <v>135</v>
      </c>
      <c r="Q96" s="37" t="s">
        <v>115</v>
      </c>
      <c r="R96" s="37" t="s">
        <v>457</v>
      </c>
      <c r="S96" t="b">
        <v>0</v>
      </c>
      <c r="T96" s="40" t="str">
        <f>VLOOKUP($D96,'TABLE TIERS'!$A$2:$K$94,11,0)</f>
        <v>NON FACTOR</v>
      </c>
    </row>
    <row r="97" spans="1:20" x14ac:dyDescent="0.3">
      <c r="A97" t="s">
        <v>452</v>
      </c>
      <c r="B97" t="s">
        <v>453</v>
      </c>
      <c r="C97" t="s">
        <v>454</v>
      </c>
      <c r="D97" t="s">
        <v>68</v>
      </c>
      <c r="E97" t="s">
        <v>455</v>
      </c>
      <c r="F97" t="s">
        <v>111</v>
      </c>
      <c r="G97">
        <v>202401475</v>
      </c>
      <c r="H97" s="48">
        <v>45364</v>
      </c>
      <c r="I97" t="s">
        <v>456</v>
      </c>
      <c r="J97" t="s">
        <v>113</v>
      </c>
      <c r="K97" s="47">
        <v>148.86000000000001</v>
      </c>
      <c r="L97" s="47">
        <v>149</v>
      </c>
      <c r="M97" s="47">
        <v>0</v>
      </c>
      <c r="N97" s="37" t="s">
        <v>126</v>
      </c>
      <c r="O97" s="37" t="s">
        <v>115</v>
      </c>
      <c r="P97" s="37" t="s">
        <v>135</v>
      </c>
      <c r="Q97" s="37" t="s">
        <v>115</v>
      </c>
      <c r="R97" s="37" t="s">
        <v>457</v>
      </c>
      <c r="S97" t="b">
        <v>0</v>
      </c>
      <c r="T97" s="40" t="str">
        <f>VLOOKUP($D97,'TABLE TIERS'!$A$2:$K$94,11,0)</f>
        <v>NON FACTOR</v>
      </c>
    </row>
    <row r="98" spans="1:20" x14ac:dyDescent="0.3">
      <c r="A98" t="s">
        <v>452</v>
      </c>
      <c r="B98" t="s">
        <v>453</v>
      </c>
      <c r="C98" t="s">
        <v>454</v>
      </c>
      <c r="D98" t="s">
        <v>68</v>
      </c>
      <c r="E98" t="s">
        <v>455</v>
      </c>
      <c r="F98" t="s">
        <v>111</v>
      </c>
      <c r="G98">
        <v>202401476</v>
      </c>
      <c r="H98" s="48">
        <v>45364</v>
      </c>
      <c r="I98" t="s">
        <v>456</v>
      </c>
      <c r="J98" t="s">
        <v>113</v>
      </c>
      <c r="K98" s="47">
        <v>378.36</v>
      </c>
      <c r="L98" s="47">
        <v>378</v>
      </c>
      <c r="M98" s="47">
        <v>0</v>
      </c>
      <c r="N98" s="37" t="s">
        <v>126</v>
      </c>
      <c r="O98" s="37" t="s">
        <v>115</v>
      </c>
      <c r="P98" s="37" t="s">
        <v>135</v>
      </c>
      <c r="Q98" s="37" t="s">
        <v>115</v>
      </c>
      <c r="R98" s="37" t="s">
        <v>457</v>
      </c>
      <c r="S98" t="b">
        <v>0</v>
      </c>
      <c r="T98" s="40" t="str">
        <f>VLOOKUP($D98,'TABLE TIERS'!$A$2:$K$94,11,0)</f>
        <v>NON FACTOR</v>
      </c>
    </row>
    <row r="99" spans="1:20" x14ac:dyDescent="0.3">
      <c r="A99" t="s">
        <v>458</v>
      </c>
      <c r="B99" t="s">
        <v>459</v>
      </c>
      <c r="C99" t="s">
        <v>109</v>
      </c>
      <c r="D99" t="s">
        <v>69</v>
      </c>
      <c r="E99" t="s">
        <v>110</v>
      </c>
      <c r="F99" t="s">
        <v>111</v>
      </c>
      <c r="G99">
        <v>202401477</v>
      </c>
      <c r="H99" s="48">
        <v>45364</v>
      </c>
      <c r="I99" t="s">
        <v>456</v>
      </c>
      <c r="J99" t="s">
        <v>113</v>
      </c>
      <c r="K99" s="47">
        <v>620.65</v>
      </c>
      <c r="L99" s="47">
        <v>621</v>
      </c>
      <c r="M99" s="47">
        <v>0</v>
      </c>
      <c r="N99" s="37" t="s">
        <v>126</v>
      </c>
      <c r="O99" s="37" t="s">
        <v>115</v>
      </c>
      <c r="P99" s="37" t="s">
        <v>135</v>
      </c>
      <c r="Q99" s="37" t="s">
        <v>115</v>
      </c>
      <c r="R99" s="37" t="s">
        <v>460</v>
      </c>
      <c r="S99" t="b">
        <v>0</v>
      </c>
      <c r="T99" s="40" t="str">
        <f>VLOOKUP($D99,'TABLE TIERS'!$A$2:$K$94,11,0)</f>
        <v>NON FACTOR</v>
      </c>
    </row>
    <row r="100" spans="1:20" x14ac:dyDescent="0.3">
      <c r="A100" t="s">
        <v>461</v>
      </c>
      <c r="B100" t="s">
        <v>462</v>
      </c>
      <c r="C100" t="s">
        <v>463</v>
      </c>
      <c r="D100" t="s">
        <v>6</v>
      </c>
      <c r="E100" t="s">
        <v>130</v>
      </c>
      <c r="F100" t="s">
        <v>111</v>
      </c>
      <c r="G100">
        <v>202401478</v>
      </c>
      <c r="H100" s="48">
        <v>45364</v>
      </c>
      <c r="I100" t="s">
        <v>456</v>
      </c>
      <c r="J100" t="s">
        <v>113</v>
      </c>
      <c r="K100" s="47">
        <v>37.5</v>
      </c>
      <c r="L100" s="47">
        <v>0</v>
      </c>
      <c r="M100" s="47">
        <v>37.5</v>
      </c>
      <c r="N100" s="37" t="s">
        <v>464</v>
      </c>
      <c r="O100" s="37" t="s">
        <v>115</v>
      </c>
      <c r="P100" s="37" t="s">
        <v>116</v>
      </c>
      <c r="Q100" s="37" t="s">
        <v>115</v>
      </c>
      <c r="R100" s="37" t="s">
        <v>465</v>
      </c>
      <c r="S100" t="b">
        <v>0</v>
      </c>
      <c r="T100" s="40" t="str">
        <f>VLOOKUP($D100,'TABLE TIERS'!$A$2:$K$94,11,0)</f>
        <v>NON FACTOR</v>
      </c>
    </row>
    <row r="101" spans="1:20" x14ac:dyDescent="0.3">
      <c r="A101" t="s">
        <v>461</v>
      </c>
      <c r="B101" t="s">
        <v>462</v>
      </c>
      <c r="C101" t="s">
        <v>463</v>
      </c>
      <c r="D101" t="s">
        <v>6</v>
      </c>
      <c r="E101" t="s">
        <v>130</v>
      </c>
      <c r="F101" t="s">
        <v>111</v>
      </c>
      <c r="G101">
        <v>202401479</v>
      </c>
      <c r="H101" s="48">
        <v>45364</v>
      </c>
      <c r="I101" t="s">
        <v>456</v>
      </c>
      <c r="J101" t="s">
        <v>113</v>
      </c>
      <c r="K101" s="47">
        <v>4928.0200000000004</v>
      </c>
      <c r="L101" s="47">
        <v>0</v>
      </c>
      <c r="M101" s="47">
        <v>4928.0200000000004</v>
      </c>
      <c r="N101" s="37" t="s">
        <v>464</v>
      </c>
      <c r="O101" s="37" t="s">
        <v>115</v>
      </c>
      <c r="P101" s="37" t="s">
        <v>116</v>
      </c>
      <c r="Q101" s="37" t="s">
        <v>115</v>
      </c>
      <c r="R101" s="37" t="s">
        <v>465</v>
      </c>
      <c r="S101" t="b">
        <v>0</v>
      </c>
      <c r="T101" s="40" t="str">
        <f>VLOOKUP($D101,'TABLE TIERS'!$A$2:$K$94,11,0)</f>
        <v>NON FACTOR</v>
      </c>
    </row>
    <row r="102" spans="1:20" x14ac:dyDescent="0.3">
      <c r="A102" t="s">
        <v>461</v>
      </c>
      <c r="B102" t="s">
        <v>462</v>
      </c>
      <c r="C102" t="s">
        <v>463</v>
      </c>
      <c r="D102" t="s">
        <v>6</v>
      </c>
      <c r="E102" t="s">
        <v>130</v>
      </c>
      <c r="F102" t="s">
        <v>111</v>
      </c>
      <c r="G102">
        <v>202401480</v>
      </c>
      <c r="H102" s="48">
        <v>45364</v>
      </c>
      <c r="I102" t="s">
        <v>456</v>
      </c>
      <c r="J102" t="s">
        <v>113</v>
      </c>
      <c r="K102" s="47">
        <v>229.09</v>
      </c>
      <c r="L102" s="47">
        <v>0</v>
      </c>
      <c r="M102" s="47">
        <v>229.09</v>
      </c>
      <c r="N102" s="37" t="s">
        <v>464</v>
      </c>
      <c r="O102" s="37" t="s">
        <v>115</v>
      </c>
      <c r="P102" s="37" t="s">
        <v>116</v>
      </c>
      <c r="Q102" s="37" t="s">
        <v>115</v>
      </c>
      <c r="R102" s="37" t="s">
        <v>465</v>
      </c>
      <c r="S102" t="b">
        <v>0</v>
      </c>
      <c r="T102" s="40" t="str">
        <f>VLOOKUP($D102,'TABLE TIERS'!$A$2:$K$94,11,0)</f>
        <v>NON FACTOR</v>
      </c>
    </row>
    <row r="103" spans="1:20" x14ac:dyDescent="0.3">
      <c r="A103" t="s">
        <v>461</v>
      </c>
      <c r="B103" t="s">
        <v>462</v>
      </c>
      <c r="C103" t="s">
        <v>463</v>
      </c>
      <c r="D103" t="s">
        <v>6</v>
      </c>
      <c r="E103" t="s">
        <v>130</v>
      </c>
      <c r="F103" t="s">
        <v>111</v>
      </c>
      <c r="G103">
        <v>202401481</v>
      </c>
      <c r="H103" s="48">
        <v>45364</v>
      </c>
      <c r="I103" t="s">
        <v>456</v>
      </c>
      <c r="J103" t="s">
        <v>113</v>
      </c>
      <c r="K103" s="47">
        <v>332.26</v>
      </c>
      <c r="L103" s="47">
        <v>0</v>
      </c>
      <c r="M103" s="47">
        <v>332.26</v>
      </c>
      <c r="N103" s="37" t="s">
        <v>464</v>
      </c>
      <c r="O103" s="37" t="s">
        <v>115</v>
      </c>
      <c r="P103" s="37" t="s">
        <v>116</v>
      </c>
      <c r="Q103" s="37" t="s">
        <v>115</v>
      </c>
      <c r="R103" s="37" t="s">
        <v>465</v>
      </c>
      <c r="S103" t="b">
        <v>0</v>
      </c>
      <c r="T103" s="40" t="str">
        <f>VLOOKUP($D103,'TABLE TIERS'!$A$2:$K$94,11,0)</f>
        <v>NON FACTOR</v>
      </c>
    </row>
    <row r="104" spans="1:20" x14ac:dyDescent="0.3">
      <c r="A104" t="s">
        <v>461</v>
      </c>
      <c r="B104" t="s">
        <v>462</v>
      </c>
      <c r="C104" t="s">
        <v>463</v>
      </c>
      <c r="D104" t="s">
        <v>6</v>
      </c>
      <c r="E104" t="s">
        <v>130</v>
      </c>
      <c r="F104" t="s">
        <v>111</v>
      </c>
      <c r="G104">
        <v>202401482</v>
      </c>
      <c r="H104" s="48">
        <v>45364</v>
      </c>
      <c r="I104" t="s">
        <v>456</v>
      </c>
      <c r="J104" t="s">
        <v>113</v>
      </c>
      <c r="K104" s="47">
        <v>611.46</v>
      </c>
      <c r="L104" s="47">
        <v>0</v>
      </c>
      <c r="M104" s="47">
        <v>611.46</v>
      </c>
      <c r="N104" s="37" t="s">
        <v>464</v>
      </c>
      <c r="O104" s="37" t="s">
        <v>115</v>
      </c>
      <c r="P104" s="37" t="s">
        <v>116</v>
      </c>
      <c r="Q104" s="37" t="s">
        <v>115</v>
      </c>
      <c r="R104" s="37" t="s">
        <v>465</v>
      </c>
      <c r="S104" t="b">
        <v>0</v>
      </c>
      <c r="T104" s="40" t="str">
        <f>VLOOKUP($D104,'TABLE TIERS'!$A$2:$K$94,11,0)</f>
        <v>NON FACTOR</v>
      </c>
    </row>
    <row r="105" spans="1:20" x14ac:dyDescent="0.3">
      <c r="A105" t="s">
        <v>461</v>
      </c>
      <c r="B105" t="s">
        <v>462</v>
      </c>
      <c r="C105" t="s">
        <v>463</v>
      </c>
      <c r="D105" t="s">
        <v>6</v>
      </c>
      <c r="E105" t="s">
        <v>130</v>
      </c>
      <c r="F105" t="s">
        <v>111</v>
      </c>
      <c r="G105">
        <v>202401483</v>
      </c>
      <c r="H105" s="48">
        <v>45364</v>
      </c>
      <c r="I105" t="s">
        <v>456</v>
      </c>
      <c r="J105" t="s">
        <v>113</v>
      </c>
      <c r="K105" s="47">
        <v>93.48</v>
      </c>
      <c r="L105" s="47">
        <v>0</v>
      </c>
      <c r="M105" s="47">
        <v>93.48</v>
      </c>
      <c r="N105" s="37" t="s">
        <v>464</v>
      </c>
      <c r="O105" s="37" t="s">
        <v>115</v>
      </c>
      <c r="P105" s="37" t="s">
        <v>116</v>
      </c>
      <c r="Q105" s="37" t="s">
        <v>115</v>
      </c>
      <c r="R105" s="37" t="s">
        <v>465</v>
      </c>
      <c r="S105" t="b">
        <v>0</v>
      </c>
      <c r="T105" s="40" t="str">
        <f>VLOOKUP($D105,'TABLE TIERS'!$A$2:$K$94,11,0)</f>
        <v>NON FACTOR</v>
      </c>
    </row>
    <row r="106" spans="1:20" x14ac:dyDescent="0.3">
      <c r="A106" t="s">
        <v>461</v>
      </c>
      <c r="B106" t="s">
        <v>462</v>
      </c>
      <c r="C106" t="s">
        <v>463</v>
      </c>
      <c r="D106" t="s">
        <v>6</v>
      </c>
      <c r="E106" t="s">
        <v>130</v>
      </c>
      <c r="F106" t="s">
        <v>111</v>
      </c>
      <c r="G106">
        <v>202401484</v>
      </c>
      <c r="H106" s="48">
        <v>45364</v>
      </c>
      <c r="I106" t="s">
        <v>456</v>
      </c>
      <c r="J106" t="s">
        <v>113</v>
      </c>
      <c r="K106" s="47">
        <v>1523.37</v>
      </c>
      <c r="L106" s="47">
        <v>1523</v>
      </c>
      <c r="M106" s="47">
        <v>0</v>
      </c>
      <c r="N106" s="37" t="s">
        <v>464</v>
      </c>
      <c r="O106" s="37" t="s">
        <v>115</v>
      </c>
      <c r="P106" s="37" t="s">
        <v>116</v>
      </c>
      <c r="Q106" s="37" t="s">
        <v>115</v>
      </c>
      <c r="R106" s="37" t="s">
        <v>465</v>
      </c>
      <c r="S106" t="b">
        <v>0</v>
      </c>
      <c r="T106" s="40" t="str">
        <f>VLOOKUP($D106,'TABLE TIERS'!$A$2:$K$94,11,0)</f>
        <v>NON FACTOR</v>
      </c>
    </row>
    <row r="107" spans="1:20" x14ac:dyDescent="0.3">
      <c r="A107" t="s">
        <v>461</v>
      </c>
      <c r="B107" t="s">
        <v>462</v>
      </c>
      <c r="C107" t="s">
        <v>463</v>
      </c>
      <c r="D107" t="s">
        <v>6</v>
      </c>
      <c r="E107" t="s">
        <v>130</v>
      </c>
      <c r="F107" t="s">
        <v>111</v>
      </c>
      <c r="G107">
        <v>202401485</v>
      </c>
      <c r="H107" s="48">
        <v>45364</v>
      </c>
      <c r="I107" t="s">
        <v>456</v>
      </c>
      <c r="J107" t="s">
        <v>113</v>
      </c>
      <c r="K107" s="47">
        <v>85.86</v>
      </c>
      <c r="L107" s="47">
        <v>0</v>
      </c>
      <c r="M107" s="47">
        <v>85.86</v>
      </c>
      <c r="N107" s="37" t="s">
        <v>464</v>
      </c>
      <c r="O107" s="37" t="s">
        <v>115</v>
      </c>
      <c r="P107" s="37" t="s">
        <v>116</v>
      </c>
      <c r="Q107" s="37" t="s">
        <v>115</v>
      </c>
      <c r="R107" s="37" t="s">
        <v>465</v>
      </c>
      <c r="S107" t="b">
        <v>0</v>
      </c>
      <c r="T107" s="40" t="str">
        <f>VLOOKUP($D107,'TABLE TIERS'!$A$2:$K$94,11,0)</f>
        <v>NON FACTOR</v>
      </c>
    </row>
    <row r="108" spans="1:20" x14ac:dyDescent="0.3">
      <c r="A108" t="s">
        <v>461</v>
      </c>
      <c r="B108" t="s">
        <v>462</v>
      </c>
      <c r="C108" t="s">
        <v>463</v>
      </c>
      <c r="D108" t="s">
        <v>6</v>
      </c>
      <c r="E108" t="s">
        <v>130</v>
      </c>
      <c r="F108" t="s">
        <v>111</v>
      </c>
      <c r="G108">
        <v>202401486</v>
      </c>
      <c r="H108" s="48">
        <v>45364</v>
      </c>
      <c r="I108" t="s">
        <v>456</v>
      </c>
      <c r="J108" t="s">
        <v>113</v>
      </c>
      <c r="K108" s="47">
        <v>237.74</v>
      </c>
      <c r="L108" s="47">
        <v>0</v>
      </c>
      <c r="M108" s="47">
        <v>237.74</v>
      </c>
      <c r="N108" s="37" t="s">
        <v>464</v>
      </c>
      <c r="O108" s="37" t="s">
        <v>115</v>
      </c>
      <c r="P108" s="37" t="s">
        <v>116</v>
      </c>
      <c r="Q108" s="37" t="s">
        <v>115</v>
      </c>
      <c r="R108" s="37" t="s">
        <v>465</v>
      </c>
      <c r="S108" t="b">
        <v>0</v>
      </c>
      <c r="T108" s="40" t="str">
        <f>VLOOKUP($D108,'TABLE TIERS'!$A$2:$K$94,11,0)</f>
        <v>NON FACTOR</v>
      </c>
    </row>
    <row r="109" spans="1:20" x14ac:dyDescent="0.3">
      <c r="A109" t="s">
        <v>461</v>
      </c>
      <c r="B109" t="s">
        <v>462</v>
      </c>
      <c r="C109" t="s">
        <v>463</v>
      </c>
      <c r="D109" t="s">
        <v>6</v>
      </c>
      <c r="E109" t="s">
        <v>130</v>
      </c>
      <c r="F109" t="s">
        <v>111</v>
      </c>
      <c r="G109">
        <v>202401487</v>
      </c>
      <c r="H109" s="48">
        <v>45364</v>
      </c>
      <c r="I109" t="s">
        <v>456</v>
      </c>
      <c r="J109" t="s">
        <v>113</v>
      </c>
      <c r="K109" s="47">
        <v>2.5</v>
      </c>
      <c r="L109" s="47">
        <v>0</v>
      </c>
      <c r="M109" s="47">
        <v>2.5</v>
      </c>
      <c r="N109" s="37" t="s">
        <v>464</v>
      </c>
      <c r="O109" s="37" t="s">
        <v>115</v>
      </c>
      <c r="P109" s="37" t="s">
        <v>116</v>
      </c>
      <c r="Q109" s="37" t="s">
        <v>115</v>
      </c>
      <c r="R109" s="37" t="s">
        <v>465</v>
      </c>
      <c r="S109" t="b">
        <v>0</v>
      </c>
      <c r="T109" s="40" t="str">
        <f>VLOOKUP($D109,'TABLE TIERS'!$A$2:$K$94,11,0)</f>
        <v>NON FACTOR</v>
      </c>
    </row>
    <row r="110" spans="1:20" x14ac:dyDescent="0.3">
      <c r="A110" t="s">
        <v>461</v>
      </c>
      <c r="B110" t="s">
        <v>462</v>
      </c>
      <c r="C110" t="s">
        <v>463</v>
      </c>
      <c r="D110" t="s">
        <v>6</v>
      </c>
      <c r="E110" t="s">
        <v>130</v>
      </c>
      <c r="F110" t="s">
        <v>111</v>
      </c>
      <c r="G110">
        <v>202401488</v>
      </c>
      <c r="H110" s="48">
        <v>45364</v>
      </c>
      <c r="I110" t="s">
        <v>456</v>
      </c>
      <c r="J110" t="s">
        <v>113</v>
      </c>
      <c r="K110" s="47">
        <v>1645.25</v>
      </c>
      <c r="L110" s="47">
        <v>0</v>
      </c>
      <c r="M110" s="47">
        <v>1645.25</v>
      </c>
      <c r="N110" s="37" t="s">
        <v>464</v>
      </c>
      <c r="O110" s="37" t="s">
        <v>115</v>
      </c>
      <c r="P110" s="37" t="s">
        <v>116</v>
      </c>
      <c r="Q110" s="37" t="s">
        <v>115</v>
      </c>
      <c r="R110" s="37" t="s">
        <v>465</v>
      </c>
      <c r="S110" t="b">
        <v>0</v>
      </c>
      <c r="T110" s="40" t="str">
        <f>VLOOKUP($D110,'TABLE TIERS'!$A$2:$K$94,11,0)</f>
        <v>NON FACTOR</v>
      </c>
    </row>
    <row r="111" spans="1:20" x14ac:dyDescent="0.3">
      <c r="A111" t="s">
        <v>461</v>
      </c>
      <c r="B111" t="s">
        <v>462</v>
      </c>
      <c r="C111" t="s">
        <v>463</v>
      </c>
      <c r="D111" t="s">
        <v>6</v>
      </c>
      <c r="E111" t="s">
        <v>130</v>
      </c>
      <c r="F111" t="s">
        <v>111</v>
      </c>
      <c r="G111">
        <v>202401489</v>
      </c>
      <c r="H111" s="48">
        <v>45364</v>
      </c>
      <c r="I111" t="s">
        <v>456</v>
      </c>
      <c r="J111" t="s">
        <v>113</v>
      </c>
      <c r="K111" s="47">
        <v>3522.21</v>
      </c>
      <c r="L111" s="47">
        <v>0</v>
      </c>
      <c r="M111" s="47">
        <v>3522.21</v>
      </c>
      <c r="N111" s="37" t="s">
        <v>464</v>
      </c>
      <c r="O111" s="37" t="s">
        <v>115</v>
      </c>
      <c r="P111" s="37" t="s">
        <v>116</v>
      </c>
      <c r="Q111" s="37" t="s">
        <v>115</v>
      </c>
      <c r="R111" s="37" t="s">
        <v>465</v>
      </c>
      <c r="S111" t="b">
        <v>0</v>
      </c>
      <c r="T111" s="40" t="str">
        <f>VLOOKUP($D111,'TABLE TIERS'!$A$2:$K$94,11,0)</f>
        <v>NON FACTOR</v>
      </c>
    </row>
    <row r="112" spans="1:20" x14ac:dyDescent="0.3">
      <c r="A112" t="s">
        <v>461</v>
      </c>
      <c r="B112" t="s">
        <v>462</v>
      </c>
      <c r="C112" t="s">
        <v>463</v>
      </c>
      <c r="D112" t="s">
        <v>6</v>
      </c>
      <c r="E112" t="s">
        <v>130</v>
      </c>
      <c r="F112" t="s">
        <v>111</v>
      </c>
      <c r="G112">
        <v>202401490</v>
      </c>
      <c r="H112" s="48">
        <v>45364</v>
      </c>
      <c r="I112" t="s">
        <v>456</v>
      </c>
      <c r="J112" t="s">
        <v>113</v>
      </c>
      <c r="K112" s="47">
        <v>383.86</v>
      </c>
      <c r="L112" s="47">
        <v>0</v>
      </c>
      <c r="M112" s="47">
        <v>383.86</v>
      </c>
      <c r="N112" s="37" t="s">
        <v>464</v>
      </c>
      <c r="O112" s="37" t="s">
        <v>115</v>
      </c>
      <c r="P112" s="37" t="s">
        <v>116</v>
      </c>
      <c r="Q112" s="37" t="s">
        <v>115</v>
      </c>
      <c r="R112" s="37" t="s">
        <v>465</v>
      </c>
      <c r="S112" t="b">
        <v>0</v>
      </c>
      <c r="T112" s="40" t="str">
        <f>VLOOKUP($D112,'TABLE TIERS'!$A$2:$K$94,11,0)</f>
        <v>NON FACTOR</v>
      </c>
    </row>
    <row r="113" spans="1:20" x14ac:dyDescent="0.3">
      <c r="A113" t="s">
        <v>466</v>
      </c>
      <c r="B113" t="s">
        <v>467</v>
      </c>
      <c r="C113" t="s">
        <v>109</v>
      </c>
      <c r="D113" t="s">
        <v>70</v>
      </c>
      <c r="E113" t="s">
        <v>110</v>
      </c>
      <c r="F113" t="s">
        <v>111</v>
      </c>
      <c r="G113">
        <v>202401491</v>
      </c>
      <c r="H113" s="48">
        <v>45364</v>
      </c>
      <c r="I113" t="s">
        <v>456</v>
      </c>
      <c r="J113" t="s">
        <v>113</v>
      </c>
      <c r="K113" s="47">
        <v>266.36</v>
      </c>
      <c r="L113" s="47">
        <v>0</v>
      </c>
      <c r="M113" s="47">
        <v>266.36</v>
      </c>
      <c r="N113" s="37" t="s">
        <v>124</v>
      </c>
      <c r="O113" s="37" t="s">
        <v>115</v>
      </c>
      <c r="P113" s="37" t="s">
        <v>142</v>
      </c>
      <c r="Q113" s="37" t="s">
        <v>115</v>
      </c>
      <c r="R113" s="37" t="s">
        <v>468</v>
      </c>
      <c r="S113" t="b">
        <v>0</v>
      </c>
      <c r="T113" s="40" t="str">
        <f>VLOOKUP($D113,'TABLE TIERS'!$A$2:$K$94,11,0)</f>
        <v>NON FACTOR</v>
      </c>
    </row>
    <row r="114" spans="1:20" x14ac:dyDescent="0.3">
      <c r="A114" t="s">
        <v>469</v>
      </c>
      <c r="B114" t="s">
        <v>470</v>
      </c>
      <c r="C114" t="s">
        <v>471</v>
      </c>
      <c r="D114" t="s">
        <v>71</v>
      </c>
      <c r="E114" t="s">
        <v>140</v>
      </c>
      <c r="F114" t="s">
        <v>111</v>
      </c>
      <c r="G114">
        <v>202401492</v>
      </c>
      <c r="H114" s="48">
        <v>45364</v>
      </c>
      <c r="I114" t="s">
        <v>456</v>
      </c>
      <c r="J114" t="s">
        <v>113</v>
      </c>
      <c r="K114" s="47">
        <v>109.8</v>
      </c>
      <c r="L114" s="47">
        <v>110</v>
      </c>
      <c r="M114" s="47">
        <v>0</v>
      </c>
      <c r="N114" s="37" t="s">
        <v>141</v>
      </c>
      <c r="O114" s="37" t="s">
        <v>472</v>
      </c>
      <c r="P114" s="37" t="s">
        <v>135</v>
      </c>
      <c r="Q114" s="37" t="s">
        <v>115</v>
      </c>
      <c r="R114" s="37" t="s">
        <v>473</v>
      </c>
      <c r="S114" t="b">
        <v>0</v>
      </c>
      <c r="T114" s="40" t="str">
        <f>VLOOKUP($D114,'TABLE TIERS'!$A$2:$K$94,11,0)</f>
        <v>NON FACTOR</v>
      </c>
    </row>
    <row r="115" spans="1:20" x14ac:dyDescent="0.3">
      <c r="A115" t="s">
        <v>436</v>
      </c>
      <c r="B115" t="s">
        <v>437</v>
      </c>
      <c r="C115" t="s">
        <v>438</v>
      </c>
      <c r="D115" t="s">
        <v>64</v>
      </c>
      <c r="E115" t="s">
        <v>439</v>
      </c>
      <c r="F115" t="s">
        <v>111</v>
      </c>
      <c r="G115">
        <v>202401493</v>
      </c>
      <c r="H115" s="48">
        <v>45364</v>
      </c>
      <c r="I115" t="s">
        <v>456</v>
      </c>
      <c r="J115" t="s">
        <v>113</v>
      </c>
      <c r="K115" s="47">
        <v>17.47</v>
      </c>
      <c r="L115" s="47">
        <v>0</v>
      </c>
      <c r="M115" s="47">
        <v>17.47</v>
      </c>
      <c r="N115" s="37" t="s">
        <v>124</v>
      </c>
      <c r="O115" s="37" t="s">
        <v>115</v>
      </c>
      <c r="P115" s="37" t="s">
        <v>116</v>
      </c>
      <c r="Q115" s="37" t="s">
        <v>115</v>
      </c>
      <c r="R115" s="37" t="s">
        <v>440</v>
      </c>
      <c r="S115" t="b">
        <v>0</v>
      </c>
      <c r="T115" s="40" t="str">
        <f>VLOOKUP($D115,'TABLE TIERS'!$A$2:$K$94,11,0)</f>
        <v>NON FACTOR</v>
      </c>
    </row>
    <row r="116" spans="1:20" x14ac:dyDescent="0.3">
      <c r="A116" t="s">
        <v>436</v>
      </c>
      <c r="B116" t="s">
        <v>437</v>
      </c>
      <c r="C116" t="s">
        <v>438</v>
      </c>
      <c r="D116" t="s">
        <v>64</v>
      </c>
      <c r="E116" t="s">
        <v>439</v>
      </c>
      <c r="F116" t="s">
        <v>111</v>
      </c>
      <c r="G116">
        <v>202401494</v>
      </c>
      <c r="H116" s="48">
        <v>45364</v>
      </c>
      <c r="I116" t="s">
        <v>456</v>
      </c>
      <c r="J116" t="s">
        <v>113</v>
      </c>
      <c r="K116" s="47">
        <v>137.16</v>
      </c>
      <c r="L116" s="47">
        <v>0</v>
      </c>
      <c r="M116" s="47">
        <v>137.16</v>
      </c>
      <c r="N116" s="37" t="s">
        <v>124</v>
      </c>
      <c r="O116" s="37" t="s">
        <v>115</v>
      </c>
      <c r="P116" s="37" t="s">
        <v>116</v>
      </c>
      <c r="Q116" s="37" t="s">
        <v>115</v>
      </c>
      <c r="R116" s="37" t="s">
        <v>440</v>
      </c>
      <c r="S116" t="b">
        <v>0</v>
      </c>
      <c r="T116" s="40" t="str">
        <f>VLOOKUP($D116,'TABLE TIERS'!$A$2:$K$94,11,0)</f>
        <v>NON FACTOR</v>
      </c>
    </row>
    <row r="117" spans="1:20" x14ac:dyDescent="0.3">
      <c r="A117" t="s">
        <v>474</v>
      </c>
      <c r="B117" t="s">
        <v>442</v>
      </c>
      <c r="C117" t="s">
        <v>139</v>
      </c>
      <c r="D117" t="s">
        <v>72</v>
      </c>
      <c r="E117" t="s">
        <v>140</v>
      </c>
      <c r="F117" t="s">
        <v>111</v>
      </c>
      <c r="G117">
        <v>202401495</v>
      </c>
      <c r="H117" s="48">
        <v>45364</v>
      </c>
      <c r="I117" t="s">
        <v>154</v>
      </c>
      <c r="J117" t="s">
        <v>113</v>
      </c>
      <c r="K117" s="47">
        <v>69.53</v>
      </c>
      <c r="L117" s="47">
        <v>0</v>
      </c>
      <c r="M117" s="47">
        <v>69.53</v>
      </c>
      <c r="N117" s="37" t="s">
        <v>168</v>
      </c>
      <c r="O117" s="37" t="s">
        <v>475</v>
      </c>
      <c r="P117" s="37" t="s">
        <v>170</v>
      </c>
      <c r="Q117" s="37" t="s">
        <v>476</v>
      </c>
      <c r="R117" s="37" t="s">
        <v>477</v>
      </c>
      <c r="S117" t="b">
        <v>0</v>
      </c>
      <c r="T117" s="40" t="str">
        <f>VLOOKUP($D117,'TABLE TIERS'!$A$2:$K$94,11,0)</f>
        <v>DOM</v>
      </c>
    </row>
    <row r="118" spans="1:20" x14ac:dyDescent="0.3">
      <c r="A118" t="s">
        <v>478</v>
      </c>
      <c r="B118" t="s">
        <v>479</v>
      </c>
      <c r="C118" t="s">
        <v>480</v>
      </c>
      <c r="D118" t="s">
        <v>73</v>
      </c>
      <c r="E118" t="s">
        <v>481</v>
      </c>
      <c r="F118" t="s">
        <v>111</v>
      </c>
      <c r="G118">
        <v>202401496</v>
      </c>
      <c r="H118" s="48">
        <v>45364</v>
      </c>
      <c r="I118" t="s">
        <v>456</v>
      </c>
      <c r="J118" t="s">
        <v>113</v>
      </c>
      <c r="K118" s="47">
        <v>75.849999999999994</v>
      </c>
      <c r="L118" s="47">
        <v>76</v>
      </c>
      <c r="M118" s="47">
        <v>0</v>
      </c>
      <c r="N118" s="37" t="s">
        <v>126</v>
      </c>
      <c r="O118" s="37" t="s">
        <v>115</v>
      </c>
      <c r="P118" s="37" t="s">
        <v>116</v>
      </c>
      <c r="Q118" s="37" t="s">
        <v>115</v>
      </c>
      <c r="R118" s="37" t="s">
        <v>482</v>
      </c>
      <c r="S118" t="b">
        <v>0</v>
      </c>
      <c r="T118" s="40" t="str">
        <f>VLOOKUP($D118,'TABLE TIERS'!$A$2:$K$94,11,0)</f>
        <v>NON FACTOR</v>
      </c>
    </row>
    <row r="119" spans="1:20" x14ac:dyDescent="0.3">
      <c r="A119" t="s">
        <v>478</v>
      </c>
      <c r="B119" t="s">
        <v>479</v>
      </c>
      <c r="C119" t="s">
        <v>480</v>
      </c>
      <c r="D119" t="s">
        <v>73</v>
      </c>
      <c r="E119" t="s">
        <v>481</v>
      </c>
      <c r="F119" t="s">
        <v>111</v>
      </c>
      <c r="G119">
        <v>202401497</v>
      </c>
      <c r="H119" s="48">
        <v>45364</v>
      </c>
      <c r="I119" t="s">
        <v>456</v>
      </c>
      <c r="J119" t="s">
        <v>113</v>
      </c>
      <c r="K119" s="47">
        <v>293.92</v>
      </c>
      <c r="L119" s="47">
        <v>147</v>
      </c>
      <c r="M119" s="47">
        <v>146.96</v>
      </c>
      <c r="N119" s="37" t="s">
        <v>124</v>
      </c>
      <c r="O119" s="37" t="s">
        <v>115</v>
      </c>
      <c r="P119" s="37" t="s">
        <v>116</v>
      </c>
      <c r="Q119" s="37" t="s">
        <v>115</v>
      </c>
      <c r="R119" s="37" t="s">
        <v>482</v>
      </c>
      <c r="S119" t="b">
        <v>0</v>
      </c>
      <c r="T119" s="40" t="str">
        <f>VLOOKUP($D119,'TABLE TIERS'!$A$2:$K$94,11,0)</f>
        <v>NON FACTOR</v>
      </c>
    </row>
    <row r="120" spans="1:20" x14ac:dyDescent="0.3">
      <c r="A120" t="s">
        <v>478</v>
      </c>
      <c r="B120" t="s">
        <v>479</v>
      </c>
      <c r="C120" t="s">
        <v>480</v>
      </c>
      <c r="D120" t="s">
        <v>73</v>
      </c>
      <c r="E120" t="s">
        <v>481</v>
      </c>
      <c r="F120" t="s">
        <v>111</v>
      </c>
      <c r="G120">
        <v>202401498</v>
      </c>
      <c r="H120" s="48">
        <v>45364</v>
      </c>
      <c r="I120" t="s">
        <v>456</v>
      </c>
      <c r="J120" t="s">
        <v>113</v>
      </c>
      <c r="K120" s="47">
        <v>183.46</v>
      </c>
      <c r="L120" s="47">
        <v>183</v>
      </c>
      <c r="M120" s="47">
        <v>0</v>
      </c>
      <c r="N120" s="37" t="s">
        <v>126</v>
      </c>
      <c r="O120" s="37" t="s">
        <v>115</v>
      </c>
      <c r="P120" s="37" t="s">
        <v>116</v>
      </c>
      <c r="Q120" s="37" t="s">
        <v>115</v>
      </c>
      <c r="R120" s="37" t="s">
        <v>482</v>
      </c>
      <c r="S120" t="b">
        <v>0</v>
      </c>
      <c r="T120" s="40" t="str">
        <f>VLOOKUP($D120,'TABLE TIERS'!$A$2:$K$94,11,0)</f>
        <v>NON FACTOR</v>
      </c>
    </row>
    <row r="121" spans="1:20" x14ac:dyDescent="0.3">
      <c r="A121" t="s">
        <v>478</v>
      </c>
      <c r="B121" t="s">
        <v>479</v>
      </c>
      <c r="C121" t="s">
        <v>480</v>
      </c>
      <c r="D121" t="s">
        <v>73</v>
      </c>
      <c r="E121" t="s">
        <v>481</v>
      </c>
      <c r="F121" t="s">
        <v>111</v>
      </c>
      <c r="G121">
        <v>202401499</v>
      </c>
      <c r="H121" s="48">
        <v>45364</v>
      </c>
      <c r="I121" t="s">
        <v>456</v>
      </c>
      <c r="J121" t="s">
        <v>113</v>
      </c>
      <c r="K121" s="47">
        <v>653.89</v>
      </c>
      <c r="L121" s="47">
        <v>654</v>
      </c>
      <c r="M121" s="47">
        <v>0</v>
      </c>
      <c r="N121" s="37" t="s">
        <v>126</v>
      </c>
      <c r="O121" s="37" t="s">
        <v>115</v>
      </c>
      <c r="P121" s="37" t="s">
        <v>116</v>
      </c>
      <c r="Q121" s="37" t="s">
        <v>115</v>
      </c>
      <c r="R121" s="37" t="s">
        <v>482</v>
      </c>
      <c r="S121" t="b">
        <v>0</v>
      </c>
      <c r="T121" s="40" t="str">
        <f>VLOOKUP($D121,'TABLE TIERS'!$A$2:$K$94,11,0)</f>
        <v>NON FACTOR</v>
      </c>
    </row>
    <row r="122" spans="1:20" x14ac:dyDescent="0.3">
      <c r="A122" t="s">
        <v>483</v>
      </c>
      <c r="B122" t="s">
        <v>484</v>
      </c>
      <c r="C122" t="s">
        <v>485</v>
      </c>
      <c r="D122" t="s">
        <v>74</v>
      </c>
      <c r="E122" t="s">
        <v>140</v>
      </c>
      <c r="F122" t="s">
        <v>111</v>
      </c>
      <c r="G122">
        <v>202401500</v>
      </c>
      <c r="H122" s="48">
        <v>45364</v>
      </c>
      <c r="I122" t="s">
        <v>456</v>
      </c>
      <c r="J122" t="s">
        <v>113</v>
      </c>
      <c r="K122" s="47">
        <v>202.54</v>
      </c>
      <c r="L122" s="47">
        <v>203</v>
      </c>
      <c r="M122" s="47">
        <v>0</v>
      </c>
      <c r="N122" s="37" t="s">
        <v>141</v>
      </c>
      <c r="O122" s="37" t="s">
        <v>115</v>
      </c>
      <c r="P122" s="37" t="s">
        <v>131</v>
      </c>
      <c r="Q122" s="37" t="s">
        <v>115</v>
      </c>
      <c r="R122" s="37" t="s">
        <v>486</v>
      </c>
      <c r="S122" t="b">
        <v>0</v>
      </c>
      <c r="T122" s="40" t="str">
        <f>VLOOKUP($D122,'TABLE TIERS'!$A$2:$K$94,11,0)</f>
        <v>NON FACTOR</v>
      </c>
    </row>
    <row r="123" spans="1:20" x14ac:dyDescent="0.3">
      <c r="A123" t="s">
        <v>487</v>
      </c>
      <c r="B123" t="s">
        <v>239</v>
      </c>
      <c r="C123" t="s">
        <v>139</v>
      </c>
      <c r="D123" t="s">
        <v>75</v>
      </c>
      <c r="E123" t="s">
        <v>140</v>
      </c>
      <c r="F123" t="s">
        <v>111</v>
      </c>
      <c r="G123">
        <v>202401501</v>
      </c>
      <c r="H123" s="48">
        <v>45364</v>
      </c>
      <c r="I123" t="s">
        <v>488</v>
      </c>
      <c r="J123" t="s">
        <v>113</v>
      </c>
      <c r="K123" s="47">
        <v>18.71</v>
      </c>
      <c r="L123" s="47">
        <v>0</v>
      </c>
      <c r="M123" s="47">
        <v>18.71</v>
      </c>
      <c r="N123" s="37" t="s">
        <v>489</v>
      </c>
      <c r="O123" s="37" t="s">
        <v>490</v>
      </c>
      <c r="P123" s="37" t="s">
        <v>170</v>
      </c>
      <c r="Q123" s="37" t="s">
        <v>491</v>
      </c>
      <c r="R123" s="37" t="s">
        <v>492</v>
      </c>
      <c r="S123" t="b">
        <v>0</v>
      </c>
      <c r="T123" s="40" t="str">
        <f>VLOOKUP($D123,'TABLE TIERS'!$A$2:$K$94,11,0)</f>
        <v>DOM</v>
      </c>
    </row>
    <row r="124" spans="1:20" x14ac:dyDescent="0.3">
      <c r="A124" t="s">
        <v>487</v>
      </c>
      <c r="B124" t="s">
        <v>239</v>
      </c>
      <c r="C124" t="s">
        <v>139</v>
      </c>
      <c r="D124" t="s">
        <v>75</v>
      </c>
      <c r="E124" t="s">
        <v>140</v>
      </c>
      <c r="F124" t="s">
        <v>111</v>
      </c>
      <c r="G124">
        <v>202401502</v>
      </c>
      <c r="H124" s="48">
        <v>45364</v>
      </c>
      <c r="I124" t="s">
        <v>488</v>
      </c>
      <c r="J124" t="s">
        <v>113</v>
      </c>
      <c r="K124" s="47">
        <v>343.43</v>
      </c>
      <c r="L124" s="47">
        <v>0</v>
      </c>
      <c r="M124" s="47">
        <v>343.43</v>
      </c>
      <c r="N124" s="37" t="s">
        <v>489</v>
      </c>
      <c r="O124" s="37" t="s">
        <v>490</v>
      </c>
      <c r="P124" s="37" t="s">
        <v>170</v>
      </c>
      <c r="Q124" s="37" t="s">
        <v>491</v>
      </c>
      <c r="R124" s="37" t="s">
        <v>492</v>
      </c>
      <c r="S124" t="b">
        <v>0</v>
      </c>
      <c r="T124" s="40" t="str">
        <f>VLOOKUP($D124,'TABLE TIERS'!$A$2:$K$94,11,0)</f>
        <v>DOM</v>
      </c>
    </row>
    <row r="125" spans="1:20" x14ac:dyDescent="0.3">
      <c r="A125" t="s">
        <v>493</v>
      </c>
      <c r="B125" t="s">
        <v>494</v>
      </c>
      <c r="C125" t="s">
        <v>495</v>
      </c>
      <c r="D125" t="s">
        <v>76</v>
      </c>
      <c r="E125" t="s">
        <v>496</v>
      </c>
      <c r="F125" t="s">
        <v>111</v>
      </c>
      <c r="G125">
        <v>202401503</v>
      </c>
      <c r="H125" s="48">
        <v>45364</v>
      </c>
      <c r="I125" t="s">
        <v>456</v>
      </c>
      <c r="J125" t="s">
        <v>113</v>
      </c>
      <c r="K125" s="47">
        <v>1908.6</v>
      </c>
      <c r="L125" s="47">
        <v>1909</v>
      </c>
      <c r="M125" s="47">
        <v>0</v>
      </c>
      <c r="N125" s="37" t="s">
        <v>126</v>
      </c>
      <c r="O125" s="37" t="s">
        <v>115</v>
      </c>
      <c r="P125" s="37" t="s">
        <v>218</v>
      </c>
      <c r="Q125" s="37" t="s">
        <v>115</v>
      </c>
      <c r="R125" s="37" t="s">
        <v>497</v>
      </c>
      <c r="S125" t="b">
        <v>0</v>
      </c>
      <c r="T125" s="40" t="str">
        <f>VLOOKUP($D125,'TABLE TIERS'!$A$2:$K$94,11,0)</f>
        <v>NON FACTOR</v>
      </c>
    </row>
    <row r="126" spans="1:20" x14ac:dyDescent="0.3">
      <c r="A126" t="s">
        <v>498</v>
      </c>
      <c r="B126" t="s">
        <v>499</v>
      </c>
      <c r="C126" t="s">
        <v>500</v>
      </c>
      <c r="D126" t="s">
        <v>77</v>
      </c>
      <c r="E126" t="s">
        <v>501</v>
      </c>
      <c r="F126" t="s">
        <v>111</v>
      </c>
      <c r="G126">
        <v>202401504</v>
      </c>
      <c r="H126" s="48">
        <v>45364</v>
      </c>
      <c r="I126" t="s">
        <v>456</v>
      </c>
      <c r="J126" t="s">
        <v>113</v>
      </c>
      <c r="K126" s="47">
        <v>452.64</v>
      </c>
      <c r="L126" s="47">
        <v>453</v>
      </c>
      <c r="M126" s="47">
        <v>0</v>
      </c>
      <c r="N126" s="37" t="s">
        <v>502</v>
      </c>
      <c r="O126" s="37" t="s">
        <v>115</v>
      </c>
      <c r="P126" s="37" t="s">
        <v>116</v>
      </c>
      <c r="Q126" s="37" t="s">
        <v>503</v>
      </c>
      <c r="R126" s="37" t="s">
        <v>504</v>
      </c>
      <c r="S126" t="b">
        <v>0</v>
      </c>
      <c r="T126" s="40" t="str">
        <f>VLOOKUP($D126,'TABLE TIERS'!$A$2:$K$94,11,0)</f>
        <v>NON FACTOR</v>
      </c>
    </row>
    <row r="127" spans="1:20" x14ac:dyDescent="0.3">
      <c r="A127" t="s">
        <v>498</v>
      </c>
      <c r="B127" t="s">
        <v>499</v>
      </c>
      <c r="C127" t="s">
        <v>500</v>
      </c>
      <c r="D127" t="s">
        <v>77</v>
      </c>
      <c r="E127" t="s">
        <v>501</v>
      </c>
      <c r="F127" t="s">
        <v>111</v>
      </c>
      <c r="G127">
        <v>202401505</v>
      </c>
      <c r="H127" s="48">
        <v>45364</v>
      </c>
      <c r="I127" t="s">
        <v>456</v>
      </c>
      <c r="J127" t="s">
        <v>113</v>
      </c>
      <c r="K127" s="47">
        <v>787.35</v>
      </c>
      <c r="L127" s="47">
        <v>787</v>
      </c>
      <c r="M127" s="47">
        <v>0</v>
      </c>
      <c r="N127" s="37" t="s">
        <v>502</v>
      </c>
      <c r="O127" s="37" t="s">
        <v>115</v>
      </c>
      <c r="P127" s="37" t="s">
        <v>116</v>
      </c>
      <c r="Q127" s="37" t="s">
        <v>503</v>
      </c>
      <c r="R127" s="37" t="s">
        <v>504</v>
      </c>
      <c r="S127" t="b">
        <v>0</v>
      </c>
      <c r="T127" s="40" t="str">
        <f>VLOOKUP($D127,'TABLE TIERS'!$A$2:$K$94,11,0)</f>
        <v>NON FACTOR</v>
      </c>
    </row>
    <row r="128" spans="1:20" x14ac:dyDescent="0.3">
      <c r="A128" t="s">
        <v>498</v>
      </c>
      <c r="B128" t="s">
        <v>499</v>
      </c>
      <c r="C128" t="s">
        <v>500</v>
      </c>
      <c r="D128" t="s">
        <v>77</v>
      </c>
      <c r="E128" t="s">
        <v>501</v>
      </c>
      <c r="F128" t="s">
        <v>111</v>
      </c>
      <c r="G128">
        <v>202401506</v>
      </c>
      <c r="H128" s="48">
        <v>45364</v>
      </c>
      <c r="I128" t="s">
        <v>456</v>
      </c>
      <c r="J128" t="s">
        <v>113</v>
      </c>
      <c r="K128" s="47">
        <v>249.24</v>
      </c>
      <c r="L128" s="47">
        <v>249</v>
      </c>
      <c r="M128" s="47">
        <v>0</v>
      </c>
      <c r="N128" s="37" t="s">
        <v>502</v>
      </c>
      <c r="O128" s="37" t="s">
        <v>115</v>
      </c>
      <c r="P128" s="37" t="s">
        <v>116</v>
      </c>
      <c r="Q128" s="37" t="s">
        <v>503</v>
      </c>
      <c r="R128" s="37" t="s">
        <v>504</v>
      </c>
      <c r="S128" t="b">
        <v>0</v>
      </c>
      <c r="T128" s="40" t="str">
        <f>VLOOKUP($D128,'TABLE TIERS'!$A$2:$K$94,11,0)</f>
        <v>NON FACTOR</v>
      </c>
    </row>
    <row r="129" spans="1:20" x14ac:dyDescent="0.3">
      <c r="A129" t="s">
        <v>232</v>
      </c>
      <c r="B129" t="s">
        <v>233</v>
      </c>
      <c r="C129" t="s">
        <v>234</v>
      </c>
      <c r="D129" t="s">
        <v>24</v>
      </c>
      <c r="E129" t="s">
        <v>235</v>
      </c>
      <c r="F129" t="s">
        <v>111</v>
      </c>
      <c r="G129">
        <v>202401507</v>
      </c>
      <c r="H129" s="48">
        <v>45364</v>
      </c>
      <c r="I129" t="s">
        <v>456</v>
      </c>
      <c r="J129" t="s">
        <v>113</v>
      </c>
      <c r="K129" s="47">
        <v>6705.97</v>
      </c>
      <c r="L129" s="47">
        <v>6706</v>
      </c>
      <c r="M129" s="47">
        <v>0</v>
      </c>
      <c r="N129" s="37" t="s">
        <v>126</v>
      </c>
      <c r="O129" s="37" t="s">
        <v>115</v>
      </c>
      <c r="P129" s="37" t="s">
        <v>116</v>
      </c>
      <c r="Q129" s="37" t="s">
        <v>115</v>
      </c>
      <c r="R129" s="37" t="s">
        <v>236</v>
      </c>
      <c r="S129" t="b">
        <v>0</v>
      </c>
      <c r="T129" s="40" t="str">
        <f>VLOOKUP($D129,'TABLE TIERS'!$A$2:$K$94,11,0)</f>
        <v>NON FACTOR</v>
      </c>
    </row>
    <row r="130" spans="1:20" x14ac:dyDescent="0.3">
      <c r="A130" t="s">
        <v>232</v>
      </c>
      <c r="B130" t="s">
        <v>233</v>
      </c>
      <c r="C130" t="s">
        <v>234</v>
      </c>
      <c r="D130" t="s">
        <v>24</v>
      </c>
      <c r="E130" t="s">
        <v>235</v>
      </c>
      <c r="F130" t="s">
        <v>111</v>
      </c>
      <c r="G130">
        <v>202401508</v>
      </c>
      <c r="H130" s="48">
        <v>45364</v>
      </c>
      <c r="I130" t="s">
        <v>456</v>
      </c>
      <c r="J130" t="s">
        <v>113</v>
      </c>
      <c r="K130" s="47">
        <v>330.9</v>
      </c>
      <c r="L130" s="47">
        <v>331</v>
      </c>
      <c r="M130" s="47">
        <v>0</v>
      </c>
      <c r="N130" s="37" t="s">
        <v>126</v>
      </c>
      <c r="O130" s="37" t="s">
        <v>115</v>
      </c>
      <c r="P130" s="37" t="s">
        <v>116</v>
      </c>
      <c r="Q130" s="37" t="s">
        <v>115</v>
      </c>
      <c r="R130" s="37" t="s">
        <v>236</v>
      </c>
      <c r="S130" t="b">
        <v>0</v>
      </c>
      <c r="T130" s="40" t="str">
        <f>VLOOKUP($D130,'TABLE TIERS'!$A$2:$K$94,11,0)</f>
        <v>NON FACTOR</v>
      </c>
    </row>
    <row r="131" spans="1:20" x14ac:dyDescent="0.3">
      <c r="A131" t="s">
        <v>232</v>
      </c>
      <c r="B131" t="s">
        <v>233</v>
      </c>
      <c r="C131" t="s">
        <v>234</v>
      </c>
      <c r="D131" t="s">
        <v>24</v>
      </c>
      <c r="E131" t="s">
        <v>235</v>
      </c>
      <c r="F131" t="s">
        <v>111</v>
      </c>
      <c r="G131">
        <v>202401509</v>
      </c>
      <c r="H131" s="48">
        <v>45364</v>
      </c>
      <c r="I131" t="s">
        <v>456</v>
      </c>
      <c r="J131" t="s">
        <v>113</v>
      </c>
      <c r="K131" s="47">
        <v>1751.42</v>
      </c>
      <c r="L131" s="47">
        <v>1751</v>
      </c>
      <c r="M131" s="47">
        <v>0</v>
      </c>
      <c r="N131" s="37" t="s">
        <v>126</v>
      </c>
      <c r="O131" s="37" t="s">
        <v>115</v>
      </c>
      <c r="P131" s="37" t="s">
        <v>116</v>
      </c>
      <c r="Q131" s="37" t="s">
        <v>115</v>
      </c>
      <c r="R131" s="37" t="s">
        <v>236</v>
      </c>
      <c r="S131" t="b">
        <v>0</v>
      </c>
      <c r="T131" s="40" t="str">
        <f>VLOOKUP($D131,'TABLE TIERS'!$A$2:$K$94,11,0)</f>
        <v>NON FACTOR</v>
      </c>
    </row>
    <row r="132" spans="1:20" x14ac:dyDescent="0.3">
      <c r="A132" t="s">
        <v>232</v>
      </c>
      <c r="B132" t="s">
        <v>233</v>
      </c>
      <c r="C132" t="s">
        <v>234</v>
      </c>
      <c r="D132" t="s">
        <v>24</v>
      </c>
      <c r="E132" t="s">
        <v>235</v>
      </c>
      <c r="F132" t="s">
        <v>111</v>
      </c>
      <c r="G132">
        <v>202401510</v>
      </c>
      <c r="H132" s="48">
        <v>45364</v>
      </c>
      <c r="I132" t="s">
        <v>456</v>
      </c>
      <c r="J132" t="s">
        <v>113</v>
      </c>
      <c r="K132" s="47">
        <v>83.7</v>
      </c>
      <c r="L132" s="47">
        <v>84</v>
      </c>
      <c r="M132" s="47">
        <v>0</v>
      </c>
      <c r="N132" s="37" t="s">
        <v>126</v>
      </c>
      <c r="O132" s="37" t="s">
        <v>115</v>
      </c>
      <c r="P132" s="37" t="s">
        <v>116</v>
      </c>
      <c r="Q132" s="37" t="s">
        <v>115</v>
      </c>
      <c r="R132" s="37" t="s">
        <v>236</v>
      </c>
      <c r="S132" t="b">
        <v>0</v>
      </c>
      <c r="T132" s="40" t="str">
        <f>VLOOKUP($D132,'TABLE TIERS'!$A$2:$K$94,11,0)</f>
        <v>NON FACTOR</v>
      </c>
    </row>
    <row r="133" spans="1:20" x14ac:dyDescent="0.3">
      <c r="A133" t="s">
        <v>232</v>
      </c>
      <c r="B133" t="s">
        <v>233</v>
      </c>
      <c r="C133" t="s">
        <v>234</v>
      </c>
      <c r="D133" t="s">
        <v>24</v>
      </c>
      <c r="E133" t="s">
        <v>235</v>
      </c>
      <c r="F133" t="s">
        <v>111</v>
      </c>
      <c r="G133">
        <v>202401511</v>
      </c>
      <c r="H133" s="48">
        <v>45364</v>
      </c>
      <c r="I133" t="s">
        <v>456</v>
      </c>
      <c r="J133" t="s">
        <v>113</v>
      </c>
      <c r="K133" s="47">
        <v>113.34</v>
      </c>
      <c r="L133" s="47">
        <v>113</v>
      </c>
      <c r="M133" s="47">
        <v>0</v>
      </c>
      <c r="N133" s="37" t="s">
        <v>126</v>
      </c>
      <c r="O133" s="37" t="s">
        <v>115</v>
      </c>
      <c r="P133" s="37" t="s">
        <v>116</v>
      </c>
      <c r="Q133" s="37" t="s">
        <v>115</v>
      </c>
      <c r="R133" s="37" t="s">
        <v>236</v>
      </c>
      <c r="S133" t="b">
        <v>0</v>
      </c>
      <c r="T133" s="40" t="str">
        <f>VLOOKUP($D133,'TABLE TIERS'!$A$2:$K$94,11,0)</f>
        <v>NON FACTOR</v>
      </c>
    </row>
    <row r="134" spans="1:20" x14ac:dyDescent="0.3">
      <c r="A134" t="s">
        <v>232</v>
      </c>
      <c r="B134" t="s">
        <v>233</v>
      </c>
      <c r="C134" t="s">
        <v>234</v>
      </c>
      <c r="D134" t="s">
        <v>24</v>
      </c>
      <c r="E134" t="s">
        <v>235</v>
      </c>
      <c r="F134" t="s">
        <v>111</v>
      </c>
      <c r="G134">
        <v>202401512</v>
      </c>
      <c r="H134" s="48">
        <v>45364</v>
      </c>
      <c r="I134" t="s">
        <v>456</v>
      </c>
      <c r="J134" t="s">
        <v>113</v>
      </c>
      <c r="K134" s="47">
        <v>108.46</v>
      </c>
      <c r="L134" s="47">
        <v>108</v>
      </c>
      <c r="M134" s="47">
        <v>0</v>
      </c>
      <c r="N134" s="37" t="s">
        <v>126</v>
      </c>
      <c r="O134" s="37" t="s">
        <v>115</v>
      </c>
      <c r="P134" s="37" t="s">
        <v>116</v>
      </c>
      <c r="Q134" s="37" t="s">
        <v>115</v>
      </c>
      <c r="R134" s="37" t="s">
        <v>236</v>
      </c>
      <c r="S134" t="b">
        <v>0</v>
      </c>
      <c r="T134" s="40" t="str">
        <f>VLOOKUP($D134,'TABLE TIERS'!$A$2:$K$94,11,0)</f>
        <v>NON FACTOR</v>
      </c>
    </row>
    <row r="135" spans="1:20" x14ac:dyDescent="0.3">
      <c r="A135" t="s">
        <v>505</v>
      </c>
      <c r="B135" t="s">
        <v>283</v>
      </c>
      <c r="C135" t="s">
        <v>506</v>
      </c>
      <c r="D135" t="s">
        <v>78</v>
      </c>
      <c r="E135" t="s">
        <v>140</v>
      </c>
      <c r="F135" t="s">
        <v>111</v>
      </c>
      <c r="G135">
        <v>202401513</v>
      </c>
      <c r="H135" s="48">
        <v>45364</v>
      </c>
      <c r="I135" t="s">
        <v>456</v>
      </c>
      <c r="J135" t="s">
        <v>113</v>
      </c>
      <c r="K135" s="47">
        <v>148.15</v>
      </c>
      <c r="L135" s="47">
        <v>148</v>
      </c>
      <c r="M135" s="47">
        <v>0</v>
      </c>
      <c r="N135" s="37" t="s">
        <v>141</v>
      </c>
      <c r="O135" s="37" t="s">
        <v>115</v>
      </c>
      <c r="P135" s="37" t="s">
        <v>131</v>
      </c>
      <c r="Q135" s="37" t="s">
        <v>115</v>
      </c>
      <c r="R135" s="37" t="s">
        <v>507</v>
      </c>
      <c r="S135" t="b">
        <v>0</v>
      </c>
      <c r="T135" s="40" t="str">
        <f>VLOOKUP($D135,'TABLE TIERS'!$A$2:$K$94,11,0)</f>
        <v>NON FACTOR</v>
      </c>
    </row>
    <row r="136" spans="1:20" x14ac:dyDescent="0.3">
      <c r="A136" t="s">
        <v>508</v>
      </c>
      <c r="B136" t="s">
        <v>509</v>
      </c>
      <c r="C136" t="s">
        <v>510</v>
      </c>
      <c r="D136" t="s">
        <v>79</v>
      </c>
      <c r="E136" t="s">
        <v>140</v>
      </c>
      <c r="F136" t="s">
        <v>111</v>
      </c>
      <c r="G136">
        <v>202401514</v>
      </c>
      <c r="H136" s="48">
        <v>45364</v>
      </c>
      <c r="I136" t="s">
        <v>154</v>
      </c>
      <c r="J136" t="s">
        <v>113</v>
      </c>
      <c r="K136" s="47">
        <v>1695.65</v>
      </c>
      <c r="L136" s="47">
        <v>0</v>
      </c>
      <c r="M136" s="47">
        <v>1695.65</v>
      </c>
      <c r="N136" s="37" t="s">
        <v>155</v>
      </c>
      <c r="O136" s="37" t="s">
        <v>511</v>
      </c>
      <c r="P136" s="37" t="s">
        <v>157</v>
      </c>
      <c r="Q136" s="37" t="s">
        <v>115</v>
      </c>
      <c r="R136" s="37" t="s">
        <v>512</v>
      </c>
      <c r="S136" t="b">
        <v>0</v>
      </c>
      <c r="T136" s="40" t="str">
        <f>VLOOKUP($D136,'TABLE TIERS'!$A$2:$K$94,11,0)</f>
        <v>NON FACTOR</v>
      </c>
    </row>
    <row r="137" spans="1:20" x14ac:dyDescent="0.3">
      <c r="A137" t="s">
        <v>513</v>
      </c>
      <c r="B137" t="s">
        <v>138</v>
      </c>
      <c r="C137" t="s">
        <v>139</v>
      </c>
      <c r="D137" t="s">
        <v>80</v>
      </c>
      <c r="E137" t="s">
        <v>140</v>
      </c>
      <c r="F137" t="s">
        <v>111</v>
      </c>
      <c r="G137">
        <v>202401515</v>
      </c>
      <c r="H137" s="48">
        <v>45364</v>
      </c>
      <c r="I137" t="s">
        <v>456</v>
      </c>
      <c r="J137" t="s">
        <v>113</v>
      </c>
      <c r="K137" s="47">
        <v>2171.6</v>
      </c>
      <c r="L137" s="47">
        <v>2172</v>
      </c>
      <c r="M137" s="47">
        <v>0</v>
      </c>
      <c r="N137" s="37" t="s">
        <v>141</v>
      </c>
      <c r="O137" s="37" t="s">
        <v>514</v>
      </c>
      <c r="P137" s="37" t="s">
        <v>214</v>
      </c>
      <c r="Q137" s="37" t="s">
        <v>115</v>
      </c>
      <c r="R137" s="37" t="s">
        <v>515</v>
      </c>
      <c r="S137" t="b">
        <v>0</v>
      </c>
      <c r="T137" s="40" t="str">
        <f>VLOOKUP($D137,'TABLE TIERS'!$A$2:$K$94,11,0)</f>
        <v>NON FACTOR</v>
      </c>
    </row>
    <row r="138" spans="1:20" x14ac:dyDescent="0.3">
      <c r="A138" t="s">
        <v>513</v>
      </c>
      <c r="B138" t="s">
        <v>138</v>
      </c>
      <c r="C138" t="s">
        <v>139</v>
      </c>
      <c r="D138" t="s">
        <v>80</v>
      </c>
      <c r="E138" t="s">
        <v>140</v>
      </c>
      <c r="F138" t="s">
        <v>111</v>
      </c>
      <c r="G138">
        <v>202401516</v>
      </c>
      <c r="H138" s="48">
        <v>45364</v>
      </c>
      <c r="I138" t="s">
        <v>456</v>
      </c>
      <c r="J138" t="s">
        <v>113</v>
      </c>
      <c r="K138" s="47">
        <v>2636.58</v>
      </c>
      <c r="L138" s="47">
        <v>2637</v>
      </c>
      <c r="M138" s="47">
        <v>0</v>
      </c>
      <c r="N138" s="37" t="s">
        <v>141</v>
      </c>
      <c r="O138" s="37" t="s">
        <v>514</v>
      </c>
      <c r="P138" s="37" t="s">
        <v>214</v>
      </c>
      <c r="Q138" s="37" t="s">
        <v>115</v>
      </c>
      <c r="R138" s="37" t="s">
        <v>515</v>
      </c>
      <c r="S138" t="b">
        <v>0</v>
      </c>
      <c r="T138" s="40" t="str">
        <f>VLOOKUP($D138,'TABLE TIERS'!$A$2:$K$94,11,0)</f>
        <v>NON FACTOR</v>
      </c>
    </row>
    <row r="139" spans="1:20" x14ac:dyDescent="0.3">
      <c r="A139" t="s">
        <v>516</v>
      </c>
      <c r="B139" t="s">
        <v>314</v>
      </c>
      <c r="C139" t="s">
        <v>315</v>
      </c>
      <c r="D139" t="s">
        <v>81</v>
      </c>
      <c r="E139" t="s">
        <v>140</v>
      </c>
      <c r="F139" t="s">
        <v>111</v>
      </c>
      <c r="G139">
        <v>202401517</v>
      </c>
      <c r="H139" s="48">
        <v>45364</v>
      </c>
      <c r="I139" t="s">
        <v>517</v>
      </c>
      <c r="J139" t="s">
        <v>113</v>
      </c>
      <c r="K139" s="47">
        <v>240.12</v>
      </c>
      <c r="L139" s="47">
        <v>0</v>
      </c>
      <c r="M139" s="47">
        <v>240.12</v>
      </c>
      <c r="N139" s="37" t="s">
        <v>114</v>
      </c>
      <c r="O139" s="37" t="s">
        <v>518</v>
      </c>
      <c r="P139" s="37" t="s">
        <v>135</v>
      </c>
      <c r="Q139" s="37" t="s">
        <v>115</v>
      </c>
      <c r="R139" s="37" t="s">
        <v>519</v>
      </c>
      <c r="S139" t="b">
        <v>0</v>
      </c>
      <c r="T139" s="40" t="str">
        <f>VLOOKUP($D139,'TABLE TIERS'!$A$2:$K$94,11,0)</f>
        <v>NON FACTOR</v>
      </c>
    </row>
    <row r="140" spans="1:20" x14ac:dyDescent="0.3">
      <c r="A140" t="s">
        <v>520</v>
      </c>
      <c r="B140" t="s">
        <v>521</v>
      </c>
      <c r="C140" t="s">
        <v>522</v>
      </c>
      <c r="D140" t="s">
        <v>82</v>
      </c>
      <c r="E140" t="s">
        <v>523</v>
      </c>
      <c r="F140" t="s">
        <v>111</v>
      </c>
      <c r="G140">
        <v>202401518</v>
      </c>
      <c r="H140" s="48">
        <v>45364</v>
      </c>
      <c r="I140" t="s">
        <v>517</v>
      </c>
      <c r="J140" t="s">
        <v>113</v>
      </c>
      <c r="K140" s="47">
        <v>206.51</v>
      </c>
      <c r="L140" s="47">
        <v>0</v>
      </c>
      <c r="M140" s="47">
        <v>206.51</v>
      </c>
      <c r="N140" s="37" t="s">
        <v>114</v>
      </c>
      <c r="O140" s="37" t="s">
        <v>115</v>
      </c>
      <c r="P140" s="37" t="s">
        <v>116</v>
      </c>
      <c r="Q140" s="37" t="s">
        <v>524</v>
      </c>
      <c r="R140" s="37" t="s">
        <v>525</v>
      </c>
      <c r="S140" t="b">
        <v>0</v>
      </c>
      <c r="T140" s="40" t="str">
        <f>VLOOKUP($D140,'TABLE TIERS'!$A$2:$K$94,11,0)</f>
        <v>EXP</v>
      </c>
    </row>
    <row r="141" spans="1:20" x14ac:dyDescent="0.3">
      <c r="A141" t="s">
        <v>526</v>
      </c>
      <c r="B141" t="s">
        <v>527</v>
      </c>
      <c r="C141" t="s">
        <v>139</v>
      </c>
      <c r="D141" t="s">
        <v>3</v>
      </c>
      <c r="E141" t="s">
        <v>140</v>
      </c>
      <c r="F141" t="s">
        <v>111</v>
      </c>
      <c r="G141">
        <v>202401519</v>
      </c>
      <c r="H141" s="48">
        <v>45364</v>
      </c>
      <c r="I141" t="s">
        <v>456</v>
      </c>
      <c r="J141" t="s">
        <v>113</v>
      </c>
      <c r="K141" s="47">
        <v>103.91</v>
      </c>
      <c r="L141" s="47">
        <v>0</v>
      </c>
      <c r="M141" s="47">
        <v>103.91</v>
      </c>
      <c r="N141" s="37" t="s">
        <v>141</v>
      </c>
      <c r="O141" s="37" t="s">
        <v>115</v>
      </c>
      <c r="P141" s="37" t="s">
        <v>131</v>
      </c>
      <c r="Q141" s="37" t="s">
        <v>115</v>
      </c>
      <c r="R141" s="37" t="s">
        <v>528</v>
      </c>
      <c r="S141" t="b">
        <v>0</v>
      </c>
      <c r="T141" s="40" t="str">
        <f>VLOOKUP($D141,'TABLE TIERS'!$A$2:$K$94,11,0)</f>
        <v>NON FACTOR</v>
      </c>
    </row>
    <row r="142" spans="1:20" x14ac:dyDescent="0.3">
      <c r="A142" t="s">
        <v>461</v>
      </c>
      <c r="B142" t="s">
        <v>462</v>
      </c>
      <c r="C142" t="s">
        <v>463</v>
      </c>
      <c r="D142" t="s">
        <v>6</v>
      </c>
      <c r="E142" t="s">
        <v>130</v>
      </c>
      <c r="F142" t="s">
        <v>111</v>
      </c>
      <c r="G142">
        <v>202401520</v>
      </c>
      <c r="H142" s="48">
        <v>45365</v>
      </c>
      <c r="I142" t="s">
        <v>529</v>
      </c>
      <c r="J142" t="s">
        <v>113</v>
      </c>
      <c r="K142" s="47">
        <v>2533.5300000000002</v>
      </c>
      <c r="L142" s="47">
        <v>0</v>
      </c>
      <c r="M142" s="47">
        <v>2533.5300000000002</v>
      </c>
      <c r="N142" s="37" t="s">
        <v>464</v>
      </c>
      <c r="O142" s="37" t="s">
        <v>115</v>
      </c>
      <c r="P142" s="37" t="s">
        <v>116</v>
      </c>
      <c r="Q142" s="37" t="s">
        <v>115</v>
      </c>
      <c r="R142" s="37" t="s">
        <v>465</v>
      </c>
      <c r="S142" t="b">
        <v>0</v>
      </c>
      <c r="T142" s="40" t="str">
        <f>VLOOKUP($D142,'TABLE TIERS'!$A$2:$K$94,11,0)</f>
        <v>NON FACTOR</v>
      </c>
    </row>
    <row r="143" spans="1:20" x14ac:dyDescent="0.3">
      <c r="A143" t="s">
        <v>461</v>
      </c>
      <c r="B143" t="s">
        <v>462</v>
      </c>
      <c r="C143" t="s">
        <v>463</v>
      </c>
      <c r="D143" t="s">
        <v>6</v>
      </c>
      <c r="E143" t="s">
        <v>130</v>
      </c>
      <c r="F143" t="s">
        <v>111</v>
      </c>
      <c r="G143">
        <v>202401521</v>
      </c>
      <c r="H143" s="48">
        <v>45365</v>
      </c>
      <c r="I143" t="s">
        <v>529</v>
      </c>
      <c r="J143" t="s">
        <v>113</v>
      </c>
      <c r="K143" s="47">
        <v>208.95</v>
      </c>
      <c r="L143" s="47">
        <v>0</v>
      </c>
      <c r="M143" s="47">
        <v>208.95</v>
      </c>
      <c r="N143" s="37" t="s">
        <v>464</v>
      </c>
      <c r="O143" s="37" t="s">
        <v>115</v>
      </c>
      <c r="P143" s="37" t="s">
        <v>116</v>
      </c>
      <c r="Q143" s="37" t="s">
        <v>115</v>
      </c>
      <c r="R143" s="37" t="s">
        <v>465</v>
      </c>
      <c r="S143" t="b">
        <v>0</v>
      </c>
      <c r="T143" s="40" t="str">
        <f>VLOOKUP($D143,'TABLE TIERS'!$A$2:$K$94,11,0)</f>
        <v>NON FACTOR</v>
      </c>
    </row>
    <row r="144" spans="1:20" x14ac:dyDescent="0.3">
      <c r="A144" t="s">
        <v>461</v>
      </c>
      <c r="B144" t="s">
        <v>462</v>
      </c>
      <c r="C144" t="s">
        <v>463</v>
      </c>
      <c r="D144" t="s">
        <v>6</v>
      </c>
      <c r="E144" t="s">
        <v>130</v>
      </c>
      <c r="F144" t="s">
        <v>111</v>
      </c>
      <c r="G144">
        <v>202401522</v>
      </c>
      <c r="H144" s="48">
        <v>45365</v>
      </c>
      <c r="I144" t="s">
        <v>529</v>
      </c>
      <c r="J144" t="s">
        <v>113</v>
      </c>
      <c r="K144" s="47">
        <v>204.86</v>
      </c>
      <c r="L144" s="47">
        <v>0</v>
      </c>
      <c r="M144" s="47">
        <v>204.86</v>
      </c>
      <c r="N144" s="37" t="s">
        <v>464</v>
      </c>
      <c r="O144" s="37" t="s">
        <v>115</v>
      </c>
      <c r="P144" s="37" t="s">
        <v>116</v>
      </c>
      <c r="Q144" s="37" t="s">
        <v>115</v>
      </c>
      <c r="R144" s="37" t="s">
        <v>465</v>
      </c>
      <c r="S144" t="b">
        <v>0</v>
      </c>
      <c r="T144" s="40" t="str">
        <f>VLOOKUP($D144,'TABLE TIERS'!$A$2:$K$94,11,0)</f>
        <v>NON FACTOR</v>
      </c>
    </row>
    <row r="145" spans="1:20" x14ac:dyDescent="0.3">
      <c r="A145" t="s">
        <v>530</v>
      </c>
      <c r="B145" t="s">
        <v>531</v>
      </c>
      <c r="C145" t="s">
        <v>139</v>
      </c>
      <c r="D145" t="s">
        <v>83</v>
      </c>
      <c r="E145" t="s">
        <v>140</v>
      </c>
      <c r="F145" t="s">
        <v>111</v>
      </c>
      <c r="G145">
        <v>202401523</v>
      </c>
      <c r="H145" s="48">
        <v>45365</v>
      </c>
      <c r="I145" t="s">
        <v>529</v>
      </c>
      <c r="J145" t="s">
        <v>113</v>
      </c>
      <c r="K145" s="47">
        <v>21.05</v>
      </c>
      <c r="L145" s="47">
        <v>21</v>
      </c>
      <c r="M145" s="47">
        <v>0</v>
      </c>
      <c r="N145" s="37" t="s">
        <v>141</v>
      </c>
      <c r="O145" s="37" t="s">
        <v>532</v>
      </c>
      <c r="P145" s="37" t="s">
        <v>135</v>
      </c>
      <c r="Q145" s="37" t="s">
        <v>115</v>
      </c>
      <c r="R145" s="37" t="s">
        <v>533</v>
      </c>
      <c r="S145" t="b">
        <v>0</v>
      </c>
      <c r="T145" s="40" t="str">
        <f>VLOOKUP($D145,'TABLE TIERS'!$A$2:$K$94,11,0)</f>
        <v>NON FACTOR</v>
      </c>
    </row>
    <row r="146" spans="1:20" x14ac:dyDescent="0.3">
      <c r="A146" t="s">
        <v>534</v>
      </c>
      <c r="B146" t="s">
        <v>535</v>
      </c>
      <c r="C146" t="s">
        <v>536</v>
      </c>
      <c r="D146" t="s">
        <v>84</v>
      </c>
      <c r="E146" t="s">
        <v>122</v>
      </c>
      <c r="F146" t="s">
        <v>111</v>
      </c>
      <c r="G146">
        <v>202401524</v>
      </c>
      <c r="H146" s="48">
        <v>45365</v>
      </c>
      <c r="I146" t="s">
        <v>537</v>
      </c>
      <c r="J146" t="s">
        <v>113</v>
      </c>
      <c r="K146" s="47">
        <v>2204.5</v>
      </c>
      <c r="L146" s="47">
        <v>0</v>
      </c>
      <c r="M146" s="47">
        <v>2204.5</v>
      </c>
      <c r="N146" s="37" t="s">
        <v>538</v>
      </c>
      <c r="O146" s="37" t="s">
        <v>115</v>
      </c>
      <c r="P146" s="37" t="s">
        <v>116</v>
      </c>
      <c r="Q146" s="37" t="s">
        <v>539</v>
      </c>
      <c r="R146" s="37" t="s">
        <v>540</v>
      </c>
      <c r="S146" t="b">
        <v>0</v>
      </c>
      <c r="T146" s="40" t="str">
        <f>VLOOKUP($D146,'TABLE TIERS'!$A$2:$K$94,11,0)</f>
        <v>EXP</v>
      </c>
    </row>
    <row r="147" spans="1:20" x14ac:dyDescent="0.3">
      <c r="A147" t="s">
        <v>534</v>
      </c>
      <c r="B147" t="s">
        <v>535</v>
      </c>
      <c r="C147" t="s">
        <v>536</v>
      </c>
      <c r="D147" t="s">
        <v>84</v>
      </c>
      <c r="E147" t="s">
        <v>122</v>
      </c>
      <c r="F147" t="s">
        <v>111</v>
      </c>
      <c r="G147">
        <v>202401525</v>
      </c>
      <c r="H147" s="48">
        <v>45365</v>
      </c>
      <c r="I147" t="s">
        <v>537</v>
      </c>
      <c r="J147" t="s">
        <v>113</v>
      </c>
      <c r="K147" s="47">
        <v>930.31</v>
      </c>
      <c r="L147" s="47">
        <v>0</v>
      </c>
      <c r="M147" s="47">
        <v>930.31</v>
      </c>
      <c r="N147" s="37" t="s">
        <v>538</v>
      </c>
      <c r="O147" s="37" t="s">
        <v>115</v>
      </c>
      <c r="P147" s="37" t="s">
        <v>116</v>
      </c>
      <c r="Q147" s="37" t="s">
        <v>539</v>
      </c>
      <c r="R147" s="37" t="s">
        <v>540</v>
      </c>
      <c r="S147" t="b">
        <v>0</v>
      </c>
      <c r="T147" s="40" t="str">
        <f>VLOOKUP($D147,'TABLE TIERS'!$A$2:$K$94,11,0)</f>
        <v>EXP</v>
      </c>
    </row>
    <row r="148" spans="1:20" x14ac:dyDescent="0.3">
      <c r="A148" t="s">
        <v>534</v>
      </c>
      <c r="B148" t="s">
        <v>535</v>
      </c>
      <c r="C148" t="s">
        <v>536</v>
      </c>
      <c r="D148" t="s">
        <v>84</v>
      </c>
      <c r="E148" t="s">
        <v>122</v>
      </c>
      <c r="F148" t="s">
        <v>111</v>
      </c>
      <c r="G148">
        <v>202401526</v>
      </c>
      <c r="H148" s="48">
        <v>45365</v>
      </c>
      <c r="I148" t="s">
        <v>537</v>
      </c>
      <c r="J148" t="s">
        <v>113</v>
      </c>
      <c r="K148" s="47">
        <v>172.28</v>
      </c>
      <c r="L148" s="47">
        <v>0</v>
      </c>
      <c r="M148" s="47">
        <v>172.28</v>
      </c>
      <c r="N148" s="37" t="s">
        <v>538</v>
      </c>
      <c r="O148" s="37" t="s">
        <v>115</v>
      </c>
      <c r="P148" s="37" t="s">
        <v>116</v>
      </c>
      <c r="Q148" s="37" t="s">
        <v>539</v>
      </c>
      <c r="R148" s="37" t="s">
        <v>540</v>
      </c>
      <c r="S148" t="b">
        <v>0</v>
      </c>
      <c r="T148" s="40" t="str">
        <f>VLOOKUP($D148,'TABLE TIERS'!$A$2:$K$94,11,0)</f>
        <v>EXP</v>
      </c>
    </row>
    <row r="149" spans="1:20" x14ac:dyDescent="0.3">
      <c r="A149" t="s">
        <v>534</v>
      </c>
      <c r="B149" t="s">
        <v>535</v>
      </c>
      <c r="C149" t="s">
        <v>536</v>
      </c>
      <c r="D149" t="s">
        <v>84</v>
      </c>
      <c r="E149" t="s">
        <v>122</v>
      </c>
      <c r="F149" t="s">
        <v>111</v>
      </c>
      <c r="G149">
        <v>202401527</v>
      </c>
      <c r="H149" s="48">
        <v>45365</v>
      </c>
      <c r="I149" t="s">
        <v>537</v>
      </c>
      <c r="J149" t="s">
        <v>113</v>
      </c>
      <c r="K149" s="47">
        <v>1.58</v>
      </c>
      <c r="L149" s="47">
        <v>0</v>
      </c>
      <c r="M149" s="47">
        <v>1.58</v>
      </c>
      <c r="N149" s="37" t="s">
        <v>538</v>
      </c>
      <c r="O149" s="37" t="s">
        <v>115</v>
      </c>
      <c r="P149" s="37" t="s">
        <v>116</v>
      </c>
      <c r="Q149" s="37" t="s">
        <v>539</v>
      </c>
      <c r="R149" s="37" t="s">
        <v>540</v>
      </c>
      <c r="S149" t="b">
        <v>0</v>
      </c>
      <c r="T149" s="40" t="str">
        <f>VLOOKUP($D149,'TABLE TIERS'!$A$2:$K$94,11,0)</f>
        <v>EXP</v>
      </c>
    </row>
    <row r="150" spans="1:20" x14ac:dyDescent="0.3">
      <c r="A150" t="s">
        <v>534</v>
      </c>
      <c r="B150" t="s">
        <v>535</v>
      </c>
      <c r="C150" t="s">
        <v>536</v>
      </c>
      <c r="D150" t="s">
        <v>84</v>
      </c>
      <c r="E150" t="s">
        <v>122</v>
      </c>
      <c r="F150" t="s">
        <v>111</v>
      </c>
      <c r="G150">
        <v>202401528</v>
      </c>
      <c r="H150" s="48">
        <v>45365</v>
      </c>
      <c r="I150" t="s">
        <v>537</v>
      </c>
      <c r="J150" t="s">
        <v>113</v>
      </c>
      <c r="K150" s="47">
        <v>680.4</v>
      </c>
      <c r="L150" s="47">
        <v>0</v>
      </c>
      <c r="M150" s="47">
        <v>680.4</v>
      </c>
      <c r="N150" s="37" t="s">
        <v>538</v>
      </c>
      <c r="O150" s="37" t="s">
        <v>115</v>
      </c>
      <c r="P150" s="37" t="s">
        <v>116</v>
      </c>
      <c r="Q150" s="37" t="s">
        <v>539</v>
      </c>
      <c r="R150" s="37" t="s">
        <v>540</v>
      </c>
      <c r="S150" t="b">
        <v>0</v>
      </c>
      <c r="T150" s="40" t="str">
        <f>VLOOKUP($D150,'TABLE TIERS'!$A$2:$K$94,11,0)</f>
        <v>EXP</v>
      </c>
    </row>
    <row r="151" spans="1:20" x14ac:dyDescent="0.3">
      <c r="A151" t="s">
        <v>534</v>
      </c>
      <c r="B151" t="s">
        <v>535</v>
      </c>
      <c r="C151" t="s">
        <v>536</v>
      </c>
      <c r="D151" t="s">
        <v>84</v>
      </c>
      <c r="E151" t="s">
        <v>122</v>
      </c>
      <c r="F151" t="s">
        <v>111</v>
      </c>
      <c r="G151">
        <v>202401529</v>
      </c>
      <c r="H151" s="48">
        <v>45365</v>
      </c>
      <c r="I151" t="s">
        <v>537</v>
      </c>
      <c r="J151" t="s">
        <v>113</v>
      </c>
      <c r="K151" s="47">
        <v>9.2200000000000006</v>
      </c>
      <c r="L151" s="47">
        <v>0</v>
      </c>
      <c r="M151" s="47">
        <v>9.2200000000000006</v>
      </c>
      <c r="N151" s="37" t="s">
        <v>538</v>
      </c>
      <c r="O151" s="37" t="s">
        <v>115</v>
      </c>
      <c r="P151" s="37" t="s">
        <v>116</v>
      </c>
      <c r="Q151" s="37" t="s">
        <v>539</v>
      </c>
      <c r="R151" s="37" t="s">
        <v>540</v>
      </c>
      <c r="S151" t="b">
        <v>0</v>
      </c>
      <c r="T151" s="40" t="str">
        <f>VLOOKUP($D151,'TABLE TIERS'!$A$2:$K$94,11,0)</f>
        <v>EXP</v>
      </c>
    </row>
    <row r="152" spans="1:20" x14ac:dyDescent="0.3">
      <c r="A152" t="s">
        <v>534</v>
      </c>
      <c r="B152" t="s">
        <v>535</v>
      </c>
      <c r="C152" t="s">
        <v>536</v>
      </c>
      <c r="D152" t="s">
        <v>84</v>
      </c>
      <c r="E152" t="s">
        <v>122</v>
      </c>
      <c r="F152" t="s">
        <v>111</v>
      </c>
      <c r="G152">
        <v>202401530</v>
      </c>
      <c r="H152" s="48">
        <v>45365</v>
      </c>
      <c r="I152" t="s">
        <v>537</v>
      </c>
      <c r="J152" t="s">
        <v>113</v>
      </c>
      <c r="K152" s="47">
        <v>1.53</v>
      </c>
      <c r="L152" s="47">
        <v>0</v>
      </c>
      <c r="M152" s="47">
        <v>1.53</v>
      </c>
      <c r="N152" s="37" t="s">
        <v>538</v>
      </c>
      <c r="O152" s="37" t="s">
        <v>115</v>
      </c>
      <c r="P152" s="37" t="s">
        <v>116</v>
      </c>
      <c r="Q152" s="37" t="s">
        <v>539</v>
      </c>
      <c r="R152" s="37" t="s">
        <v>540</v>
      </c>
      <c r="S152" t="b">
        <v>0</v>
      </c>
      <c r="T152" s="40" t="str">
        <f>VLOOKUP($D152,'TABLE TIERS'!$A$2:$K$94,11,0)</f>
        <v>EXP</v>
      </c>
    </row>
    <row r="153" spans="1:20" x14ac:dyDescent="0.3">
      <c r="A153" t="s">
        <v>534</v>
      </c>
      <c r="B153" t="s">
        <v>535</v>
      </c>
      <c r="C153" t="s">
        <v>536</v>
      </c>
      <c r="D153" t="s">
        <v>84</v>
      </c>
      <c r="E153" t="s">
        <v>122</v>
      </c>
      <c r="F153" t="s">
        <v>111</v>
      </c>
      <c r="G153">
        <v>202401531</v>
      </c>
      <c r="H153" s="48">
        <v>45365</v>
      </c>
      <c r="I153" t="s">
        <v>537</v>
      </c>
      <c r="J153" t="s">
        <v>113</v>
      </c>
      <c r="K153" s="47">
        <v>1.28</v>
      </c>
      <c r="L153" s="47">
        <v>0</v>
      </c>
      <c r="M153" s="47">
        <v>1.28</v>
      </c>
      <c r="N153" s="37" t="s">
        <v>538</v>
      </c>
      <c r="O153" s="37" t="s">
        <v>115</v>
      </c>
      <c r="P153" s="37" t="s">
        <v>116</v>
      </c>
      <c r="Q153" s="37" t="s">
        <v>539</v>
      </c>
      <c r="R153" s="37" t="s">
        <v>540</v>
      </c>
      <c r="S153" t="b">
        <v>0</v>
      </c>
      <c r="T153" s="40" t="str">
        <f>VLOOKUP($D153,'TABLE TIERS'!$A$2:$K$94,11,0)</f>
        <v>EXP</v>
      </c>
    </row>
    <row r="154" spans="1:20" x14ac:dyDescent="0.3">
      <c r="A154" t="s">
        <v>534</v>
      </c>
      <c r="B154" t="s">
        <v>535</v>
      </c>
      <c r="C154" t="s">
        <v>536</v>
      </c>
      <c r="D154" t="s">
        <v>84</v>
      </c>
      <c r="E154" t="s">
        <v>122</v>
      </c>
      <c r="F154" t="s">
        <v>111</v>
      </c>
      <c r="G154">
        <v>202401532</v>
      </c>
      <c r="H154" s="48">
        <v>45365</v>
      </c>
      <c r="I154" t="s">
        <v>537</v>
      </c>
      <c r="J154" t="s">
        <v>113</v>
      </c>
      <c r="K154" s="47">
        <v>236.65</v>
      </c>
      <c r="L154" s="47">
        <v>0</v>
      </c>
      <c r="M154" s="47">
        <v>236.65</v>
      </c>
      <c r="N154" s="37" t="s">
        <v>538</v>
      </c>
      <c r="O154" s="37" t="s">
        <v>115</v>
      </c>
      <c r="P154" s="37" t="s">
        <v>116</v>
      </c>
      <c r="Q154" s="37" t="s">
        <v>539</v>
      </c>
      <c r="R154" s="37" t="s">
        <v>540</v>
      </c>
      <c r="S154" t="b">
        <v>0</v>
      </c>
      <c r="T154" s="40" t="str">
        <f>VLOOKUP($D154,'TABLE TIERS'!$A$2:$K$94,11,0)</f>
        <v>EXP</v>
      </c>
    </row>
    <row r="155" spans="1:20" x14ac:dyDescent="0.3">
      <c r="A155" t="s">
        <v>534</v>
      </c>
      <c r="B155" t="s">
        <v>535</v>
      </c>
      <c r="C155" t="s">
        <v>536</v>
      </c>
      <c r="D155" t="s">
        <v>84</v>
      </c>
      <c r="E155" t="s">
        <v>122</v>
      </c>
      <c r="F155" t="s">
        <v>111</v>
      </c>
      <c r="G155">
        <v>202401533</v>
      </c>
      <c r="H155" s="48">
        <v>45365</v>
      </c>
      <c r="I155" t="s">
        <v>537</v>
      </c>
      <c r="J155" t="s">
        <v>113</v>
      </c>
      <c r="K155" s="47">
        <v>120.96</v>
      </c>
      <c r="L155" s="47">
        <v>0</v>
      </c>
      <c r="M155" s="47">
        <v>120.96</v>
      </c>
      <c r="N155" s="37" t="s">
        <v>538</v>
      </c>
      <c r="O155" s="37" t="s">
        <v>115</v>
      </c>
      <c r="P155" s="37" t="s">
        <v>116</v>
      </c>
      <c r="Q155" s="37" t="s">
        <v>539</v>
      </c>
      <c r="R155" s="37" t="s">
        <v>540</v>
      </c>
      <c r="S155" t="b">
        <v>0</v>
      </c>
      <c r="T155" s="40" t="str">
        <f>VLOOKUP($D155,'TABLE TIERS'!$A$2:$K$94,11,0)</f>
        <v>EXP</v>
      </c>
    </row>
    <row r="156" spans="1:20" x14ac:dyDescent="0.3">
      <c r="A156" t="s">
        <v>534</v>
      </c>
      <c r="B156" t="s">
        <v>535</v>
      </c>
      <c r="C156" t="s">
        <v>536</v>
      </c>
      <c r="D156" t="s">
        <v>84</v>
      </c>
      <c r="E156" t="s">
        <v>122</v>
      </c>
      <c r="F156" t="s">
        <v>111</v>
      </c>
      <c r="G156">
        <v>202401534</v>
      </c>
      <c r="H156" s="48">
        <v>45365</v>
      </c>
      <c r="I156" t="s">
        <v>537</v>
      </c>
      <c r="J156" t="s">
        <v>113</v>
      </c>
      <c r="K156" s="47">
        <v>1.4</v>
      </c>
      <c r="L156" s="47">
        <v>0</v>
      </c>
      <c r="M156" s="47">
        <v>1.4</v>
      </c>
      <c r="N156" s="37" t="s">
        <v>538</v>
      </c>
      <c r="O156" s="37" t="s">
        <v>115</v>
      </c>
      <c r="P156" s="37" t="s">
        <v>116</v>
      </c>
      <c r="Q156" s="37" t="s">
        <v>539</v>
      </c>
      <c r="R156" s="37" t="s">
        <v>540</v>
      </c>
      <c r="S156" t="b">
        <v>0</v>
      </c>
      <c r="T156" s="40" t="str">
        <f>VLOOKUP($D156,'TABLE TIERS'!$A$2:$K$94,11,0)</f>
        <v>EXP</v>
      </c>
    </row>
    <row r="157" spans="1:20" x14ac:dyDescent="0.3">
      <c r="A157" t="s">
        <v>534</v>
      </c>
      <c r="B157" t="s">
        <v>535</v>
      </c>
      <c r="C157" t="s">
        <v>536</v>
      </c>
      <c r="D157" t="s">
        <v>84</v>
      </c>
      <c r="E157" t="s">
        <v>122</v>
      </c>
      <c r="F157" t="s">
        <v>111</v>
      </c>
      <c r="G157">
        <v>202401535</v>
      </c>
      <c r="H157" s="48">
        <v>45365</v>
      </c>
      <c r="I157" t="s">
        <v>537</v>
      </c>
      <c r="J157" t="s">
        <v>113</v>
      </c>
      <c r="K157" s="47">
        <v>109.65</v>
      </c>
      <c r="L157" s="47">
        <v>0</v>
      </c>
      <c r="M157" s="47">
        <v>109.65</v>
      </c>
      <c r="N157" s="37" t="s">
        <v>538</v>
      </c>
      <c r="O157" s="37" t="s">
        <v>115</v>
      </c>
      <c r="P157" s="37" t="s">
        <v>116</v>
      </c>
      <c r="Q157" s="37" t="s">
        <v>539</v>
      </c>
      <c r="R157" s="37" t="s">
        <v>540</v>
      </c>
      <c r="S157" t="b">
        <v>0</v>
      </c>
      <c r="T157" s="40" t="str">
        <f>VLOOKUP($D157,'TABLE TIERS'!$A$2:$K$94,11,0)</f>
        <v>EXP</v>
      </c>
    </row>
    <row r="158" spans="1:20" x14ac:dyDescent="0.3">
      <c r="A158" t="s">
        <v>534</v>
      </c>
      <c r="B158" t="s">
        <v>535</v>
      </c>
      <c r="C158" t="s">
        <v>536</v>
      </c>
      <c r="D158" t="s">
        <v>84</v>
      </c>
      <c r="E158" t="s">
        <v>122</v>
      </c>
      <c r="F158" t="s">
        <v>111</v>
      </c>
      <c r="G158">
        <v>202401536</v>
      </c>
      <c r="H158" s="48">
        <v>45365</v>
      </c>
      <c r="I158" t="s">
        <v>537</v>
      </c>
      <c r="J158" t="s">
        <v>113</v>
      </c>
      <c r="K158" s="47">
        <v>4653.5</v>
      </c>
      <c r="L158" s="47">
        <v>0</v>
      </c>
      <c r="M158" s="47">
        <v>4653.5</v>
      </c>
      <c r="N158" s="37" t="s">
        <v>538</v>
      </c>
      <c r="O158" s="37" t="s">
        <v>115</v>
      </c>
      <c r="P158" s="37" t="s">
        <v>116</v>
      </c>
      <c r="Q158" s="37" t="s">
        <v>539</v>
      </c>
      <c r="R158" s="37" t="s">
        <v>540</v>
      </c>
      <c r="S158" t="b">
        <v>0</v>
      </c>
      <c r="T158" s="40" t="str">
        <f>VLOOKUP($D158,'TABLE TIERS'!$A$2:$K$94,11,0)</f>
        <v>EXP</v>
      </c>
    </row>
    <row r="159" spans="1:20" x14ac:dyDescent="0.3">
      <c r="A159" t="s">
        <v>534</v>
      </c>
      <c r="B159" t="s">
        <v>535</v>
      </c>
      <c r="C159" t="s">
        <v>536</v>
      </c>
      <c r="D159" t="s">
        <v>84</v>
      </c>
      <c r="E159" t="s">
        <v>122</v>
      </c>
      <c r="F159" t="s">
        <v>111</v>
      </c>
      <c r="G159">
        <v>202401537</v>
      </c>
      <c r="H159" s="48">
        <v>45365</v>
      </c>
      <c r="I159" t="s">
        <v>537</v>
      </c>
      <c r="J159" t="s">
        <v>113</v>
      </c>
      <c r="K159" s="47">
        <v>5787.87</v>
      </c>
      <c r="L159" s="47">
        <v>0</v>
      </c>
      <c r="M159" s="47">
        <v>5787.87</v>
      </c>
      <c r="N159" s="37" t="s">
        <v>538</v>
      </c>
      <c r="O159" s="37" t="s">
        <v>115</v>
      </c>
      <c r="P159" s="37" t="s">
        <v>116</v>
      </c>
      <c r="Q159" s="37" t="s">
        <v>539</v>
      </c>
      <c r="R159" s="37" t="s">
        <v>540</v>
      </c>
      <c r="S159" t="b">
        <v>0</v>
      </c>
      <c r="T159" s="40" t="str">
        <f>VLOOKUP($D159,'TABLE TIERS'!$A$2:$K$94,11,0)</f>
        <v>EXP</v>
      </c>
    </row>
    <row r="160" spans="1:20" x14ac:dyDescent="0.3">
      <c r="A160" t="s">
        <v>534</v>
      </c>
      <c r="B160" t="s">
        <v>535</v>
      </c>
      <c r="C160" t="s">
        <v>536</v>
      </c>
      <c r="D160" t="s">
        <v>84</v>
      </c>
      <c r="E160" t="s">
        <v>122</v>
      </c>
      <c r="F160" t="s">
        <v>111</v>
      </c>
      <c r="G160">
        <v>202401538</v>
      </c>
      <c r="H160" s="48">
        <v>45365</v>
      </c>
      <c r="I160" t="s">
        <v>537</v>
      </c>
      <c r="J160" t="s">
        <v>113</v>
      </c>
      <c r="K160" s="47">
        <v>3092.62</v>
      </c>
      <c r="L160" s="47">
        <v>0</v>
      </c>
      <c r="M160" s="47">
        <v>3092.62</v>
      </c>
      <c r="N160" s="37" t="s">
        <v>538</v>
      </c>
      <c r="O160" s="37" t="s">
        <v>115</v>
      </c>
      <c r="P160" s="37" t="s">
        <v>116</v>
      </c>
      <c r="Q160" s="37" t="s">
        <v>539</v>
      </c>
      <c r="R160" s="37" t="s">
        <v>540</v>
      </c>
      <c r="S160" t="b">
        <v>0</v>
      </c>
      <c r="T160" s="40" t="str">
        <f>VLOOKUP($D160,'TABLE TIERS'!$A$2:$K$94,11,0)</f>
        <v>EXP</v>
      </c>
    </row>
    <row r="161" spans="1:20" x14ac:dyDescent="0.3">
      <c r="A161" t="s">
        <v>534</v>
      </c>
      <c r="B161" t="s">
        <v>535</v>
      </c>
      <c r="C161" t="s">
        <v>536</v>
      </c>
      <c r="D161" t="s">
        <v>84</v>
      </c>
      <c r="E161" t="s">
        <v>122</v>
      </c>
      <c r="F161" t="s">
        <v>111</v>
      </c>
      <c r="G161">
        <v>202401539</v>
      </c>
      <c r="H161" s="48">
        <v>45365</v>
      </c>
      <c r="I161" t="s">
        <v>537</v>
      </c>
      <c r="J161" t="s">
        <v>113</v>
      </c>
      <c r="K161" s="47">
        <v>1418.96</v>
      </c>
      <c r="L161" s="47">
        <v>0</v>
      </c>
      <c r="M161" s="47">
        <v>1418.96</v>
      </c>
      <c r="N161" s="37" t="s">
        <v>538</v>
      </c>
      <c r="O161" s="37" t="s">
        <v>115</v>
      </c>
      <c r="P161" s="37" t="s">
        <v>116</v>
      </c>
      <c r="Q161" s="37" t="s">
        <v>539</v>
      </c>
      <c r="R161" s="37" t="s">
        <v>540</v>
      </c>
      <c r="S161" t="b">
        <v>0</v>
      </c>
      <c r="T161" s="40" t="str">
        <f>VLOOKUP($D161,'TABLE TIERS'!$A$2:$K$94,11,0)</f>
        <v>EXP</v>
      </c>
    </row>
    <row r="162" spans="1:20" x14ac:dyDescent="0.3">
      <c r="A162" t="s">
        <v>534</v>
      </c>
      <c r="B162" t="s">
        <v>535</v>
      </c>
      <c r="C162" t="s">
        <v>536</v>
      </c>
      <c r="D162" t="s">
        <v>84</v>
      </c>
      <c r="E162" t="s">
        <v>122</v>
      </c>
      <c r="F162" t="s">
        <v>111</v>
      </c>
      <c r="G162">
        <v>202401540</v>
      </c>
      <c r="H162" s="48">
        <v>45365</v>
      </c>
      <c r="I162" t="s">
        <v>537</v>
      </c>
      <c r="J162" t="s">
        <v>113</v>
      </c>
      <c r="K162" s="47">
        <v>354.74</v>
      </c>
      <c r="L162" s="47">
        <v>0</v>
      </c>
      <c r="M162" s="47">
        <v>354.74</v>
      </c>
      <c r="N162" s="37" t="s">
        <v>538</v>
      </c>
      <c r="O162" s="37" t="s">
        <v>115</v>
      </c>
      <c r="P162" s="37" t="s">
        <v>116</v>
      </c>
      <c r="Q162" s="37" t="s">
        <v>539</v>
      </c>
      <c r="R162" s="37" t="s">
        <v>540</v>
      </c>
      <c r="S162" t="b">
        <v>0</v>
      </c>
      <c r="T162" s="40" t="str">
        <f>VLOOKUP($D162,'TABLE TIERS'!$A$2:$K$94,11,0)</f>
        <v>EXP</v>
      </c>
    </row>
    <row r="163" spans="1:20" x14ac:dyDescent="0.3">
      <c r="A163" t="s">
        <v>541</v>
      </c>
      <c r="B163" t="s">
        <v>161</v>
      </c>
      <c r="C163" t="s">
        <v>162</v>
      </c>
      <c r="D163" t="s">
        <v>85</v>
      </c>
      <c r="E163" t="s">
        <v>140</v>
      </c>
      <c r="F163" t="s">
        <v>111</v>
      </c>
      <c r="G163">
        <v>202401541</v>
      </c>
      <c r="H163" s="48">
        <v>45365</v>
      </c>
      <c r="I163" t="s">
        <v>529</v>
      </c>
      <c r="J163" t="s">
        <v>113</v>
      </c>
      <c r="K163" s="47">
        <v>873.48</v>
      </c>
      <c r="L163" s="47">
        <v>873</v>
      </c>
      <c r="M163" s="47">
        <v>0</v>
      </c>
      <c r="N163" s="37" t="s">
        <v>141</v>
      </c>
      <c r="O163" s="37" t="s">
        <v>542</v>
      </c>
      <c r="P163" s="37" t="s">
        <v>135</v>
      </c>
      <c r="Q163" s="37" t="s">
        <v>115</v>
      </c>
      <c r="R163" s="37" t="s">
        <v>543</v>
      </c>
      <c r="S163" t="b">
        <v>0</v>
      </c>
      <c r="T163" s="40" t="str">
        <f>VLOOKUP($D163,'TABLE TIERS'!$A$2:$K$94,11,0)</f>
        <v>NON FACTOR</v>
      </c>
    </row>
    <row r="164" spans="1:20" x14ac:dyDescent="0.3">
      <c r="A164" t="s">
        <v>544</v>
      </c>
      <c r="B164" t="s">
        <v>545</v>
      </c>
      <c r="C164" t="s">
        <v>546</v>
      </c>
      <c r="D164" t="s">
        <v>86</v>
      </c>
      <c r="E164" t="s">
        <v>140</v>
      </c>
      <c r="F164" t="s">
        <v>111</v>
      </c>
      <c r="G164">
        <v>202401542</v>
      </c>
      <c r="H164" s="48">
        <v>45365</v>
      </c>
      <c r="I164" t="s">
        <v>547</v>
      </c>
      <c r="J164" t="s">
        <v>113</v>
      </c>
      <c r="K164" s="47">
        <v>8040.74</v>
      </c>
      <c r="L164" s="47">
        <v>0</v>
      </c>
      <c r="M164" s="47">
        <v>8040.74</v>
      </c>
      <c r="N164" s="37" t="s">
        <v>548</v>
      </c>
      <c r="O164" s="37" t="s">
        <v>549</v>
      </c>
      <c r="P164" s="37" t="s">
        <v>170</v>
      </c>
      <c r="Q164" s="37" t="s">
        <v>550</v>
      </c>
      <c r="R164" s="37" t="s">
        <v>551</v>
      </c>
      <c r="S164" t="b">
        <v>0</v>
      </c>
      <c r="T164" s="40" t="str">
        <f>VLOOKUP($D164,'TABLE TIERS'!$A$2:$K$94,11,0)</f>
        <v>DOM</v>
      </c>
    </row>
    <row r="165" spans="1:20" x14ac:dyDescent="0.3">
      <c r="A165" t="s">
        <v>552</v>
      </c>
      <c r="B165" t="s">
        <v>553</v>
      </c>
      <c r="C165" t="s">
        <v>554</v>
      </c>
      <c r="D165" t="s">
        <v>87</v>
      </c>
      <c r="E165" t="s">
        <v>140</v>
      </c>
      <c r="F165" t="s">
        <v>111</v>
      </c>
      <c r="G165">
        <v>202401543</v>
      </c>
      <c r="H165" s="48">
        <v>45365</v>
      </c>
      <c r="I165" t="s">
        <v>529</v>
      </c>
      <c r="J165" t="s">
        <v>113</v>
      </c>
      <c r="K165" s="47">
        <v>15.59</v>
      </c>
      <c r="L165" s="47">
        <v>16</v>
      </c>
      <c r="M165" s="47">
        <v>0</v>
      </c>
      <c r="N165" s="37" t="s">
        <v>141</v>
      </c>
      <c r="O165" s="37" t="s">
        <v>555</v>
      </c>
      <c r="P165" s="37" t="s">
        <v>135</v>
      </c>
      <c r="Q165" s="37" t="s">
        <v>115</v>
      </c>
      <c r="R165" s="37" t="s">
        <v>556</v>
      </c>
      <c r="S165" t="b">
        <v>0</v>
      </c>
      <c r="T165" s="40" t="str">
        <f>VLOOKUP($D165,'TABLE TIERS'!$A$2:$K$94,11,0)</f>
        <v>NON FACTOR</v>
      </c>
    </row>
    <row r="166" spans="1:20" x14ac:dyDescent="0.3">
      <c r="A166" t="s">
        <v>202</v>
      </c>
      <c r="B166" t="s">
        <v>203</v>
      </c>
      <c r="C166" t="s">
        <v>204</v>
      </c>
      <c r="D166" t="s">
        <v>19</v>
      </c>
      <c r="E166" t="s">
        <v>140</v>
      </c>
      <c r="F166" t="s">
        <v>111</v>
      </c>
      <c r="G166">
        <v>202401544</v>
      </c>
      <c r="H166" s="48">
        <v>45365</v>
      </c>
      <c r="I166" t="s">
        <v>291</v>
      </c>
      <c r="J166" t="s">
        <v>113</v>
      </c>
      <c r="K166" s="47">
        <v>6772.25</v>
      </c>
      <c r="L166" s="47">
        <v>0</v>
      </c>
      <c r="M166" s="47">
        <v>6772.25</v>
      </c>
      <c r="N166" s="37" t="s">
        <v>206</v>
      </c>
      <c r="O166" s="37" t="s">
        <v>207</v>
      </c>
      <c r="P166" s="37" t="s">
        <v>208</v>
      </c>
      <c r="Q166" s="37" t="s">
        <v>209</v>
      </c>
      <c r="R166" s="37" t="s">
        <v>210</v>
      </c>
      <c r="S166" t="b">
        <v>0</v>
      </c>
      <c r="T166" s="40" t="str">
        <f>VLOOKUP($D166,'TABLE TIERS'!$A$2:$K$94,11,0)</f>
        <v>DOM</v>
      </c>
    </row>
    <row r="167" spans="1:20" x14ac:dyDescent="0.3">
      <c r="A167" t="s">
        <v>557</v>
      </c>
      <c r="B167" t="s">
        <v>558</v>
      </c>
      <c r="C167" t="s">
        <v>559</v>
      </c>
      <c r="D167" t="s">
        <v>88</v>
      </c>
      <c r="E167" t="s">
        <v>140</v>
      </c>
      <c r="F167" t="s">
        <v>111</v>
      </c>
      <c r="G167">
        <v>202401545</v>
      </c>
      <c r="H167" s="48">
        <v>45365</v>
      </c>
      <c r="I167" t="s">
        <v>547</v>
      </c>
      <c r="J167" t="s">
        <v>113</v>
      </c>
      <c r="K167" s="47">
        <v>2242.0100000000002</v>
      </c>
      <c r="L167" s="47">
        <v>0</v>
      </c>
      <c r="M167" s="47">
        <v>2242.0100000000002</v>
      </c>
      <c r="N167" s="37" t="s">
        <v>114</v>
      </c>
      <c r="O167" s="37" t="s">
        <v>560</v>
      </c>
      <c r="P167" s="37" t="s">
        <v>135</v>
      </c>
      <c r="Q167" s="37" t="s">
        <v>561</v>
      </c>
      <c r="R167" s="37" t="s">
        <v>562</v>
      </c>
      <c r="S167" t="b">
        <v>0</v>
      </c>
      <c r="T167" s="40" t="str">
        <f>VLOOKUP($D167,'TABLE TIERS'!$A$2:$K$94,11,0)</f>
        <v>DOM</v>
      </c>
    </row>
    <row r="168" spans="1:20" x14ac:dyDescent="0.3">
      <c r="A168" t="s">
        <v>271</v>
      </c>
      <c r="B168" t="s">
        <v>272</v>
      </c>
      <c r="C168" t="s">
        <v>273</v>
      </c>
      <c r="D168" t="s">
        <v>32</v>
      </c>
      <c r="E168" t="s">
        <v>140</v>
      </c>
      <c r="F168" t="s">
        <v>111</v>
      </c>
      <c r="G168">
        <v>202401546</v>
      </c>
      <c r="H168" s="48">
        <v>45365</v>
      </c>
      <c r="I168" t="s">
        <v>154</v>
      </c>
      <c r="J168" t="s">
        <v>113</v>
      </c>
      <c r="K168" s="47">
        <v>2910.78</v>
      </c>
      <c r="L168" s="47">
        <v>0</v>
      </c>
      <c r="M168" s="47">
        <v>2910.78</v>
      </c>
      <c r="N168" s="37" t="s">
        <v>168</v>
      </c>
      <c r="O168" s="37" t="s">
        <v>274</v>
      </c>
      <c r="P168" s="37" t="s">
        <v>170</v>
      </c>
      <c r="Q168" s="37" t="s">
        <v>275</v>
      </c>
      <c r="R168" s="37" t="s">
        <v>276</v>
      </c>
      <c r="S168" t="b">
        <v>0</v>
      </c>
      <c r="T168" s="40" t="str">
        <f>VLOOKUP($D168,'TABLE TIERS'!$A$2:$K$94,11,0)</f>
        <v>DOM</v>
      </c>
    </row>
    <row r="169" spans="1:20" x14ac:dyDescent="0.3">
      <c r="A169" t="s">
        <v>424</v>
      </c>
      <c r="B169" t="s">
        <v>425</v>
      </c>
      <c r="C169" t="s">
        <v>426</v>
      </c>
      <c r="D169" t="s">
        <v>62</v>
      </c>
      <c r="E169" t="s">
        <v>427</v>
      </c>
      <c r="F169" t="s">
        <v>111</v>
      </c>
      <c r="G169">
        <v>202401547</v>
      </c>
      <c r="H169" s="48">
        <v>45365</v>
      </c>
      <c r="I169" t="s">
        <v>547</v>
      </c>
      <c r="J169" t="s">
        <v>113</v>
      </c>
      <c r="K169" s="47">
        <v>168.3</v>
      </c>
      <c r="L169" s="47">
        <v>0</v>
      </c>
      <c r="M169" s="47">
        <v>168.3</v>
      </c>
      <c r="N169" s="37" t="s">
        <v>114</v>
      </c>
      <c r="O169" s="37" t="s">
        <v>115</v>
      </c>
      <c r="P169" s="37" t="s">
        <v>116</v>
      </c>
      <c r="Q169" s="37" t="s">
        <v>428</v>
      </c>
      <c r="R169" s="37" t="s">
        <v>429</v>
      </c>
      <c r="S169" t="b">
        <v>0</v>
      </c>
      <c r="T169" s="40" t="str">
        <f>VLOOKUP($D169,'TABLE TIERS'!$A$2:$K$94,11,0)</f>
        <v>EXP</v>
      </c>
    </row>
    <row r="170" spans="1:20" x14ac:dyDescent="0.3">
      <c r="A170" t="s">
        <v>271</v>
      </c>
      <c r="B170" t="s">
        <v>272</v>
      </c>
      <c r="C170" t="s">
        <v>273</v>
      </c>
      <c r="D170" t="s">
        <v>32</v>
      </c>
      <c r="E170" t="s">
        <v>140</v>
      </c>
      <c r="F170" t="s">
        <v>111</v>
      </c>
      <c r="G170">
        <v>202401548</v>
      </c>
      <c r="H170" s="48">
        <v>45365</v>
      </c>
      <c r="I170" t="s">
        <v>154</v>
      </c>
      <c r="J170" t="s">
        <v>113</v>
      </c>
      <c r="K170" s="47">
        <v>164.62</v>
      </c>
      <c r="L170" s="47">
        <v>0</v>
      </c>
      <c r="M170" s="47">
        <v>164.62</v>
      </c>
      <c r="N170" s="37" t="s">
        <v>168</v>
      </c>
      <c r="O170" s="37" t="s">
        <v>274</v>
      </c>
      <c r="P170" s="37" t="s">
        <v>170</v>
      </c>
      <c r="Q170" s="37" t="s">
        <v>275</v>
      </c>
      <c r="R170" s="37" t="s">
        <v>276</v>
      </c>
      <c r="S170" t="b">
        <v>0</v>
      </c>
      <c r="T170" s="40" t="str">
        <f>VLOOKUP($D170,'TABLE TIERS'!$A$2:$K$94,11,0)</f>
        <v>DOM</v>
      </c>
    </row>
    <row r="171" spans="1:20" x14ac:dyDescent="0.3">
      <c r="A171" t="s">
        <v>563</v>
      </c>
      <c r="B171" t="s">
        <v>564</v>
      </c>
      <c r="C171" t="s">
        <v>565</v>
      </c>
      <c r="D171" t="s">
        <v>89</v>
      </c>
      <c r="E171" t="s">
        <v>140</v>
      </c>
      <c r="F171" t="s">
        <v>111</v>
      </c>
      <c r="G171">
        <v>202401549</v>
      </c>
      <c r="H171" s="48">
        <v>45365</v>
      </c>
      <c r="I171" t="s">
        <v>154</v>
      </c>
      <c r="J171" t="s">
        <v>113</v>
      </c>
      <c r="K171" s="47">
        <v>4416.3</v>
      </c>
      <c r="L171" s="47">
        <v>0</v>
      </c>
      <c r="M171" s="47">
        <v>4416.3</v>
      </c>
      <c r="N171" s="37" t="s">
        <v>168</v>
      </c>
      <c r="O171" s="37" t="s">
        <v>566</v>
      </c>
      <c r="P171" s="37" t="s">
        <v>135</v>
      </c>
      <c r="Q171" s="37" t="s">
        <v>567</v>
      </c>
      <c r="R171" s="37" t="s">
        <v>568</v>
      </c>
      <c r="S171" t="b">
        <v>0</v>
      </c>
      <c r="T171" s="40" t="str">
        <f>VLOOKUP($D171,'TABLE TIERS'!$A$2:$K$94,11,0)</f>
        <v>DOM</v>
      </c>
    </row>
    <row r="172" spans="1:20" x14ac:dyDescent="0.3">
      <c r="A172" t="s">
        <v>569</v>
      </c>
      <c r="B172" t="s">
        <v>570</v>
      </c>
      <c r="C172" t="s">
        <v>571</v>
      </c>
      <c r="D172" t="s">
        <v>90</v>
      </c>
      <c r="E172" t="s">
        <v>140</v>
      </c>
      <c r="F172" t="s">
        <v>111</v>
      </c>
      <c r="G172">
        <v>202401550</v>
      </c>
      <c r="H172" s="48">
        <v>45365</v>
      </c>
      <c r="I172" t="s">
        <v>154</v>
      </c>
      <c r="J172" t="s">
        <v>113</v>
      </c>
      <c r="K172" s="47">
        <v>5758.37</v>
      </c>
      <c r="L172" s="47">
        <v>0</v>
      </c>
      <c r="M172" s="47">
        <v>5758.37</v>
      </c>
      <c r="N172" s="37" t="s">
        <v>168</v>
      </c>
      <c r="O172" s="37" t="s">
        <v>572</v>
      </c>
      <c r="P172" s="37" t="s">
        <v>170</v>
      </c>
      <c r="Q172" s="37" t="s">
        <v>573</v>
      </c>
      <c r="R172" s="37" t="s">
        <v>574</v>
      </c>
      <c r="S172" t="b">
        <v>0</v>
      </c>
      <c r="T172" s="40" t="str">
        <f>VLOOKUP($D172,'TABLE TIERS'!$A$2:$K$94,11,0)</f>
        <v>DOM</v>
      </c>
    </row>
    <row r="173" spans="1:20" x14ac:dyDescent="0.3">
      <c r="A173" t="s">
        <v>569</v>
      </c>
      <c r="B173" t="s">
        <v>570</v>
      </c>
      <c r="C173" t="s">
        <v>571</v>
      </c>
      <c r="D173" t="s">
        <v>90</v>
      </c>
      <c r="E173" t="s">
        <v>140</v>
      </c>
      <c r="F173" t="s">
        <v>111</v>
      </c>
      <c r="G173">
        <v>202401551</v>
      </c>
      <c r="H173" s="48">
        <v>45365</v>
      </c>
      <c r="I173" t="s">
        <v>154</v>
      </c>
      <c r="J173" t="s">
        <v>113</v>
      </c>
      <c r="K173" s="47">
        <v>20123.93</v>
      </c>
      <c r="L173" s="47">
        <v>6440</v>
      </c>
      <c r="M173" s="47">
        <v>13683.46</v>
      </c>
      <c r="N173" s="37" t="s">
        <v>168</v>
      </c>
      <c r="O173" s="37" t="s">
        <v>572</v>
      </c>
      <c r="P173" s="37" t="s">
        <v>170</v>
      </c>
      <c r="Q173" s="37" t="s">
        <v>573</v>
      </c>
      <c r="R173" s="37" t="s">
        <v>574</v>
      </c>
      <c r="S173" t="b">
        <v>0</v>
      </c>
      <c r="T173" s="40" t="str">
        <f>VLOOKUP($D173,'TABLE TIERS'!$A$2:$K$94,11,0)</f>
        <v>DOM</v>
      </c>
    </row>
    <row r="174" spans="1:20" x14ac:dyDescent="0.3">
      <c r="A174" t="s">
        <v>575</v>
      </c>
      <c r="B174" t="s">
        <v>229</v>
      </c>
      <c r="C174" t="s">
        <v>139</v>
      </c>
      <c r="D174" t="s">
        <v>91</v>
      </c>
      <c r="E174" t="s">
        <v>140</v>
      </c>
      <c r="F174" t="s">
        <v>111</v>
      </c>
      <c r="G174">
        <v>202401552</v>
      </c>
      <c r="H174" s="48">
        <v>45365</v>
      </c>
      <c r="I174" t="s">
        <v>529</v>
      </c>
      <c r="J174" t="s">
        <v>113</v>
      </c>
      <c r="K174" s="47">
        <v>12.34</v>
      </c>
      <c r="L174" s="47">
        <v>12</v>
      </c>
      <c r="M174" s="47">
        <v>0</v>
      </c>
      <c r="N174" s="37" t="s">
        <v>141</v>
      </c>
      <c r="O174" s="37" t="s">
        <v>576</v>
      </c>
      <c r="P174" s="37" t="s">
        <v>142</v>
      </c>
      <c r="Q174" s="37" t="s">
        <v>115</v>
      </c>
      <c r="R174" s="37" t="s">
        <v>577</v>
      </c>
      <c r="S174" t="b">
        <v>0</v>
      </c>
      <c r="T174" s="40" t="str">
        <f>VLOOKUP($D174,'TABLE TIERS'!$A$2:$K$94,11,0)</f>
        <v>NON FACTOR</v>
      </c>
    </row>
    <row r="175" spans="1:20" x14ac:dyDescent="0.3">
      <c r="A175" t="s">
        <v>578</v>
      </c>
      <c r="B175" t="s">
        <v>531</v>
      </c>
      <c r="C175" t="s">
        <v>139</v>
      </c>
      <c r="D175" t="s">
        <v>92</v>
      </c>
      <c r="E175" t="s">
        <v>140</v>
      </c>
      <c r="F175" t="s">
        <v>111</v>
      </c>
      <c r="G175">
        <v>202401553</v>
      </c>
      <c r="H175" s="48">
        <v>45365</v>
      </c>
      <c r="I175" t="s">
        <v>529</v>
      </c>
      <c r="J175" t="s">
        <v>113</v>
      </c>
      <c r="K175" s="47">
        <v>106.2</v>
      </c>
      <c r="L175" s="47">
        <v>0</v>
      </c>
      <c r="M175" s="47">
        <v>106.2</v>
      </c>
      <c r="N175" s="37" t="s">
        <v>124</v>
      </c>
      <c r="O175" s="37" t="s">
        <v>579</v>
      </c>
      <c r="P175" s="37" t="s">
        <v>214</v>
      </c>
      <c r="Q175" s="37" t="s">
        <v>115</v>
      </c>
      <c r="R175" s="37" t="s">
        <v>580</v>
      </c>
      <c r="S175" t="b">
        <v>0</v>
      </c>
      <c r="T175" s="40" t="str">
        <f>VLOOKUP($D175,'TABLE TIERS'!$A$2:$K$94,11,0)</f>
        <v>NON FACTOR</v>
      </c>
    </row>
    <row r="176" spans="1:20" x14ac:dyDescent="0.3">
      <c r="A176" t="s">
        <v>341</v>
      </c>
      <c r="B176" t="s">
        <v>138</v>
      </c>
      <c r="C176" t="s">
        <v>139</v>
      </c>
      <c r="D176" t="s">
        <v>44</v>
      </c>
      <c r="E176" t="s">
        <v>140</v>
      </c>
      <c r="F176" t="s">
        <v>111</v>
      </c>
      <c r="G176">
        <v>202401554</v>
      </c>
      <c r="H176" s="48">
        <v>45365</v>
      </c>
      <c r="I176" t="s">
        <v>547</v>
      </c>
      <c r="J176" t="s">
        <v>113</v>
      </c>
      <c r="K176" s="47">
        <v>15.61</v>
      </c>
      <c r="L176" s="47">
        <v>16</v>
      </c>
      <c r="M176" s="47">
        <v>0</v>
      </c>
      <c r="N176" s="37" t="s">
        <v>114</v>
      </c>
      <c r="O176" s="37" t="s">
        <v>343</v>
      </c>
      <c r="P176" s="37" t="s">
        <v>170</v>
      </c>
      <c r="Q176" s="37" t="s">
        <v>344</v>
      </c>
      <c r="R176" s="37" t="s">
        <v>345</v>
      </c>
      <c r="S176" t="b">
        <v>0</v>
      </c>
      <c r="T176" s="40" t="str">
        <f>VLOOKUP($D176,'TABLE TIERS'!$A$2:$K$94,11,0)</f>
        <v>DOM</v>
      </c>
    </row>
    <row r="177" spans="1:20" x14ac:dyDescent="0.3">
      <c r="A177" s="1" t="s">
        <v>296</v>
      </c>
      <c r="B177" s="1" t="s">
        <v>297</v>
      </c>
      <c r="C177" s="1" t="s">
        <v>298</v>
      </c>
      <c r="D177" s="1" t="s">
        <v>1</v>
      </c>
      <c r="E177" s="1" t="s">
        <v>140</v>
      </c>
      <c r="F177" s="1" t="s">
        <v>581</v>
      </c>
      <c r="G177" s="1">
        <v>202400121</v>
      </c>
      <c r="H177" s="49">
        <v>45359</v>
      </c>
      <c r="I177" s="1" t="s">
        <v>123</v>
      </c>
      <c r="J177" s="1" t="s">
        <v>113</v>
      </c>
      <c r="K177" s="50">
        <v>-5.78</v>
      </c>
      <c r="L177" s="50">
        <v>0</v>
      </c>
      <c r="M177" s="50">
        <v>-5.78</v>
      </c>
      <c r="N177" s="38" t="s">
        <v>126</v>
      </c>
      <c r="O177" s="38" t="s">
        <v>299</v>
      </c>
      <c r="P177" s="38" t="s">
        <v>135</v>
      </c>
      <c r="Q177" s="38" t="s">
        <v>115</v>
      </c>
      <c r="R177" s="38" t="s">
        <v>300</v>
      </c>
      <c r="S177" s="1" t="b">
        <v>0</v>
      </c>
      <c r="T177" s="40" t="str">
        <f>VLOOKUP($D177,'TABLE TIERS'!$A$2:$K$94,11,0)</f>
        <v>NON FACTOR</v>
      </c>
    </row>
    <row r="178" spans="1:20" x14ac:dyDescent="0.3">
      <c r="A178" s="1" t="s">
        <v>582</v>
      </c>
      <c r="B178" s="1" t="s">
        <v>583</v>
      </c>
      <c r="C178" s="1" t="s">
        <v>584</v>
      </c>
      <c r="D178" s="1" t="s">
        <v>2</v>
      </c>
      <c r="E178" s="1" t="s">
        <v>140</v>
      </c>
      <c r="F178" s="1" t="s">
        <v>581</v>
      </c>
      <c r="G178" s="1">
        <v>202400122</v>
      </c>
      <c r="H178" s="49">
        <v>45362</v>
      </c>
      <c r="I178" s="1" t="s">
        <v>237</v>
      </c>
      <c r="J178" s="1" t="s">
        <v>113</v>
      </c>
      <c r="K178" s="50">
        <v>0</v>
      </c>
      <c r="L178" s="50">
        <v>0</v>
      </c>
      <c r="M178" s="50">
        <v>0</v>
      </c>
      <c r="N178" s="38" t="s">
        <v>141</v>
      </c>
      <c r="O178" s="38" t="s">
        <v>115</v>
      </c>
      <c r="P178" s="38" t="s">
        <v>218</v>
      </c>
      <c r="Q178" s="38" t="s">
        <v>115</v>
      </c>
      <c r="R178" s="38" t="s">
        <v>585</v>
      </c>
      <c r="S178" s="1" t="b">
        <v>0</v>
      </c>
      <c r="T178" s="40" t="str">
        <f>VLOOKUP($D178,'TABLE TIERS'!$A$2:$K$94,11,0)</f>
        <v>NON FACTOR</v>
      </c>
    </row>
    <row r="179" spans="1:20" x14ac:dyDescent="0.3">
      <c r="A179" s="1" t="s">
        <v>586</v>
      </c>
      <c r="B179" s="1" t="s">
        <v>587</v>
      </c>
      <c r="C179" s="1" t="s">
        <v>588</v>
      </c>
      <c r="D179" s="1" t="s">
        <v>93</v>
      </c>
      <c r="E179" s="1" t="s">
        <v>140</v>
      </c>
      <c r="F179" s="1" t="s">
        <v>581</v>
      </c>
      <c r="G179" s="1" t="s">
        <v>589</v>
      </c>
      <c r="H179" s="49">
        <v>45364</v>
      </c>
      <c r="I179" s="1" t="s">
        <v>590</v>
      </c>
      <c r="J179" s="1" t="s">
        <v>113</v>
      </c>
      <c r="K179" s="50">
        <v>-86.15</v>
      </c>
      <c r="L179" s="50">
        <v>0</v>
      </c>
      <c r="M179" s="50">
        <v>-86.15</v>
      </c>
      <c r="N179" s="38" t="s">
        <v>292</v>
      </c>
      <c r="O179" s="38" t="s">
        <v>591</v>
      </c>
      <c r="P179" s="38" t="s">
        <v>170</v>
      </c>
      <c r="Q179" s="38" t="s">
        <v>592</v>
      </c>
      <c r="R179" s="38" t="s">
        <v>593</v>
      </c>
      <c r="S179" s="1" t="b">
        <v>0</v>
      </c>
      <c r="T179" s="40" t="str">
        <f>VLOOKUP($D179,'TABLE TIERS'!$A$2:$K$94,11,0)</f>
        <v>DOM</v>
      </c>
    </row>
    <row r="180" spans="1:20" x14ac:dyDescent="0.3">
      <c r="A180" s="1" t="s">
        <v>526</v>
      </c>
      <c r="B180" s="1" t="s">
        <v>527</v>
      </c>
      <c r="C180" s="1" t="s">
        <v>139</v>
      </c>
      <c r="D180" s="1" t="s">
        <v>3</v>
      </c>
      <c r="E180" s="1" t="s">
        <v>140</v>
      </c>
      <c r="F180" s="1" t="s">
        <v>581</v>
      </c>
      <c r="G180" s="1">
        <v>202400124</v>
      </c>
      <c r="H180" s="49">
        <v>45364</v>
      </c>
      <c r="I180" s="1" t="s">
        <v>456</v>
      </c>
      <c r="J180" s="1" t="s">
        <v>113</v>
      </c>
      <c r="K180" s="50">
        <v>-103.91</v>
      </c>
      <c r="L180" s="50">
        <v>0</v>
      </c>
      <c r="M180" s="50">
        <v>-103.91</v>
      </c>
      <c r="N180" s="38" t="s">
        <v>141</v>
      </c>
      <c r="O180" s="38" t="s">
        <v>115</v>
      </c>
      <c r="P180" s="38" t="s">
        <v>131</v>
      </c>
      <c r="Q180" s="38" t="s">
        <v>115</v>
      </c>
      <c r="R180" s="38" t="s">
        <v>528</v>
      </c>
      <c r="S180" s="1" t="b">
        <v>0</v>
      </c>
      <c r="T180" s="40" t="str">
        <f>VLOOKUP($D180,'TABLE TIERS'!$A$2:$K$94,11,0)</f>
        <v>NON FACTOR</v>
      </c>
    </row>
    <row r="181" spans="1:20" x14ac:dyDescent="0.3">
      <c r="A181" s="28" t="s">
        <v>119</v>
      </c>
      <c r="B181" s="28" t="s">
        <v>120</v>
      </c>
      <c r="C181" s="28" t="s">
        <v>121</v>
      </c>
      <c r="D181" s="28" t="s">
        <v>4</v>
      </c>
      <c r="E181" s="28" t="s">
        <v>122</v>
      </c>
      <c r="F181" s="28" t="s">
        <v>594</v>
      </c>
      <c r="G181" s="28">
        <v>202400125</v>
      </c>
      <c r="H181" s="51">
        <v>45365</v>
      </c>
      <c r="I181" s="28" t="s">
        <v>529</v>
      </c>
      <c r="J181" s="28" t="s">
        <v>113</v>
      </c>
      <c r="K181" s="52">
        <v>-1</v>
      </c>
      <c r="L181" s="52">
        <v>0</v>
      </c>
      <c r="M181" s="52">
        <v>-1</v>
      </c>
      <c r="N181" s="39" t="s">
        <v>126</v>
      </c>
      <c r="O181" s="39" t="s">
        <v>115</v>
      </c>
      <c r="P181" s="39" t="s">
        <v>116</v>
      </c>
      <c r="Q181" s="39" t="s">
        <v>115</v>
      </c>
      <c r="R181" s="39" t="s">
        <v>125</v>
      </c>
      <c r="S181" s="28" t="b">
        <v>0</v>
      </c>
      <c r="T181" s="40" t="str">
        <f>VLOOKUP($D181,'TABLE TIERS'!$A$2:$K$94,11,0)</f>
        <v>NON FACTOR</v>
      </c>
    </row>
    <row r="182" spans="1:20" x14ac:dyDescent="0.3">
      <c r="A182" s="28" t="s">
        <v>133</v>
      </c>
      <c r="B182" s="28" t="s">
        <v>134</v>
      </c>
      <c r="C182" s="28" t="s">
        <v>109</v>
      </c>
      <c r="D182" s="28" t="s">
        <v>5</v>
      </c>
      <c r="E182" s="28" t="s">
        <v>110</v>
      </c>
      <c r="F182" s="28" t="s">
        <v>594</v>
      </c>
      <c r="G182" s="28">
        <v>202400126</v>
      </c>
      <c r="H182" s="51">
        <v>45365</v>
      </c>
      <c r="I182" s="28" t="s">
        <v>529</v>
      </c>
      <c r="J182" s="28" t="s">
        <v>113</v>
      </c>
      <c r="K182" s="52">
        <v>-1.99</v>
      </c>
      <c r="L182" s="52">
        <v>0</v>
      </c>
      <c r="M182" s="52">
        <v>-1.99</v>
      </c>
      <c r="N182" s="39" t="s">
        <v>126</v>
      </c>
      <c r="O182" s="39" t="s">
        <v>115</v>
      </c>
      <c r="P182" s="39" t="s">
        <v>135</v>
      </c>
      <c r="Q182" s="39" t="s">
        <v>115</v>
      </c>
      <c r="R182" s="39" t="s">
        <v>136</v>
      </c>
      <c r="S182" s="28" t="b">
        <v>0</v>
      </c>
      <c r="T182" s="40" t="str">
        <f>VLOOKUP($D182,'TABLE TIERS'!$A$2:$K$94,11,0)</f>
        <v>NON FACTOR</v>
      </c>
    </row>
    <row r="183" spans="1:20" x14ac:dyDescent="0.3">
      <c r="A183" s="28" t="s">
        <v>133</v>
      </c>
      <c r="B183" s="28" t="s">
        <v>134</v>
      </c>
      <c r="C183" s="28" t="s">
        <v>109</v>
      </c>
      <c r="D183" s="28" t="s">
        <v>5</v>
      </c>
      <c r="E183" s="28" t="s">
        <v>110</v>
      </c>
      <c r="F183" s="28" t="s">
        <v>594</v>
      </c>
      <c r="G183" s="28">
        <v>202400127</v>
      </c>
      <c r="H183" s="51">
        <v>45365</v>
      </c>
      <c r="I183" s="28" t="s">
        <v>529</v>
      </c>
      <c r="J183" s="28" t="s">
        <v>113</v>
      </c>
      <c r="K183" s="52">
        <v>-3.13</v>
      </c>
      <c r="L183" s="52">
        <v>0</v>
      </c>
      <c r="M183" s="52">
        <v>-3.13</v>
      </c>
      <c r="N183" s="39" t="s">
        <v>126</v>
      </c>
      <c r="O183" s="39" t="s">
        <v>115</v>
      </c>
      <c r="P183" s="39" t="s">
        <v>135</v>
      </c>
      <c r="Q183" s="39" t="s">
        <v>115</v>
      </c>
      <c r="R183" s="39" t="s">
        <v>136</v>
      </c>
      <c r="S183" s="28" t="b">
        <v>0</v>
      </c>
      <c r="T183" s="40" t="str">
        <f>VLOOKUP($D183,'TABLE TIERS'!$A$2:$K$94,11,0)</f>
        <v>NON FACTOR</v>
      </c>
    </row>
    <row r="184" spans="1:20" x14ac:dyDescent="0.3">
      <c r="A184" s="28" t="s">
        <v>119</v>
      </c>
      <c r="B184" s="28" t="s">
        <v>120</v>
      </c>
      <c r="C184" s="28" t="s">
        <v>121</v>
      </c>
      <c r="D184" s="28" t="s">
        <v>4</v>
      </c>
      <c r="E184" s="28" t="s">
        <v>122</v>
      </c>
      <c r="F184" s="28" t="s">
        <v>594</v>
      </c>
      <c r="G184" s="28">
        <v>202400128</v>
      </c>
      <c r="H184" s="51">
        <v>45365</v>
      </c>
      <c r="I184" s="28" t="s">
        <v>529</v>
      </c>
      <c r="J184" s="28" t="s">
        <v>113</v>
      </c>
      <c r="K184" s="52">
        <v>-1.1599999999999999</v>
      </c>
      <c r="L184" s="52">
        <v>0</v>
      </c>
      <c r="M184" s="52">
        <v>-1.1599999999999999</v>
      </c>
      <c r="N184" s="39" t="s">
        <v>126</v>
      </c>
      <c r="O184" s="39" t="s">
        <v>115</v>
      </c>
      <c r="P184" s="39" t="s">
        <v>116</v>
      </c>
      <c r="Q184" s="39" t="s">
        <v>115</v>
      </c>
      <c r="R184" s="39" t="s">
        <v>125</v>
      </c>
      <c r="S184" s="28" t="b">
        <v>0</v>
      </c>
      <c r="T184" s="40" t="str">
        <f>VLOOKUP($D184,'TABLE TIERS'!$A$2:$K$94,11,0)</f>
        <v>NON FACTOR</v>
      </c>
    </row>
    <row r="185" spans="1:20" x14ac:dyDescent="0.3">
      <c r="A185" s="28" t="s">
        <v>461</v>
      </c>
      <c r="B185" s="28" t="s">
        <v>462</v>
      </c>
      <c r="C185" s="28" t="s">
        <v>463</v>
      </c>
      <c r="D185" s="28" t="s">
        <v>6</v>
      </c>
      <c r="E185" s="28" t="s">
        <v>130</v>
      </c>
      <c r="F185" s="28" t="s">
        <v>594</v>
      </c>
      <c r="G185" s="28">
        <v>202400129</v>
      </c>
      <c r="H185" s="51">
        <v>45365</v>
      </c>
      <c r="I185" s="28" t="s">
        <v>529</v>
      </c>
      <c r="J185" s="28" t="s">
        <v>113</v>
      </c>
      <c r="K185" s="52">
        <v>-2.5</v>
      </c>
      <c r="L185" s="52">
        <v>0</v>
      </c>
      <c r="M185" s="52">
        <v>-2.5</v>
      </c>
      <c r="N185" s="39" t="s">
        <v>464</v>
      </c>
      <c r="O185" s="39" t="s">
        <v>115</v>
      </c>
      <c r="P185" s="39" t="s">
        <v>116</v>
      </c>
      <c r="Q185" s="39" t="s">
        <v>115</v>
      </c>
      <c r="R185" s="39" t="s">
        <v>465</v>
      </c>
      <c r="S185" s="28" t="b">
        <v>0</v>
      </c>
      <c r="T185" s="40" t="str">
        <f>VLOOKUP($D185,'TABLE TIERS'!$A$2:$K$94,11,0)</f>
        <v>NON FACTOR</v>
      </c>
    </row>
    <row r="186" spans="1:20" x14ac:dyDescent="0.3">
      <c r="A186" s="28" t="s">
        <v>534</v>
      </c>
      <c r="B186" s="28" t="s">
        <v>535</v>
      </c>
      <c r="C186" s="28" t="s">
        <v>536</v>
      </c>
      <c r="D186" s="28" t="s">
        <v>84</v>
      </c>
      <c r="E186" s="28" t="s">
        <v>122</v>
      </c>
      <c r="F186" s="28" t="s">
        <v>594</v>
      </c>
      <c r="G186" s="28" t="s">
        <v>595</v>
      </c>
      <c r="H186" s="51">
        <v>45365</v>
      </c>
      <c r="I186" s="28" t="s">
        <v>537</v>
      </c>
      <c r="J186" s="28" t="s">
        <v>113</v>
      </c>
      <c r="K186" s="52">
        <v>-1.58</v>
      </c>
      <c r="L186" s="52">
        <v>0</v>
      </c>
      <c r="M186" s="52">
        <v>-1.58</v>
      </c>
      <c r="N186" s="39" t="s">
        <v>538</v>
      </c>
      <c r="O186" s="39" t="s">
        <v>115</v>
      </c>
      <c r="P186" s="39" t="s">
        <v>116</v>
      </c>
      <c r="Q186" s="39" t="s">
        <v>539</v>
      </c>
      <c r="R186" s="39" t="s">
        <v>540</v>
      </c>
      <c r="S186" s="28" t="b">
        <v>0</v>
      </c>
      <c r="T186" s="40" t="str">
        <f>VLOOKUP($D186,'TABLE TIERS'!$A$2:$K$94,11,0)</f>
        <v>EXP</v>
      </c>
    </row>
    <row r="187" spans="1:20" x14ac:dyDescent="0.3">
      <c r="A187" s="28" t="s">
        <v>534</v>
      </c>
      <c r="B187" s="28" t="s">
        <v>535</v>
      </c>
      <c r="C187" s="28" t="s">
        <v>536</v>
      </c>
      <c r="D187" s="28" t="s">
        <v>84</v>
      </c>
      <c r="E187" s="28" t="s">
        <v>122</v>
      </c>
      <c r="F187" s="28" t="s">
        <v>594</v>
      </c>
      <c r="G187" s="28" t="s">
        <v>596</v>
      </c>
      <c r="H187" s="51">
        <v>45365</v>
      </c>
      <c r="I187" s="28" t="s">
        <v>537</v>
      </c>
      <c r="J187" s="28" t="s">
        <v>113</v>
      </c>
      <c r="K187" s="52">
        <v>-1.53</v>
      </c>
      <c r="L187" s="52">
        <v>0</v>
      </c>
      <c r="M187" s="52">
        <v>-1.53</v>
      </c>
      <c r="N187" s="39" t="s">
        <v>538</v>
      </c>
      <c r="O187" s="39" t="s">
        <v>115</v>
      </c>
      <c r="P187" s="39" t="s">
        <v>116</v>
      </c>
      <c r="Q187" s="39" t="s">
        <v>539</v>
      </c>
      <c r="R187" s="39" t="s">
        <v>540</v>
      </c>
      <c r="S187" s="28" t="b">
        <v>0</v>
      </c>
      <c r="T187" s="40" t="str">
        <f>VLOOKUP($D187,'TABLE TIERS'!$A$2:$K$94,11,0)</f>
        <v>EXP</v>
      </c>
    </row>
    <row r="188" spans="1:20" x14ac:dyDescent="0.3">
      <c r="A188" s="28" t="s">
        <v>534</v>
      </c>
      <c r="B188" s="28" t="s">
        <v>535</v>
      </c>
      <c r="C188" s="28" t="s">
        <v>536</v>
      </c>
      <c r="D188" s="28" t="s">
        <v>84</v>
      </c>
      <c r="E188" s="28" t="s">
        <v>122</v>
      </c>
      <c r="F188" s="28" t="s">
        <v>594</v>
      </c>
      <c r="G188" s="28" t="s">
        <v>597</v>
      </c>
      <c r="H188" s="51">
        <v>45365</v>
      </c>
      <c r="I188" s="28" t="s">
        <v>537</v>
      </c>
      <c r="J188" s="28" t="s">
        <v>113</v>
      </c>
      <c r="K188" s="52">
        <v>-1.28</v>
      </c>
      <c r="L188" s="52">
        <v>0</v>
      </c>
      <c r="M188" s="52">
        <v>-1.28</v>
      </c>
      <c r="N188" s="39" t="s">
        <v>538</v>
      </c>
      <c r="O188" s="39" t="s">
        <v>115</v>
      </c>
      <c r="P188" s="39" t="s">
        <v>116</v>
      </c>
      <c r="Q188" s="39" t="s">
        <v>539</v>
      </c>
      <c r="R188" s="39" t="s">
        <v>540</v>
      </c>
      <c r="S188" s="28" t="b">
        <v>0</v>
      </c>
      <c r="T188" s="40" t="str">
        <f>VLOOKUP($D188,'TABLE TIERS'!$A$2:$K$94,11,0)</f>
        <v>EXP</v>
      </c>
    </row>
    <row r="189" spans="1:20" x14ac:dyDescent="0.3">
      <c r="A189" s="28" t="s">
        <v>534</v>
      </c>
      <c r="B189" s="28" t="s">
        <v>535</v>
      </c>
      <c r="C189" s="28" t="s">
        <v>536</v>
      </c>
      <c r="D189" s="28" t="s">
        <v>84</v>
      </c>
      <c r="E189" s="28" t="s">
        <v>122</v>
      </c>
      <c r="F189" s="28" t="s">
        <v>594</v>
      </c>
      <c r="G189" s="28" t="s">
        <v>598</v>
      </c>
      <c r="H189" s="51">
        <v>45365</v>
      </c>
      <c r="I189" s="28" t="s">
        <v>537</v>
      </c>
      <c r="J189" s="28" t="s">
        <v>113</v>
      </c>
      <c r="K189" s="52">
        <v>-1.4</v>
      </c>
      <c r="L189" s="52">
        <v>0</v>
      </c>
      <c r="M189" s="52">
        <v>-1.4</v>
      </c>
      <c r="N189" s="39" t="s">
        <v>538</v>
      </c>
      <c r="O189" s="39" t="s">
        <v>115</v>
      </c>
      <c r="P189" s="39" t="s">
        <v>116</v>
      </c>
      <c r="Q189" s="39" t="s">
        <v>539</v>
      </c>
      <c r="R189" s="39" t="s">
        <v>540</v>
      </c>
      <c r="S189" s="28" t="b">
        <v>0</v>
      </c>
      <c r="T189" s="40" t="str">
        <f>VLOOKUP($D189,'TABLE TIERS'!$A$2:$K$94,11,0)</f>
        <v>EXP</v>
      </c>
    </row>
    <row r="190" spans="1:20" x14ac:dyDescent="0.3">
      <c r="T190" s="40" t="e">
        <f>VLOOKUP($D190,'TABLE TIERS'!$A$2:$K$94,11,0)</f>
        <v>#N/A</v>
      </c>
    </row>
    <row r="191" spans="1:20" x14ac:dyDescent="0.3">
      <c r="T191" s="40" t="e">
        <f>VLOOKUP($D191,'TABLE TIERS'!$A$2:$K$94,11,0)</f>
        <v>#N/A</v>
      </c>
    </row>
    <row r="192" spans="1:20" x14ac:dyDescent="0.3">
      <c r="T192" s="40" t="e">
        <f>VLOOKUP($D192,'TABLE TIERS'!$A$2:$K$94,11,0)</f>
        <v>#N/A</v>
      </c>
    </row>
    <row r="193" spans="20:20" x14ac:dyDescent="0.3">
      <c r="T193" s="40" t="e">
        <f>VLOOKUP($D193,'TABLE TIERS'!$A$2:$K$94,11,0)</f>
        <v>#N/A</v>
      </c>
    </row>
    <row r="194" spans="20:20" x14ac:dyDescent="0.3">
      <c r="T194" s="40" t="e">
        <f>VLOOKUP($D194,'TABLE TIERS'!$A$2:$K$94,11,0)</f>
        <v>#N/A</v>
      </c>
    </row>
    <row r="195" spans="20:20" x14ac:dyDescent="0.3">
      <c r="T195" s="40" t="e">
        <f>VLOOKUP($D195,'TABLE TIERS'!$A$2:$K$94,11,0)</f>
        <v>#N/A</v>
      </c>
    </row>
    <row r="196" spans="20:20" x14ac:dyDescent="0.3">
      <c r="T196" s="40" t="e">
        <f>VLOOKUP($D196,'TABLE TIERS'!$A$2:$K$94,11,0)</f>
        <v>#N/A</v>
      </c>
    </row>
    <row r="197" spans="20:20" x14ac:dyDescent="0.3">
      <c r="T197" s="40" t="e">
        <f>VLOOKUP($D197,'TABLE TIERS'!$A$2:$K$94,11,0)</f>
        <v>#N/A</v>
      </c>
    </row>
    <row r="198" spans="20:20" x14ac:dyDescent="0.3">
      <c r="T198" s="40" t="e">
        <f>VLOOKUP($D198,'TABLE TIERS'!$A$2:$K$94,11,0)</f>
        <v>#N/A</v>
      </c>
    </row>
    <row r="199" spans="20:20" x14ac:dyDescent="0.3">
      <c r="T199" s="40" t="e">
        <f>VLOOKUP($D199,'TABLE TIERS'!$A$2:$K$94,11,0)</f>
        <v>#N/A</v>
      </c>
    </row>
    <row r="200" spans="20:20" x14ac:dyDescent="0.3">
      <c r="T200" s="40" t="e">
        <f>VLOOKUP($D200,'TABLE TIERS'!$A$2:$K$94,11,0)</f>
        <v>#N/A</v>
      </c>
    </row>
    <row r="201" spans="20:20" x14ac:dyDescent="0.3">
      <c r="T201" s="40" t="e">
        <f>VLOOKUP($D201,'TABLE TIERS'!$A$2:$K$94,11,0)</f>
        <v>#N/A</v>
      </c>
    </row>
    <row r="202" spans="20:20" x14ac:dyDescent="0.3">
      <c r="T202" s="40" t="e">
        <f>VLOOKUP($D202,'TABLE TIERS'!$A$2:$K$94,11,0)</f>
        <v>#N/A</v>
      </c>
    </row>
    <row r="203" spans="20:20" x14ac:dyDescent="0.3">
      <c r="T203" s="40" t="e">
        <f>VLOOKUP($D203,'TABLE TIERS'!$A$2:$K$94,11,0)</f>
        <v>#N/A</v>
      </c>
    </row>
    <row r="204" spans="20:20" x14ac:dyDescent="0.3">
      <c r="T204" s="40" t="e">
        <f>VLOOKUP($D204,'TABLE TIERS'!$A$2:$K$94,11,0)</f>
        <v>#N/A</v>
      </c>
    </row>
    <row r="205" spans="20:20" x14ac:dyDescent="0.3">
      <c r="T205" s="40" t="e">
        <f>VLOOKUP($D205,'TABLE TIERS'!$A$2:$K$94,11,0)</f>
        <v>#N/A</v>
      </c>
    </row>
    <row r="206" spans="20:20" x14ac:dyDescent="0.3">
      <c r="T206" s="40" t="e">
        <f>VLOOKUP($D206,'TABLE TIERS'!$A$2:$K$94,11,0)</f>
        <v>#N/A</v>
      </c>
    </row>
    <row r="207" spans="20:20" x14ac:dyDescent="0.3">
      <c r="T207" s="40" t="e">
        <f>VLOOKUP($D207,'TABLE TIERS'!$A$2:$K$94,11,0)</f>
        <v>#N/A</v>
      </c>
    </row>
    <row r="208" spans="20:20" x14ac:dyDescent="0.3">
      <c r="T208" s="40" t="e">
        <f>VLOOKUP($D208,'TABLE TIERS'!$A$2:$K$94,11,0)</f>
        <v>#N/A</v>
      </c>
    </row>
    <row r="209" spans="20:20" x14ac:dyDescent="0.3">
      <c r="T209" s="40" t="e">
        <f>VLOOKUP($D209,'TABLE TIERS'!$A$2:$K$94,11,0)</f>
        <v>#N/A</v>
      </c>
    </row>
    <row r="210" spans="20:20" x14ac:dyDescent="0.3">
      <c r="T210" s="40" t="e">
        <f>VLOOKUP($D210,'TABLE TIERS'!$A$2:$K$94,11,0)</f>
        <v>#N/A</v>
      </c>
    </row>
    <row r="211" spans="20:20" x14ac:dyDescent="0.3">
      <c r="T211" s="40" t="e">
        <f>VLOOKUP($D211,'TABLE TIERS'!$A$2:$K$94,11,0)</f>
        <v>#N/A</v>
      </c>
    </row>
    <row r="212" spans="20:20" x14ac:dyDescent="0.3">
      <c r="T212" s="40" t="e">
        <f>VLOOKUP($D212,'TABLE TIERS'!$A$2:$K$94,11,0)</f>
        <v>#N/A</v>
      </c>
    </row>
    <row r="213" spans="20:20" x14ac:dyDescent="0.3">
      <c r="T213" s="40" t="e">
        <f>VLOOKUP($D213,'TABLE TIERS'!$A$2:$K$94,11,0)</f>
        <v>#N/A</v>
      </c>
    </row>
    <row r="214" spans="20:20" x14ac:dyDescent="0.3">
      <c r="T214" s="40" t="e">
        <f>VLOOKUP($D214,'TABLE TIERS'!$A$2:$K$94,11,0)</f>
        <v>#N/A</v>
      </c>
    </row>
    <row r="215" spans="20:20" x14ac:dyDescent="0.3">
      <c r="T215" s="40" t="e">
        <f>VLOOKUP($D215,'TABLE TIERS'!$A$2:$K$94,11,0)</f>
        <v>#N/A</v>
      </c>
    </row>
    <row r="216" spans="20:20" x14ac:dyDescent="0.3">
      <c r="T216" s="40" t="e">
        <f>VLOOKUP($D216,'TABLE TIERS'!$A$2:$K$94,11,0)</f>
        <v>#N/A</v>
      </c>
    </row>
    <row r="217" spans="20:20" x14ac:dyDescent="0.3">
      <c r="T217" s="40" t="e">
        <f>VLOOKUP($D217,'TABLE TIERS'!$A$2:$K$94,11,0)</f>
        <v>#N/A</v>
      </c>
    </row>
    <row r="218" spans="20:20" x14ac:dyDescent="0.3">
      <c r="T218" s="40" t="e">
        <f>VLOOKUP($D218,'TABLE TIERS'!$A$2:$K$94,11,0)</f>
        <v>#N/A</v>
      </c>
    </row>
    <row r="219" spans="20:20" x14ac:dyDescent="0.3">
      <c r="T219" s="40" t="e">
        <f>VLOOKUP($D219,'TABLE TIERS'!$A$2:$K$94,11,0)</f>
        <v>#N/A</v>
      </c>
    </row>
    <row r="220" spans="20:20" x14ac:dyDescent="0.3">
      <c r="T220" s="40" t="e">
        <f>VLOOKUP($D220,'TABLE TIERS'!$A$2:$K$94,11,0)</f>
        <v>#N/A</v>
      </c>
    </row>
    <row r="221" spans="20:20" x14ac:dyDescent="0.3">
      <c r="T221" s="40" t="e">
        <f>VLOOKUP($D221,'TABLE TIERS'!$A$2:$K$94,11,0)</f>
        <v>#N/A</v>
      </c>
    </row>
    <row r="222" spans="20:20" x14ac:dyDescent="0.3">
      <c r="T222" s="40" t="e">
        <f>VLOOKUP($D222,'TABLE TIERS'!$A$2:$K$94,11,0)</f>
        <v>#N/A</v>
      </c>
    </row>
    <row r="223" spans="20:20" x14ac:dyDescent="0.3">
      <c r="T223" s="40" t="e">
        <f>VLOOKUP($D223,'TABLE TIERS'!$A$2:$K$94,11,0)</f>
        <v>#N/A</v>
      </c>
    </row>
    <row r="224" spans="20:20" x14ac:dyDescent="0.3">
      <c r="T224" s="40" t="e">
        <f>VLOOKUP($D224,'TABLE TIERS'!$A$2:$K$94,11,0)</f>
        <v>#N/A</v>
      </c>
    </row>
    <row r="225" spans="20:20" x14ac:dyDescent="0.3">
      <c r="T225" s="40" t="e">
        <f>VLOOKUP($D225,'TABLE TIERS'!$A$2:$K$94,11,0)</f>
        <v>#N/A</v>
      </c>
    </row>
    <row r="226" spans="20:20" x14ac:dyDescent="0.3">
      <c r="T226" s="40" t="e">
        <f>VLOOKUP($D226,'TABLE TIERS'!$A$2:$K$94,11,0)</f>
        <v>#N/A</v>
      </c>
    </row>
    <row r="227" spans="20:20" x14ac:dyDescent="0.3">
      <c r="T227" s="40" t="e">
        <f>VLOOKUP($D227,'TABLE TIERS'!$A$2:$K$94,11,0)</f>
        <v>#N/A</v>
      </c>
    </row>
    <row r="228" spans="20:20" x14ac:dyDescent="0.3">
      <c r="T228" s="40" t="e">
        <f>VLOOKUP($D228,'TABLE TIERS'!$A$2:$K$94,11,0)</f>
        <v>#N/A</v>
      </c>
    </row>
    <row r="229" spans="20:20" x14ac:dyDescent="0.3">
      <c r="T229" s="40" t="e">
        <f>VLOOKUP($D229,'TABLE TIERS'!$A$2:$K$94,11,0)</f>
        <v>#N/A</v>
      </c>
    </row>
    <row r="230" spans="20:20" x14ac:dyDescent="0.3">
      <c r="T230" s="40" t="e">
        <f>VLOOKUP($D230,'TABLE TIERS'!$A$2:$K$94,11,0)</f>
        <v>#N/A</v>
      </c>
    </row>
    <row r="231" spans="20:20" x14ac:dyDescent="0.3">
      <c r="T231" s="40" t="e">
        <f>VLOOKUP($D231,'TABLE TIERS'!$A$2:$K$94,11,0)</f>
        <v>#N/A</v>
      </c>
    </row>
    <row r="232" spans="20:20" x14ac:dyDescent="0.3">
      <c r="T232" s="40" t="e">
        <f>VLOOKUP($D232,'TABLE TIERS'!$A$2:$K$94,11,0)</f>
        <v>#N/A</v>
      </c>
    </row>
    <row r="233" spans="20:20" x14ac:dyDescent="0.3">
      <c r="T233" s="40" t="e">
        <f>VLOOKUP($D233,'TABLE TIERS'!$A$2:$K$94,11,0)</f>
        <v>#N/A</v>
      </c>
    </row>
    <row r="234" spans="20:20" x14ac:dyDescent="0.3">
      <c r="T234" s="40" t="e">
        <f>VLOOKUP($D234,'TABLE TIERS'!$A$2:$K$94,11,0)</f>
        <v>#N/A</v>
      </c>
    </row>
    <row r="235" spans="20:20" x14ac:dyDescent="0.3">
      <c r="T235" s="40" t="e">
        <f>VLOOKUP($D235,'TABLE TIERS'!$A$2:$K$94,11,0)</f>
        <v>#N/A</v>
      </c>
    </row>
    <row r="236" spans="20:20" x14ac:dyDescent="0.3">
      <c r="T236" s="40" t="e">
        <f>VLOOKUP($D236,'TABLE TIERS'!$A$2:$K$94,11,0)</f>
        <v>#N/A</v>
      </c>
    </row>
    <row r="237" spans="20:20" x14ac:dyDescent="0.3">
      <c r="T237" s="40" t="e">
        <f>VLOOKUP($D237,'TABLE TIERS'!$A$2:$K$94,11,0)</f>
        <v>#N/A</v>
      </c>
    </row>
    <row r="238" spans="20:20" x14ac:dyDescent="0.3">
      <c r="T238" s="40" t="e">
        <f>VLOOKUP($D238,'TABLE TIERS'!$A$2:$K$94,11,0)</f>
        <v>#N/A</v>
      </c>
    </row>
    <row r="239" spans="20:20" x14ac:dyDescent="0.3">
      <c r="T239" s="40" t="e">
        <f>VLOOKUP($D239,'TABLE TIERS'!$A$2:$K$94,11,0)</f>
        <v>#N/A</v>
      </c>
    </row>
    <row r="240" spans="20:20" x14ac:dyDescent="0.3">
      <c r="T240" s="40" t="e">
        <f>VLOOKUP($D240,'TABLE TIERS'!$A$2:$K$94,11,0)</f>
        <v>#N/A</v>
      </c>
    </row>
    <row r="241" spans="20:20" x14ac:dyDescent="0.3">
      <c r="T241" s="40" t="e">
        <f>VLOOKUP($D241,'TABLE TIERS'!$A$2:$K$94,11,0)</f>
        <v>#N/A</v>
      </c>
    </row>
    <row r="242" spans="20:20" x14ac:dyDescent="0.3">
      <c r="T242" s="40" t="e">
        <f>VLOOKUP($D242,'TABLE TIERS'!$A$2:$K$94,11,0)</f>
        <v>#N/A</v>
      </c>
    </row>
    <row r="243" spans="20:20" x14ac:dyDescent="0.3">
      <c r="T243" s="40" t="e">
        <f>VLOOKUP($D243,'TABLE TIERS'!$A$2:$K$94,11,0)</f>
        <v>#N/A</v>
      </c>
    </row>
    <row r="244" spans="20:20" x14ac:dyDescent="0.3">
      <c r="T244" s="40" t="e">
        <f>VLOOKUP($D244,'TABLE TIERS'!$A$2:$K$94,11,0)</f>
        <v>#N/A</v>
      </c>
    </row>
    <row r="245" spans="20:20" x14ac:dyDescent="0.3">
      <c r="T245" s="40" t="e">
        <f>VLOOKUP($D245,'TABLE TIERS'!$A$2:$K$94,11,0)</f>
        <v>#N/A</v>
      </c>
    </row>
    <row r="246" spans="20:20" x14ac:dyDescent="0.3">
      <c r="T246" s="40" t="e">
        <f>VLOOKUP($D246,'TABLE TIERS'!$A$2:$K$94,11,0)</f>
        <v>#N/A</v>
      </c>
    </row>
    <row r="247" spans="20:20" x14ac:dyDescent="0.3">
      <c r="T247" s="40" t="e">
        <f>VLOOKUP($D247,'TABLE TIERS'!$A$2:$K$94,11,0)</f>
        <v>#N/A</v>
      </c>
    </row>
    <row r="248" spans="20:20" x14ac:dyDescent="0.3">
      <c r="T248" s="40" t="e">
        <f>VLOOKUP($D248,'TABLE TIERS'!$A$2:$K$94,11,0)</f>
        <v>#N/A</v>
      </c>
    </row>
    <row r="249" spans="20:20" x14ac:dyDescent="0.3">
      <c r="T249" s="40" t="e">
        <f>VLOOKUP($D249,'TABLE TIERS'!$A$2:$K$94,11,0)</f>
        <v>#N/A</v>
      </c>
    </row>
    <row r="250" spans="20:20" x14ac:dyDescent="0.3">
      <c r="T250" s="40" t="e">
        <f>VLOOKUP($D250,'TABLE TIERS'!$A$2:$K$94,11,0)</f>
        <v>#N/A</v>
      </c>
    </row>
    <row r="251" spans="20:20" x14ac:dyDescent="0.3">
      <c r="T251" s="40" t="e">
        <f>VLOOKUP($D251,'TABLE TIERS'!$A$2:$K$94,11,0)</f>
        <v>#N/A</v>
      </c>
    </row>
    <row r="252" spans="20:20" x14ac:dyDescent="0.3">
      <c r="T252" s="40" t="e">
        <f>VLOOKUP($D252,'TABLE TIERS'!$A$2:$K$94,11,0)</f>
        <v>#N/A</v>
      </c>
    </row>
    <row r="253" spans="20:20" x14ac:dyDescent="0.3">
      <c r="T253" s="40" t="e">
        <f>VLOOKUP($D253,'TABLE TIERS'!$A$2:$K$94,11,0)</f>
        <v>#N/A</v>
      </c>
    </row>
    <row r="254" spans="20:20" x14ac:dyDescent="0.3">
      <c r="T254" s="40" t="e">
        <f>VLOOKUP($D254,'TABLE TIERS'!$A$2:$K$94,11,0)</f>
        <v>#N/A</v>
      </c>
    </row>
    <row r="255" spans="20:20" x14ac:dyDescent="0.3">
      <c r="T255" s="40" t="e">
        <f>VLOOKUP($D255,'TABLE TIERS'!$A$2:$K$94,11,0)</f>
        <v>#N/A</v>
      </c>
    </row>
    <row r="256" spans="20:20" x14ac:dyDescent="0.3">
      <c r="T256" s="40" t="e">
        <f>VLOOKUP($D256,'TABLE TIERS'!$A$2:$K$94,11,0)</f>
        <v>#N/A</v>
      </c>
    </row>
    <row r="257" spans="20:20" x14ac:dyDescent="0.3">
      <c r="T257" s="40" t="e">
        <f>VLOOKUP($D257,'TABLE TIERS'!$A$2:$K$94,11,0)</f>
        <v>#N/A</v>
      </c>
    </row>
    <row r="258" spans="20:20" x14ac:dyDescent="0.3">
      <c r="T258" s="40" t="e">
        <f>VLOOKUP($D258,'TABLE TIERS'!$A$2:$K$94,11,0)</f>
        <v>#N/A</v>
      </c>
    </row>
    <row r="259" spans="20:20" x14ac:dyDescent="0.3">
      <c r="T259" s="40" t="e">
        <f>VLOOKUP($D259,'TABLE TIERS'!$A$2:$K$94,11,0)</f>
        <v>#N/A</v>
      </c>
    </row>
    <row r="260" spans="20:20" x14ac:dyDescent="0.3">
      <c r="T260" s="40" t="e">
        <f>VLOOKUP($D260,'TABLE TIERS'!$A$2:$K$94,11,0)</f>
        <v>#N/A</v>
      </c>
    </row>
    <row r="261" spans="20:20" x14ac:dyDescent="0.3">
      <c r="T261" s="40" t="e">
        <f>VLOOKUP($D261,'TABLE TIERS'!$A$2:$K$94,11,0)</f>
        <v>#N/A</v>
      </c>
    </row>
    <row r="262" spans="20:20" x14ac:dyDescent="0.3">
      <c r="T262" s="40" t="e">
        <f>VLOOKUP($D262,'TABLE TIERS'!$A$2:$K$94,11,0)</f>
        <v>#N/A</v>
      </c>
    </row>
    <row r="263" spans="20:20" x14ac:dyDescent="0.3">
      <c r="T263" s="40" t="e">
        <f>VLOOKUP($D263,'TABLE TIERS'!$A$2:$K$94,11,0)</f>
        <v>#N/A</v>
      </c>
    </row>
    <row r="264" spans="20:20" x14ac:dyDescent="0.3">
      <c r="T264" s="40" t="e">
        <f>VLOOKUP($D264,'TABLE TIERS'!$A$2:$K$94,11,0)</f>
        <v>#N/A</v>
      </c>
    </row>
    <row r="265" spans="20:20" x14ac:dyDescent="0.3">
      <c r="T265" s="40" t="e">
        <f>VLOOKUP($D265,'TABLE TIERS'!$A$2:$K$94,11,0)</f>
        <v>#N/A</v>
      </c>
    </row>
    <row r="266" spans="20:20" x14ac:dyDescent="0.3">
      <c r="T266" s="40" t="e">
        <f>VLOOKUP($D266,'TABLE TIERS'!$A$2:$K$94,11,0)</f>
        <v>#N/A</v>
      </c>
    </row>
    <row r="267" spans="20:20" x14ac:dyDescent="0.3">
      <c r="T267" s="40" t="e">
        <f>VLOOKUP($D267,'TABLE TIERS'!$A$2:$K$94,11,0)</f>
        <v>#N/A</v>
      </c>
    </row>
    <row r="268" spans="20:20" x14ac:dyDescent="0.3">
      <c r="T268" s="40" t="e">
        <f>VLOOKUP($D268,'TABLE TIERS'!$A$2:$K$94,11,0)</f>
        <v>#N/A</v>
      </c>
    </row>
    <row r="269" spans="20:20" x14ac:dyDescent="0.3">
      <c r="T269" s="40" t="e">
        <f>VLOOKUP($D269,'TABLE TIERS'!$A$2:$K$94,11,0)</f>
        <v>#N/A</v>
      </c>
    </row>
    <row r="270" spans="20:20" x14ac:dyDescent="0.3">
      <c r="T270" s="40" t="e">
        <f>VLOOKUP($D270,'TABLE TIERS'!$A$2:$K$94,11,0)</f>
        <v>#N/A</v>
      </c>
    </row>
    <row r="271" spans="20:20" x14ac:dyDescent="0.3">
      <c r="T271" s="40" t="e">
        <f>VLOOKUP($D271,'TABLE TIERS'!$A$2:$K$94,11,0)</f>
        <v>#N/A</v>
      </c>
    </row>
    <row r="272" spans="20:20" x14ac:dyDescent="0.3">
      <c r="T272" s="40" t="e">
        <f>VLOOKUP($D272,'TABLE TIERS'!$A$2:$K$94,11,0)</f>
        <v>#N/A</v>
      </c>
    </row>
    <row r="273" spans="20:20" x14ac:dyDescent="0.3">
      <c r="T273" s="40" t="e">
        <f>VLOOKUP($D273,'TABLE TIERS'!$A$2:$K$94,11,0)</f>
        <v>#N/A</v>
      </c>
    </row>
    <row r="274" spans="20:20" x14ac:dyDescent="0.3">
      <c r="T274" s="40" t="e">
        <f>VLOOKUP($D274,'TABLE TIERS'!$A$2:$K$94,11,0)</f>
        <v>#N/A</v>
      </c>
    </row>
    <row r="275" spans="20:20" x14ac:dyDescent="0.3">
      <c r="T275" s="40" t="e">
        <f>VLOOKUP($D275,'TABLE TIERS'!$A$2:$K$94,11,0)</f>
        <v>#N/A</v>
      </c>
    </row>
    <row r="276" spans="20:20" x14ac:dyDescent="0.3">
      <c r="T276" s="40" t="e">
        <f>VLOOKUP($D276,'TABLE TIERS'!$A$2:$K$94,11,0)</f>
        <v>#N/A</v>
      </c>
    </row>
    <row r="277" spans="20:20" x14ac:dyDescent="0.3">
      <c r="T277" s="40" t="e">
        <f>VLOOKUP($D277,'TABLE TIERS'!$A$2:$K$94,11,0)</f>
        <v>#N/A</v>
      </c>
    </row>
    <row r="278" spans="20:20" x14ac:dyDescent="0.3">
      <c r="T278" s="40" t="e">
        <f>VLOOKUP($D278,'TABLE TIERS'!$A$2:$K$94,11,0)</f>
        <v>#N/A</v>
      </c>
    </row>
    <row r="279" spans="20:20" x14ac:dyDescent="0.3">
      <c r="T279" s="40" t="e">
        <f>VLOOKUP($D279,'TABLE TIERS'!$A$2:$K$94,11,0)</f>
        <v>#N/A</v>
      </c>
    </row>
    <row r="280" spans="20:20" x14ac:dyDescent="0.3">
      <c r="T280" s="40" t="e">
        <f>VLOOKUP($D280,'TABLE TIERS'!$A$2:$K$94,11,0)</f>
        <v>#N/A</v>
      </c>
    </row>
    <row r="281" spans="20:20" x14ac:dyDescent="0.3">
      <c r="T281" s="40" t="e">
        <f>VLOOKUP($D281,'TABLE TIERS'!$A$2:$K$94,11,0)</f>
        <v>#N/A</v>
      </c>
    </row>
    <row r="282" spans="20:20" x14ac:dyDescent="0.3">
      <c r="T282" s="40" t="e">
        <f>VLOOKUP($D282,'TABLE TIERS'!$A$2:$K$94,11,0)</f>
        <v>#N/A</v>
      </c>
    </row>
    <row r="283" spans="20:20" x14ac:dyDescent="0.3">
      <c r="T283" s="40" t="e">
        <f>VLOOKUP($D283,'TABLE TIERS'!$A$2:$K$94,11,0)</f>
        <v>#N/A</v>
      </c>
    </row>
    <row r="284" spans="20:20" x14ac:dyDescent="0.3">
      <c r="T284" s="40" t="e">
        <f>VLOOKUP($D284,'TABLE TIERS'!$A$2:$K$94,11,0)</f>
        <v>#N/A</v>
      </c>
    </row>
    <row r="285" spans="20:20" x14ac:dyDescent="0.3">
      <c r="T285" s="40" t="e">
        <f>VLOOKUP($D285,'TABLE TIERS'!$A$2:$K$94,11,0)</f>
        <v>#N/A</v>
      </c>
    </row>
    <row r="286" spans="20:20" x14ac:dyDescent="0.3">
      <c r="T286" s="40" t="e">
        <f>VLOOKUP($D286,'TABLE TIERS'!$A$2:$K$94,11,0)</f>
        <v>#N/A</v>
      </c>
    </row>
    <row r="287" spans="20:20" x14ac:dyDescent="0.3">
      <c r="T287" s="40" t="e">
        <f>VLOOKUP($D287,'TABLE TIERS'!$A$2:$K$94,11,0)</f>
        <v>#N/A</v>
      </c>
    </row>
    <row r="288" spans="20:20" x14ac:dyDescent="0.3">
      <c r="T288" s="40" t="e">
        <f>VLOOKUP($D288,'TABLE TIERS'!$A$2:$K$94,11,0)</f>
        <v>#N/A</v>
      </c>
    </row>
    <row r="289" spans="20:20" x14ac:dyDescent="0.3">
      <c r="T289" s="40" t="e">
        <f>VLOOKUP($D289,'TABLE TIERS'!$A$2:$K$94,11,0)</f>
        <v>#N/A</v>
      </c>
    </row>
    <row r="290" spans="20:20" x14ac:dyDescent="0.3">
      <c r="T290" s="40" t="e">
        <f>VLOOKUP($D290,'TABLE TIERS'!$A$2:$K$94,11,0)</f>
        <v>#N/A</v>
      </c>
    </row>
    <row r="291" spans="20:20" x14ac:dyDescent="0.3">
      <c r="T291" s="40" t="e">
        <f>VLOOKUP($D291,'TABLE TIERS'!$A$2:$K$94,11,0)</f>
        <v>#N/A</v>
      </c>
    </row>
    <row r="292" spans="20:20" x14ac:dyDescent="0.3">
      <c r="T292" s="40" t="e">
        <f>VLOOKUP($D292,'TABLE TIERS'!$A$2:$K$94,11,0)</f>
        <v>#N/A</v>
      </c>
    </row>
    <row r="293" spans="20:20" x14ac:dyDescent="0.3">
      <c r="T293" s="40" t="e">
        <f>VLOOKUP($D293,'TABLE TIERS'!$A$2:$K$94,11,0)</f>
        <v>#N/A</v>
      </c>
    </row>
    <row r="294" spans="20:20" x14ac:dyDescent="0.3">
      <c r="T294" s="40" t="e">
        <f>VLOOKUP($D294,'TABLE TIERS'!$A$2:$K$94,11,0)</f>
        <v>#N/A</v>
      </c>
    </row>
    <row r="295" spans="20:20" x14ac:dyDescent="0.3">
      <c r="T295" s="40" t="e">
        <f>VLOOKUP($D295,'TABLE TIERS'!$A$2:$K$94,11,0)</f>
        <v>#N/A</v>
      </c>
    </row>
    <row r="296" spans="20:20" x14ac:dyDescent="0.3">
      <c r="T296" s="40" t="e">
        <f>VLOOKUP($D296,'TABLE TIERS'!$A$2:$K$94,11,0)</f>
        <v>#N/A</v>
      </c>
    </row>
    <row r="297" spans="20:20" x14ac:dyDescent="0.3">
      <c r="T297" s="40" t="e">
        <f>VLOOKUP($D297,'TABLE TIERS'!$A$2:$K$94,11,0)</f>
        <v>#N/A</v>
      </c>
    </row>
    <row r="298" spans="20:20" x14ac:dyDescent="0.3">
      <c r="T298" s="40" t="e">
        <f>VLOOKUP($D298,'TABLE TIERS'!$A$2:$K$94,11,0)</f>
        <v>#N/A</v>
      </c>
    </row>
    <row r="299" spans="20:20" x14ac:dyDescent="0.3">
      <c r="T299" s="40" t="e">
        <f>VLOOKUP($D299,'TABLE TIERS'!$A$2:$K$94,11,0)</f>
        <v>#N/A</v>
      </c>
    </row>
    <row r="300" spans="20:20" x14ac:dyDescent="0.3">
      <c r="T300" s="40" t="e">
        <f>VLOOKUP($D300,'TABLE TIERS'!$A$2:$K$94,11,0)</f>
        <v>#N/A</v>
      </c>
    </row>
    <row r="301" spans="20:20" x14ac:dyDescent="0.3">
      <c r="T301" s="40" t="e">
        <f>VLOOKUP($D301,'TABLE TIERS'!$A$2:$K$94,11,0)</f>
        <v>#N/A</v>
      </c>
    </row>
    <row r="302" spans="20:20" x14ac:dyDescent="0.3">
      <c r="T302" s="40" t="e">
        <f>VLOOKUP($D302,'TABLE TIERS'!$A$2:$K$94,11,0)</f>
        <v>#N/A</v>
      </c>
    </row>
    <row r="303" spans="20:20" x14ac:dyDescent="0.3">
      <c r="T303" s="40" t="e">
        <f>VLOOKUP($D303,'TABLE TIERS'!$A$2:$K$94,11,0)</f>
        <v>#N/A</v>
      </c>
    </row>
    <row r="304" spans="20:20" x14ac:dyDescent="0.3">
      <c r="T304" s="40" t="e">
        <f>VLOOKUP($D304,'TABLE TIERS'!$A$2:$K$94,11,0)</f>
        <v>#N/A</v>
      </c>
    </row>
    <row r="305" spans="20:20" x14ac:dyDescent="0.3">
      <c r="T305" s="40" t="e">
        <f>VLOOKUP($D305,'TABLE TIERS'!$A$2:$K$94,11,0)</f>
        <v>#N/A</v>
      </c>
    </row>
    <row r="306" spans="20:20" x14ac:dyDescent="0.3">
      <c r="T306" s="40" t="e">
        <f>VLOOKUP($D306,'TABLE TIERS'!$A$2:$K$94,11,0)</f>
        <v>#N/A</v>
      </c>
    </row>
    <row r="307" spans="20:20" x14ac:dyDescent="0.3">
      <c r="T307" s="40" t="e">
        <f>VLOOKUP($D307,'TABLE TIERS'!$A$2:$K$94,11,0)</f>
        <v>#N/A</v>
      </c>
    </row>
    <row r="308" spans="20:20" x14ac:dyDescent="0.3">
      <c r="T308" s="40" t="e">
        <f>VLOOKUP($D308,'TABLE TIERS'!$A$2:$K$94,11,0)</f>
        <v>#N/A</v>
      </c>
    </row>
    <row r="309" spans="20:20" x14ac:dyDescent="0.3">
      <c r="T309" s="40" t="e">
        <f>VLOOKUP($D309,'TABLE TIERS'!$A$2:$K$94,11,0)</f>
        <v>#N/A</v>
      </c>
    </row>
    <row r="310" spans="20:20" x14ac:dyDescent="0.3">
      <c r="T310" s="40" t="e">
        <f>VLOOKUP($D310,'TABLE TIERS'!$A$2:$K$94,11,0)</f>
        <v>#N/A</v>
      </c>
    </row>
    <row r="311" spans="20:20" x14ac:dyDescent="0.3">
      <c r="T311" s="40" t="e">
        <f>VLOOKUP($D311,'TABLE TIERS'!$A$2:$K$94,11,0)</f>
        <v>#N/A</v>
      </c>
    </row>
    <row r="312" spans="20:20" x14ac:dyDescent="0.3">
      <c r="T312" s="40" t="e">
        <f>VLOOKUP($D312,'TABLE TIERS'!$A$2:$K$94,11,0)</f>
        <v>#N/A</v>
      </c>
    </row>
    <row r="313" spans="20:20" x14ac:dyDescent="0.3">
      <c r="T313" s="40" t="e">
        <f>VLOOKUP($D313,'TABLE TIERS'!$A$2:$K$94,11,0)</f>
        <v>#N/A</v>
      </c>
    </row>
    <row r="314" spans="20:20" x14ac:dyDescent="0.3">
      <c r="T314" s="40" t="e">
        <f>VLOOKUP($D314,'TABLE TIERS'!$A$2:$K$94,11,0)</f>
        <v>#N/A</v>
      </c>
    </row>
    <row r="315" spans="20:20" x14ac:dyDescent="0.3">
      <c r="T315" s="40" t="e">
        <f>VLOOKUP($D315,'TABLE TIERS'!$A$2:$K$94,11,0)</f>
        <v>#N/A</v>
      </c>
    </row>
    <row r="316" spans="20:20" x14ac:dyDescent="0.3">
      <c r="T316" s="40" t="e">
        <f>VLOOKUP($D316,'TABLE TIERS'!$A$2:$K$94,11,0)</f>
        <v>#N/A</v>
      </c>
    </row>
    <row r="317" spans="20:20" x14ac:dyDescent="0.3">
      <c r="T317" s="40" t="e">
        <f>VLOOKUP($D317,'TABLE TIERS'!$A$2:$K$94,11,0)</f>
        <v>#N/A</v>
      </c>
    </row>
    <row r="318" spans="20:20" x14ac:dyDescent="0.3">
      <c r="T318" s="40" t="e">
        <f>VLOOKUP($D318,'TABLE TIERS'!$A$2:$K$94,11,0)</f>
        <v>#N/A</v>
      </c>
    </row>
    <row r="319" spans="20:20" x14ac:dyDescent="0.3">
      <c r="T319" s="40" t="e">
        <f>VLOOKUP($D319,'TABLE TIERS'!$A$2:$K$94,11,0)</f>
        <v>#N/A</v>
      </c>
    </row>
    <row r="320" spans="20:20" x14ac:dyDescent="0.3">
      <c r="T320" s="40" t="e">
        <f>VLOOKUP($D320,'TABLE TIERS'!$A$2:$K$94,11,0)</f>
        <v>#N/A</v>
      </c>
    </row>
    <row r="321" spans="20:20" x14ac:dyDescent="0.3">
      <c r="T321" s="40" t="e">
        <f>VLOOKUP($D321,'TABLE TIERS'!$A$2:$K$94,11,0)</f>
        <v>#N/A</v>
      </c>
    </row>
    <row r="322" spans="20:20" x14ac:dyDescent="0.3">
      <c r="T322" s="40" t="e">
        <f>VLOOKUP($D322,'TABLE TIERS'!$A$2:$K$94,11,0)</f>
        <v>#N/A</v>
      </c>
    </row>
    <row r="323" spans="20:20" x14ac:dyDescent="0.3">
      <c r="T323" s="40" t="e">
        <f>VLOOKUP($D323,'TABLE TIERS'!$A$2:$K$94,11,0)</f>
        <v>#N/A</v>
      </c>
    </row>
    <row r="324" spans="20:20" x14ac:dyDescent="0.3">
      <c r="T324" s="40" t="e">
        <f>VLOOKUP($D324,'TABLE TIERS'!$A$2:$K$94,11,0)</f>
        <v>#N/A</v>
      </c>
    </row>
    <row r="325" spans="20:20" x14ac:dyDescent="0.3">
      <c r="T325" s="40" t="e">
        <f>VLOOKUP($D325,'TABLE TIERS'!$A$2:$K$94,11,0)</f>
        <v>#N/A</v>
      </c>
    </row>
    <row r="326" spans="20:20" x14ac:dyDescent="0.3">
      <c r="T326" s="40" t="e">
        <f>VLOOKUP($D326,'TABLE TIERS'!$A$2:$K$94,11,0)</f>
        <v>#N/A</v>
      </c>
    </row>
    <row r="327" spans="20:20" x14ac:dyDescent="0.3">
      <c r="T327" s="40" t="e">
        <f>VLOOKUP($D327,'TABLE TIERS'!$A$2:$K$94,11,0)</f>
        <v>#N/A</v>
      </c>
    </row>
    <row r="328" spans="20:20" x14ac:dyDescent="0.3">
      <c r="T328" s="40" t="e">
        <f>VLOOKUP($D328,'TABLE TIERS'!$A$2:$K$94,11,0)</f>
        <v>#N/A</v>
      </c>
    </row>
    <row r="329" spans="20:20" x14ac:dyDescent="0.3">
      <c r="T329" s="40" t="e">
        <f>VLOOKUP($D329,'TABLE TIERS'!$A$2:$K$94,11,0)</f>
        <v>#N/A</v>
      </c>
    </row>
    <row r="330" spans="20:20" x14ac:dyDescent="0.3">
      <c r="T330" s="40" t="e">
        <f>VLOOKUP($D330,'TABLE TIERS'!$A$2:$K$94,11,0)</f>
        <v>#N/A</v>
      </c>
    </row>
    <row r="331" spans="20:20" x14ac:dyDescent="0.3">
      <c r="T331" s="40" t="e">
        <f>VLOOKUP($D331,'TABLE TIERS'!$A$2:$K$94,11,0)</f>
        <v>#N/A</v>
      </c>
    </row>
    <row r="332" spans="20:20" x14ac:dyDescent="0.3">
      <c r="T332" s="40" t="e">
        <f>VLOOKUP($D332,'TABLE TIERS'!$A$2:$K$94,11,0)</f>
        <v>#N/A</v>
      </c>
    </row>
    <row r="333" spans="20:20" x14ac:dyDescent="0.3">
      <c r="T333" s="40" t="e">
        <f>VLOOKUP($D333,'TABLE TIERS'!$A$2:$K$94,11,0)</f>
        <v>#N/A</v>
      </c>
    </row>
    <row r="334" spans="20:20" x14ac:dyDescent="0.3">
      <c r="T334" s="40" t="e">
        <f>VLOOKUP($D334,'TABLE TIERS'!$A$2:$K$94,11,0)</f>
        <v>#N/A</v>
      </c>
    </row>
    <row r="335" spans="20:20" x14ac:dyDescent="0.3">
      <c r="T335" s="40" t="e">
        <f>VLOOKUP($D335,'TABLE TIERS'!$A$2:$K$94,11,0)</f>
        <v>#N/A</v>
      </c>
    </row>
    <row r="336" spans="20:20" x14ac:dyDescent="0.3">
      <c r="T336" s="40" t="e">
        <f>VLOOKUP($D336,'TABLE TIERS'!$A$2:$K$94,11,0)</f>
        <v>#N/A</v>
      </c>
    </row>
    <row r="337" spans="20:20" x14ac:dyDescent="0.3">
      <c r="T337" s="40" t="e">
        <f>VLOOKUP($D337,'TABLE TIERS'!$A$2:$K$94,11,0)</f>
        <v>#N/A</v>
      </c>
    </row>
    <row r="338" spans="20:20" x14ac:dyDescent="0.3">
      <c r="T338" s="40" t="e">
        <f>VLOOKUP($D338,'TABLE TIERS'!$A$2:$K$94,11,0)</f>
        <v>#N/A</v>
      </c>
    </row>
    <row r="339" spans="20:20" x14ac:dyDescent="0.3">
      <c r="T339" s="40" t="e">
        <f>VLOOKUP($D339,'TABLE TIERS'!$A$2:$K$94,11,0)</f>
        <v>#N/A</v>
      </c>
    </row>
    <row r="340" spans="20:20" x14ac:dyDescent="0.3">
      <c r="T340" s="40" t="e">
        <f>VLOOKUP($D340,'TABLE TIERS'!$A$2:$K$94,11,0)</f>
        <v>#N/A</v>
      </c>
    </row>
    <row r="341" spans="20:20" x14ac:dyDescent="0.3">
      <c r="T341" s="40" t="e">
        <f>VLOOKUP($D341,'TABLE TIERS'!$A$2:$K$94,11,0)</f>
        <v>#N/A</v>
      </c>
    </row>
    <row r="342" spans="20:20" x14ac:dyDescent="0.3">
      <c r="T342" s="40" t="e">
        <f>VLOOKUP($D342,'TABLE TIERS'!$A$2:$K$94,11,0)</f>
        <v>#N/A</v>
      </c>
    </row>
    <row r="343" spans="20:20" x14ac:dyDescent="0.3">
      <c r="T343" s="40" t="e">
        <f>VLOOKUP($D343,'TABLE TIERS'!$A$2:$K$94,11,0)</f>
        <v>#N/A</v>
      </c>
    </row>
    <row r="344" spans="20:20" x14ac:dyDescent="0.3">
      <c r="T344" s="40" t="e">
        <f>VLOOKUP($D344,'TABLE TIERS'!$A$2:$K$94,11,0)</f>
        <v>#N/A</v>
      </c>
    </row>
    <row r="345" spans="20:20" x14ac:dyDescent="0.3">
      <c r="T345" s="40" t="e">
        <f>VLOOKUP($D345,'TABLE TIERS'!$A$2:$K$94,11,0)</f>
        <v>#N/A</v>
      </c>
    </row>
    <row r="346" spans="20:20" x14ac:dyDescent="0.3">
      <c r="T346" s="40" t="e">
        <f>VLOOKUP($D346,'TABLE TIERS'!$A$2:$K$94,11,0)</f>
        <v>#N/A</v>
      </c>
    </row>
    <row r="347" spans="20:20" x14ac:dyDescent="0.3">
      <c r="T347" s="40" t="e">
        <f>VLOOKUP($D347,'TABLE TIERS'!$A$2:$K$94,11,0)</f>
        <v>#N/A</v>
      </c>
    </row>
    <row r="348" spans="20:20" x14ac:dyDescent="0.3">
      <c r="T348" s="40" t="e">
        <f>VLOOKUP($D348,'TABLE TIERS'!$A$2:$K$94,11,0)</f>
        <v>#N/A</v>
      </c>
    </row>
    <row r="349" spans="20:20" x14ac:dyDescent="0.3">
      <c r="T349" s="40" t="e">
        <f>VLOOKUP($D349,'TABLE TIERS'!$A$2:$K$94,11,0)</f>
        <v>#N/A</v>
      </c>
    </row>
    <row r="350" spans="20:20" x14ac:dyDescent="0.3">
      <c r="T350" s="40" t="e">
        <f>VLOOKUP($D350,'TABLE TIERS'!$A$2:$K$94,11,0)</f>
        <v>#N/A</v>
      </c>
    </row>
    <row r="351" spans="20:20" x14ac:dyDescent="0.3">
      <c r="T351" s="40" t="e">
        <f>VLOOKUP($D351,'TABLE TIERS'!$A$2:$K$94,11,0)</f>
        <v>#N/A</v>
      </c>
    </row>
    <row r="352" spans="20:20" x14ac:dyDescent="0.3">
      <c r="T352" s="40" t="e">
        <f>VLOOKUP($D352,'TABLE TIERS'!$A$2:$K$94,11,0)</f>
        <v>#N/A</v>
      </c>
    </row>
    <row r="353" spans="20:20" x14ac:dyDescent="0.3">
      <c r="T353" s="40" t="e">
        <f>VLOOKUP($D353,'TABLE TIERS'!$A$2:$K$94,11,0)</f>
        <v>#N/A</v>
      </c>
    </row>
    <row r="354" spans="20:20" x14ac:dyDescent="0.3">
      <c r="T354" s="40" t="e">
        <f>VLOOKUP($D354,'TABLE TIERS'!$A$2:$K$94,11,0)</f>
        <v>#N/A</v>
      </c>
    </row>
    <row r="355" spans="20:20" x14ac:dyDescent="0.3">
      <c r="T355" s="40" t="e">
        <f>VLOOKUP($D355,'TABLE TIERS'!$A$2:$K$94,11,0)</f>
        <v>#N/A</v>
      </c>
    </row>
    <row r="356" spans="20:20" x14ac:dyDescent="0.3">
      <c r="T356" s="40" t="e">
        <f>VLOOKUP($D356,'TABLE TIERS'!$A$2:$K$94,11,0)</f>
        <v>#N/A</v>
      </c>
    </row>
    <row r="357" spans="20:20" x14ac:dyDescent="0.3">
      <c r="T357" s="40" t="e">
        <f>VLOOKUP($D357,'TABLE TIERS'!$A$2:$K$94,11,0)</f>
        <v>#N/A</v>
      </c>
    </row>
    <row r="358" spans="20:20" x14ac:dyDescent="0.3">
      <c r="T358" s="40" t="e">
        <f>VLOOKUP($D358,'TABLE TIERS'!$A$2:$K$94,11,0)</f>
        <v>#N/A</v>
      </c>
    </row>
    <row r="359" spans="20:20" x14ac:dyDescent="0.3">
      <c r="T359" s="40" t="e">
        <f>VLOOKUP($D359,'TABLE TIERS'!$A$2:$K$94,11,0)</f>
        <v>#N/A</v>
      </c>
    </row>
    <row r="360" spans="20:20" x14ac:dyDescent="0.3">
      <c r="T360" s="40" t="e">
        <f>VLOOKUP($D360,'TABLE TIERS'!$A$2:$K$94,11,0)</f>
        <v>#N/A</v>
      </c>
    </row>
    <row r="361" spans="20:20" x14ac:dyDescent="0.3">
      <c r="T361" s="40" t="e">
        <f>VLOOKUP($D361,'TABLE TIERS'!$A$2:$K$94,11,0)</f>
        <v>#N/A</v>
      </c>
    </row>
    <row r="362" spans="20:20" x14ac:dyDescent="0.3">
      <c r="T362" s="40" t="e">
        <f>VLOOKUP($D362,'TABLE TIERS'!$A$2:$K$94,11,0)</f>
        <v>#N/A</v>
      </c>
    </row>
    <row r="363" spans="20:20" x14ac:dyDescent="0.3">
      <c r="T363" s="40" t="e">
        <f>VLOOKUP($D363,'TABLE TIERS'!$A$2:$K$94,11,0)</f>
        <v>#N/A</v>
      </c>
    </row>
    <row r="364" spans="20:20" x14ac:dyDescent="0.3">
      <c r="T364" s="40" t="e">
        <f>VLOOKUP($D364,'TABLE TIERS'!$A$2:$K$94,11,0)</f>
        <v>#N/A</v>
      </c>
    </row>
    <row r="365" spans="20:20" x14ac:dyDescent="0.3">
      <c r="T365" s="40" t="e">
        <f>VLOOKUP($D365,'TABLE TIERS'!$A$2:$K$94,11,0)</f>
        <v>#N/A</v>
      </c>
    </row>
    <row r="366" spans="20:20" x14ac:dyDescent="0.3">
      <c r="T366" s="40" t="e">
        <f>VLOOKUP($D366,'TABLE TIERS'!$A$2:$K$94,11,0)</f>
        <v>#N/A</v>
      </c>
    </row>
    <row r="367" spans="20:20" x14ac:dyDescent="0.3">
      <c r="T367" s="40" t="e">
        <f>VLOOKUP($D367,'TABLE TIERS'!$A$2:$K$94,11,0)</f>
        <v>#N/A</v>
      </c>
    </row>
    <row r="368" spans="20:20" x14ac:dyDescent="0.3">
      <c r="T368" s="40" t="e">
        <f>VLOOKUP($D368,'TABLE TIERS'!$A$2:$K$94,11,0)</f>
        <v>#N/A</v>
      </c>
    </row>
    <row r="369" spans="20:20" x14ac:dyDescent="0.3">
      <c r="T369" s="40" t="e">
        <f>VLOOKUP($D369,'TABLE TIERS'!$A$2:$K$94,11,0)</f>
        <v>#N/A</v>
      </c>
    </row>
    <row r="370" spans="20:20" x14ac:dyDescent="0.3">
      <c r="T370" s="40" t="e">
        <f>VLOOKUP($D370,'TABLE TIERS'!$A$2:$K$94,11,0)</f>
        <v>#N/A</v>
      </c>
    </row>
    <row r="371" spans="20:20" x14ac:dyDescent="0.3">
      <c r="T371" s="40" t="e">
        <f>VLOOKUP($D371,'TABLE TIERS'!$A$2:$K$94,11,0)</f>
        <v>#N/A</v>
      </c>
    </row>
    <row r="372" spans="20:20" x14ac:dyDescent="0.3">
      <c r="T372" s="40" t="e">
        <f>VLOOKUP($D372,'TABLE TIERS'!$A$2:$K$94,11,0)</f>
        <v>#N/A</v>
      </c>
    </row>
    <row r="373" spans="20:20" x14ac:dyDescent="0.3">
      <c r="T373" s="40" t="e">
        <f>VLOOKUP($D373,'TABLE TIERS'!$A$2:$K$94,11,0)</f>
        <v>#N/A</v>
      </c>
    </row>
    <row r="374" spans="20:20" x14ac:dyDescent="0.3">
      <c r="T374" s="40" t="e">
        <f>VLOOKUP($D374,'TABLE TIERS'!$A$2:$K$94,11,0)</f>
        <v>#N/A</v>
      </c>
    </row>
    <row r="375" spans="20:20" x14ac:dyDescent="0.3">
      <c r="T375" s="40" t="e">
        <f>VLOOKUP($D375,'TABLE TIERS'!$A$2:$K$94,11,0)</f>
        <v>#N/A</v>
      </c>
    </row>
    <row r="376" spans="20:20" x14ac:dyDescent="0.3">
      <c r="T376" s="40" t="e">
        <f>VLOOKUP($D376,'TABLE TIERS'!$A$2:$K$94,11,0)</f>
        <v>#N/A</v>
      </c>
    </row>
    <row r="377" spans="20:20" x14ac:dyDescent="0.3">
      <c r="T377" s="40" t="e">
        <f>VLOOKUP($D377,'TABLE TIERS'!$A$2:$K$94,11,0)</f>
        <v>#N/A</v>
      </c>
    </row>
    <row r="378" spans="20:20" x14ac:dyDescent="0.3">
      <c r="T378" s="40" t="e">
        <f>VLOOKUP($D378,'TABLE TIERS'!$A$2:$K$94,11,0)</f>
        <v>#N/A</v>
      </c>
    </row>
    <row r="379" spans="20:20" x14ac:dyDescent="0.3">
      <c r="T379" s="40" t="e">
        <f>VLOOKUP($D379,'TABLE TIERS'!$A$2:$K$94,11,0)</f>
        <v>#N/A</v>
      </c>
    </row>
    <row r="380" spans="20:20" x14ac:dyDescent="0.3">
      <c r="T380" s="40" t="e">
        <f>VLOOKUP($D380,'TABLE TIERS'!$A$2:$K$94,11,0)</f>
        <v>#N/A</v>
      </c>
    </row>
    <row r="381" spans="20:20" x14ac:dyDescent="0.3">
      <c r="T381" s="40" t="e">
        <f>VLOOKUP($D381,'TABLE TIERS'!$A$2:$K$94,11,0)</f>
        <v>#N/A</v>
      </c>
    </row>
    <row r="382" spans="20:20" x14ac:dyDescent="0.3">
      <c r="T382" s="40" t="e">
        <f>VLOOKUP($D382,'TABLE TIERS'!$A$2:$K$94,11,0)</f>
        <v>#N/A</v>
      </c>
    </row>
    <row r="383" spans="20:20" x14ac:dyDescent="0.3">
      <c r="T383" s="40" t="e">
        <f>VLOOKUP($D383,'TABLE TIERS'!$A$2:$K$94,11,0)</f>
        <v>#N/A</v>
      </c>
    </row>
    <row r="384" spans="20:20" x14ac:dyDescent="0.3">
      <c r="T384" s="40" t="e">
        <f>VLOOKUP($D384,'TABLE TIERS'!$A$2:$K$94,11,0)</f>
        <v>#N/A</v>
      </c>
    </row>
    <row r="385" spans="20:20" x14ac:dyDescent="0.3">
      <c r="T385" s="40" t="e">
        <f>VLOOKUP($D385,'TABLE TIERS'!$A$2:$K$94,11,0)</f>
        <v>#N/A</v>
      </c>
    </row>
    <row r="386" spans="20:20" x14ac:dyDescent="0.3">
      <c r="T386" s="40" t="e">
        <f>VLOOKUP($D386,'TABLE TIERS'!$A$2:$K$94,11,0)</f>
        <v>#N/A</v>
      </c>
    </row>
    <row r="387" spans="20:20" x14ac:dyDescent="0.3">
      <c r="T387" s="40" t="e">
        <f>VLOOKUP($D387,'TABLE TIERS'!$A$2:$K$94,11,0)</f>
        <v>#N/A</v>
      </c>
    </row>
    <row r="388" spans="20:20" x14ac:dyDescent="0.3">
      <c r="T388" s="40" t="e">
        <f>VLOOKUP($D388,'TABLE TIERS'!$A$2:$K$94,11,0)</f>
        <v>#N/A</v>
      </c>
    </row>
    <row r="389" spans="20:20" x14ac:dyDescent="0.3">
      <c r="T389" s="40" t="e">
        <f>VLOOKUP($D389,'TABLE TIERS'!$A$2:$K$94,11,0)</f>
        <v>#N/A</v>
      </c>
    </row>
    <row r="390" spans="20:20" x14ac:dyDescent="0.3">
      <c r="T390" s="40" t="e">
        <f>VLOOKUP($D390,'TABLE TIERS'!$A$2:$K$94,11,0)</f>
        <v>#N/A</v>
      </c>
    </row>
    <row r="391" spans="20:20" x14ac:dyDescent="0.3">
      <c r="T391" s="40" t="e">
        <f>VLOOKUP($D391,'TABLE TIERS'!$A$2:$K$94,11,0)</f>
        <v>#N/A</v>
      </c>
    </row>
    <row r="392" spans="20:20" x14ac:dyDescent="0.3">
      <c r="T392" s="40" t="e">
        <f>VLOOKUP($D392,'TABLE TIERS'!$A$2:$K$94,11,0)</f>
        <v>#N/A</v>
      </c>
    </row>
    <row r="393" spans="20:20" x14ac:dyDescent="0.3">
      <c r="T393" s="40" t="e">
        <f>VLOOKUP($D393,'TABLE TIERS'!$A$2:$K$94,11,0)</f>
        <v>#N/A</v>
      </c>
    </row>
    <row r="394" spans="20:20" x14ac:dyDescent="0.3">
      <c r="T394" s="40" t="e">
        <f>VLOOKUP($D394,'TABLE TIERS'!$A$2:$K$94,11,0)</f>
        <v>#N/A</v>
      </c>
    </row>
    <row r="395" spans="20:20" x14ac:dyDescent="0.3">
      <c r="T395" s="40" t="e">
        <f>VLOOKUP($D395,'TABLE TIERS'!$A$2:$K$94,11,0)</f>
        <v>#N/A</v>
      </c>
    </row>
    <row r="396" spans="20:20" x14ac:dyDescent="0.3">
      <c r="T396" s="40" t="e">
        <f>VLOOKUP($D396,'TABLE TIERS'!$A$2:$K$94,11,0)</f>
        <v>#N/A</v>
      </c>
    </row>
    <row r="397" spans="20:20" x14ac:dyDescent="0.3">
      <c r="T397" s="40" t="e">
        <f>VLOOKUP($D397,'TABLE TIERS'!$A$2:$K$94,11,0)</f>
        <v>#N/A</v>
      </c>
    </row>
    <row r="398" spans="20:20" x14ac:dyDescent="0.3">
      <c r="T398" s="40" t="e">
        <f>VLOOKUP($D398,'TABLE TIERS'!$A$2:$K$94,11,0)</f>
        <v>#N/A</v>
      </c>
    </row>
    <row r="399" spans="20:20" x14ac:dyDescent="0.3">
      <c r="T399" s="40" t="e">
        <f>VLOOKUP($D399,'TABLE TIERS'!$A$2:$K$94,11,0)</f>
        <v>#N/A</v>
      </c>
    </row>
    <row r="400" spans="20:20" x14ac:dyDescent="0.3">
      <c r="T400" s="40" t="e">
        <f>VLOOKUP($D400,'TABLE TIERS'!$A$2:$K$94,11,0)</f>
        <v>#N/A</v>
      </c>
    </row>
    <row r="401" spans="20:20" x14ac:dyDescent="0.3">
      <c r="T401" s="40" t="e">
        <f>VLOOKUP($D401,'TABLE TIERS'!$A$2:$K$94,11,0)</f>
        <v>#N/A</v>
      </c>
    </row>
    <row r="402" spans="20:20" x14ac:dyDescent="0.3">
      <c r="T402" s="40" t="e">
        <f>VLOOKUP($D402,'TABLE TIERS'!$A$2:$K$94,11,0)</f>
        <v>#N/A</v>
      </c>
    </row>
    <row r="403" spans="20:20" x14ac:dyDescent="0.3">
      <c r="T403" s="40" t="e">
        <f>VLOOKUP($D403,'TABLE TIERS'!$A$2:$K$94,11,0)</f>
        <v>#N/A</v>
      </c>
    </row>
    <row r="404" spans="20:20" x14ac:dyDescent="0.3">
      <c r="T404" s="40" t="e">
        <f>VLOOKUP($D404,'TABLE TIERS'!$A$2:$K$94,11,0)</f>
        <v>#N/A</v>
      </c>
    </row>
    <row r="405" spans="20:20" x14ac:dyDescent="0.3">
      <c r="T405" s="40" t="e">
        <f>VLOOKUP($D405,'TABLE TIERS'!$A$2:$K$94,11,0)</f>
        <v>#N/A</v>
      </c>
    </row>
    <row r="406" spans="20:20" x14ac:dyDescent="0.3">
      <c r="T406" s="40" t="e">
        <f>VLOOKUP($D406,'TABLE TIERS'!$A$2:$K$94,11,0)</f>
        <v>#N/A</v>
      </c>
    </row>
    <row r="407" spans="20:20" x14ac:dyDescent="0.3">
      <c r="T407" s="40" t="e">
        <f>VLOOKUP($D407,'TABLE TIERS'!$A$2:$K$94,11,0)</f>
        <v>#N/A</v>
      </c>
    </row>
    <row r="408" spans="20:20" x14ac:dyDescent="0.3">
      <c r="T408" s="40" t="e">
        <f>VLOOKUP($D408,'TABLE TIERS'!$A$2:$K$94,11,0)</f>
        <v>#N/A</v>
      </c>
    </row>
    <row r="409" spans="20:20" x14ac:dyDescent="0.3">
      <c r="T409" s="40" t="e">
        <f>VLOOKUP($D409,'TABLE TIERS'!$A$2:$K$94,11,0)</f>
        <v>#N/A</v>
      </c>
    </row>
    <row r="410" spans="20:20" x14ac:dyDescent="0.3">
      <c r="T410" s="40" t="e">
        <f>VLOOKUP($D410,'TABLE TIERS'!$A$2:$K$94,11,0)</f>
        <v>#N/A</v>
      </c>
    </row>
    <row r="411" spans="20:20" x14ac:dyDescent="0.3">
      <c r="T411" s="40" t="e">
        <f>VLOOKUP($D411,'TABLE TIERS'!$A$2:$K$94,11,0)</f>
        <v>#N/A</v>
      </c>
    </row>
    <row r="412" spans="20:20" x14ac:dyDescent="0.3">
      <c r="T412" s="40" t="e">
        <f>VLOOKUP($D412,'TABLE TIERS'!$A$2:$K$94,11,0)</f>
        <v>#N/A</v>
      </c>
    </row>
    <row r="413" spans="20:20" x14ac:dyDescent="0.3">
      <c r="T413" s="40" t="e">
        <f>VLOOKUP($D413,'TABLE TIERS'!$A$2:$K$94,11,0)</f>
        <v>#N/A</v>
      </c>
    </row>
    <row r="414" spans="20:20" x14ac:dyDescent="0.3">
      <c r="T414" s="40" t="e">
        <f>VLOOKUP($D414,'TABLE TIERS'!$A$2:$K$94,11,0)</f>
        <v>#N/A</v>
      </c>
    </row>
    <row r="415" spans="20:20" x14ac:dyDescent="0.3">
      <c r="T415" s="40" t="e">
        <f>VLOOKUP($D415,'TABLE TIERS'!$A$2:$K$94,11,0)</f>
        <v>#N/A</v>
      </c>
    </row>
    <row r="416" spans="20:20" x14ac:dyDescent="0.3">
      <c r="T416" s="40" t="e">
        <f>VLOOKUP($D416,'TABLE TIERS'!$A$2:$K$94,11,0)</f>
        <v>#N/A</v>
      </c>
    </row>
    <row r="417" spans="20:20" x14ac:dyDescent="0.3">
      <c r="T417" s="40" t="e">
        <f>VLOOKUP($D417,'TABLE TIERS'!$A$2:$K$94,11,0)</f>
        <v>#N/A</v>
      </c>
    </row>
    <row r="418" spans="20:20" x14ac:dyDescent="0.3">
      <c r="T418" s="40" t="e">
        <f>VLOOKUP($D418,'TABLE TIERS'!$A$2:$K$94,11,0)</f>
        <v>#N/A</v>
      </c>
    </row>
    <row r="419" spans="20:20" x14ac:dyDescent="0.3">
      <c r="T419" s="40" t="e">
        <f>VLOOKUP($D419,'TABLE TIERS'!$A$2:$K$94,11,0)</f>
        <v>#N/A</v>
      </c>
    </row>
    <row r="420" spans="20:20" x14ac:dyDescent="0.3">
      <c r="T420" s="40" t="e">
        <f>VLOOKUP($D420,'TABLE TIERS'!$A$2:$K$94,11,0)</f>
        <v>#N/A</v>
      </c>
    </row>
    <row r="421" spans="20:20" x14ac:dyDescent="0.3">
      <c r="T421" s="40" t="e">
        <f>VLOOKUP($D421,'TABLE TIERS'!$A$2:$K$94,11,0)</f>
        <v>#N/A</v>
      </c>
    </row>
    <row r="422" spans="20:20" x14ac:dyDescent="0.3">
      <c r="T422" s="40" t="e">
        <f>VLOOKUP($D422,'TABLE TIERS'!$A$2:$K$94,11,0)</f>
        <v>#N/A</v>
      </c>
    </row>
    <row r="423" spans="20:20" x14ac:dyDescent="0.3">
      <c r="T423" s="40" t="e">
        <f>VLOOKUP($D423,'TABLE TIERS'!$A$2:$K$94,11,0)</f>
        <v>#N/A</v>
      </c>
    </row>
    <row r="424" spans="20:20" x14ac:dyDescent="0.3">
      <c r="T424" s="40" t="e">
        <f>VLOOKUP($D424,'TABLE TIERS'!$A$2:$K$94,11,0)</f>
        <v>#N/A</v>
      </c>
    </row>
    <row r="425" spans="20:20" x14ac:dyDescent="0.3">
      <c r="T425" s="40" t="e">
        <f>VLOOKUP($D425,'TABLE TIERS'!$A$2:$K$94,11,0)</f>
        <v>#N/A</v>
      </c>
    </row>
    <row r="426" spans="20:20" x14ac:dyDescent="0.3">
      <c r="T426" s="40" t="e">
        <f>VLOOKUP($D426,'TABLE TIERS'!$A$2:$K$94,11,0)</f>
        <v>#N/A</v>
      </c>
    </row>
    <row r="427" spans="20:20" x14ac:dyDescent="0.3">
      <c r="T427" s="40" t="e">
        <f>VLOOKUP($D427,'TABLE TIERS'!$A$2:$K$94,11,0)</f>
        <v>#N/A</v>
      </c>
    </row>
    <row r="428" spans="20:20" x14ac:dyDescent="0.3">
      <c r="T428" s="40" t="e">
        <f>VLOOKUP($D428,'TABLE TIERS'!$A$2:$K$94,11,0)</f>
        <v>#N/A</v>
      </c>
    </row>
    <row r="429" spans="20:20" x14ac:dyDescent="0.3">
      <c r="T429" s="40" t="e">
        <f>VLOOKUP($D429,'TABLE TIERS'!$A$2:$K$94,11,0)</f>
        <v>#N/A</v>
      </c>
    </row>
    <row r="430" spans="20:20" x14ac:dyDescent="0.3">
      <c r="T430" s="40" t="e">
        <f>VLOOKUP($D430,'TABLE TIERS'!$A$2:$K$94,11,0)</f>
        <v>#N/A</v>
      </c>
    </row>
    <row r="431" spans="20:20" x14ac:dyDescent="0.3">
      <c r="T431" s="40" t="e">
        <f>VLOOKUP($D431,'TABLE TIERS'!$A$2:$K$94,11,0)</f>
        <v>#N/A</v>
      </c>
    </row>
    <row r="432" spans="20:20" x14ac:dyDescent="0.3">
      <c r="T432" s="40" t="e">
        <f>VLOOKUP($D432,'TABLE TIERS'!$A$2:$K$94,11,0)</f>
        <v>#N/A</v>
      </c>
    </row>
    <row r="433" spans="20:20" x14ac:dyDescent="0.3">
      <c r="T433" s="40" t="e">
        <f>VLOOKUP($D433,'TABLE TIERS'!$A$2:$K$94,11,0)</f>
        <v>#N/A</v>
      </c>
    </row>
    <row r="434" spans="20:20" x14ac:dyDescent="0.3">
      <c r="T434" s="40" t="e">
        <f>VLOOKUP($D434,'TABLE TIERS'!$A$2:$K$94,11,0)</f>
        <v>#N/A</v>
      </c>
    </row>
    <row r="435" spans="20:20" x14ac:dyDescent="0.3">
      <c r="T435" s="40" t="e">
        <f>VLOOKUP($D435,'TABLE TIERS'!$A$2:$K$94,11,0)</f>
        <v>#N/A</v>
      </c>
    </row>
    <row r="436" spans="20:20" x14ac:dyDescent="0.3">
      <c r="T436" s="40" t="e">
        <f>VLOOKUP($D436,'TABLE TIERS'!$A$2:$K$94,11,0)</f>
        <v>#N/A</v>
      </c>
    </row>
    <row r="437" spans="20:20" x14ac:dyDescent="0.3">
      <c r="T437" s="40" t="e">
        <f>VLOOKUP($D437,'TABLE TIERS'!$A$2:$K$94,11,0)</f>
        <v>#N/A</v>
      </c>
    </row>
    <row r="438" spans="20:20" x14ac:dyDescent="0.3">
      <c r="T438" s="40" t="e">
        <f>VLOOKUP($D438,'TABLE TIERS'!$A$2:$K$94,11,0)</f>
        <v>#N/A</v>
      </c>
    </row>
    <row r="439" spans="20:20" x14ac:dyDescent="0.3">
      <c r="T439" s="40" t="e">
        <f>VLOOKUP($D439,'TABLE TIERS'!$A$2:$K$94,11,0)</f>
        <v>#N/A</v>
      </c>
    </row>
    <row r="440" spans="20:20" x14ac:dyDescent="0.3">
      <c r="T440" s="40" t="e">
        <f>VLOOKUP($D440,'TABLE TIERS'!$A$2:$K$94,11,0)</f>
        <v>#N/A</v>
      </c>
    </row>
    <row r="441" spans="20:20" x14ac:dyDescent="0.3">
      <c r="T441" s="40" t="e">
        <f>VLOOKUP($D441,'TABLE TIERS'!$A$2:$K$94,11,0)</f>
        <v>#N/A</v>
      </c>
    </row>
    <row r="442" spans="20:20" x14ac:dyDescent="0.3">
      <c r="T442" s="40" t="e">
        <f>VLOOKUP($D442,'TABLE TIERS'!$A$2:$K$94,11,0)</f>
        <v>#N/A</v>
      </c>
    </row>
    <row r="443" spans="20:20" x14ac:dyDescent="0.3">
      <c r="T443" s="40" t="e">
        <f>VLOOKUP($D443,'TABLE TIERS'!$A$2:$K$94,11,0)</f>
        <v>#N/A</v>
      </c>
    </row>
    <row r="444" spans="20:20" x14ac:dyDescent="0.3">
      <c r="T444" s="40" t="e">
        <f>VLOOKUP($D444,'TABLE TIERS'!$A$2:$K$94,11,0)</f>
        <v>#N/A</v>
      </c>
    </row>
    <row r="445" spans="20:20" x14ac:dyDescent="0.3">
      <c r="T445" s="40" t="e">
        <f>VLOOKUP($D445,'TABLE TIERS'!$A$2:$K$94,11,0)</f>
        <v>#N/A</v>
      </c>
    </row>
    <row r="446" spans="20:20" x14ac:dyDescent="0.3">
      <c r="T446" s="40" t="e">
        <f>VLOOKUP($D446,'TABLE TIERS'!$A$2:$K$94,11,0)</f>
        <v>#N/A</v>
      </c>
    </row>
    <row r="447" spans="20:20" x14ac:dyDescent="0.3">
      <c r="T447" s="40" t="e">
        <f>VLOOKUP($D447,'TABLE TIERS'!$A$2:$K$94,11,0)</f>
        <v>#N/A</v>
      </c>
    </row>
    <row r="448" spans="20:20" x14ac:dyDescent="0.3">
      <c r="T448" s="40" t="e">
        <f>VLOOKUP($D448,'TABLE TIERS'!$A$2:$K$94,11,0)</f>
        <v>#N/A</v>
      </c>
    </row>
    <row r="449" spans="20:20" x14ac:dyDescent="0.3">
      <c r="T449" s="40" t="e">
        <f>VLOOKUP($D449,'TABLE TIERS'!$A$2:$K$94,11,0)</f>
        <v>#N/A</v>
      </c>
    </row>
    <row r="450" spans="20:20" x14ac:dyDescent="0.3">
      <c r="T450" s="40" t="e">
        <f>VLOOKUP($D450,'TABLE TIERS'!$A$2:$K$94,11,0)</f>
        <v>#N/A</v>
      </c>
    </row>
    <row r="451" spans="20:20" x14ac:dyDescent="0.3">
      <c r="T451" s="40" t="e">
        <f>VLOOKUP($D451,'TABLE TIERS'!$A$2:$K$94,11,0)</f>
        <v>#N/A</v>
      </c>
    </row>
    <row r="452" spans="20:20" x14ac:dyDescent="0.3">
      <c r="T452" s="40" t="e">
        <f>VLOOKUP($D452,'TABLE TIERS'!$A$2:$K$94,11,0)</f>
        <v>#N/A</v>
      </c>
    </row>
    <row r="453" spans="20:20" x14ac:dyDescent="0.3">
      <c r="T453" s="40" t="e">
        <f>VLOOKUP($D453,'TABLE TIERS'!$A$2:$K$94,11,0)</f>
        <v>#N/A</v>
      </c>
    </row>
    <row r="454" spans="20:20" x14ac:dyDescent="0.3">
      <c r="T454" s="40" t="e">
        <f>VLOOKUP($D454,'TABLE TIERS'!$A$2:$K$94,11,0)</f>
        <v>#N/A</v>
      </c>
    </row>
    <row r="455" spans="20:20" x14ac:dyDescent="0.3">
      <c r="T455" s="40" t="e">
        <f>VLOOKUP($D455,'TABLE TIERS'!$A$2:$K$94,11,0)</f>
        <v>#N/A</v>
      </c>
    </row>
    <row r="456" spans="20:20" x14ac:dyDescent="0.3">
      <c r="T456" s="40" t="e">
        <f>VLOOKUP($D456,'TABLE TIERS'!$A$2:$K$94,11,0)</f>
        <v>#N/A</v>
      </c>
    </row>
    <row r="457" spans="20:20" x14ac:dyDescent="0.3">
      <c r="T457" s="40" t="e">
        <f>VLOOKUP($D457,'TABLE TIERS'!$A$2:$K$94,11,0)</f>
        <v>#N/A</v>
      </c>
    </row>
    <row r="458" spans="20:20" x14ac:dyDescent="0.3">
      <c r="T458" s="40" t="e">
        <f>VLOOKUP($D458,'TABLE TIERS'!$A$2:$K$94,11,0)</f>
        <v>#N/A</v>
      </c>
    </row>
    <row r="459" spans="20:20" x14ac:dyDescent="0.3">
      <c r="T459" s="40" t="e">
        <f>VLOOKUP($D459,'TABLE TIERS'!$A$2:$K$94,11,0)</f>
        <v>#N/A</v>
      </c>
    </row>
    <row r="460" spans="20:20" x14ac:dyDescent="0.3">
      <c r="T460" s="40" t="e">
        <f>VLOOKUP($D460,'TABLE TIERS'!$A$2:$K$94,11,0)</f>
        <v>#N/A</v>
      </c>
    </row>
    <row r="461" spans="20:20" x14ac:dyDescent="0.3">
      <c r="T461" s="40" t="e">
        <f>VLOOKUP($D461,'TABLE TIERS'!$A$2:$K$94,11,0)</f>
        <v>#N/A</v>
      </c>
    </row>
    <row r="462" spans="20:20" x14ac:dyDescent="0.3">
      <c r="T462" s="40" t="e">
        <f>VLOOKUP($D462,'TABLE TIERS'!$A$2:$K$94,11,0)</f>
        <v>#N/A</v>
      </c>
    </row>
    <row r="463" spans="20:20" x14ac:dyDescent="0.3">
      <c r="T463" s="40" t="e">
        <f>VLOOKUP($D463,'TABLE TIERS'!$A$2:$K$94,11,0)</f>
        <v>#N/A</v>
      </c>
    </row>
    <row r="464" spans="20:20" x14ac:dyDescent="0.3">
      <c r="T464" s="40" t="e">
        <f>VLOOKUP($D464,'TABLE TIERS'!$A$2:$K$94,11,0)</f>
        <v>#N/A</v>
      </c>
    </row>
    <row r="465" spans="20:20" x14ac:dyDescent="0.3">
      <c r="T465" s="40" t="e">
        <f>VLOOKUP($D465,'TABLE TIERS'!$A$2:$K$94,11,0)</f>
        <v>#N/A</v>
      </c>
    </row>
    <row r="466" spans="20:20" x14ac:dyDescent="0.3">
      <c r="T466" s="40" t="e">
        <f>VLOOKUP($D466,'TABLE TIERS'!$A$2:$K$94,11,0)</f>
        <v>#N/A</v>
      </c>
    </row>
    <row r="467" spans="20:20" x14ac:dyDescent="0.3">
      <c r="T467" s="40" t="e">
        <f>VLOOKUP($D467,'TABLE TIERS'!$A$2:$K$94,11,0)</f>
        <v>#N/A</v>
      </c>
    </row>
    <row r="468" spans="20:20" x14ac:dyDescent="0.3">
      <c r="T468" s="40" t="e">
        <f>VLOOKUP($D468,'TABLE TIERS'!$A$2:$K$94,11,0)</f>
        <v>#N/A</v>
      </c>
    </row>
    <row r="469" spans="20:20" x14ac:dyDescent="0.3">
      <c r="T469" s="40" t="e">
        <f>VLOOKUP($D469,'TABLE TIERS'!$A$2:$K$94,11,0)</f>
        <v>#N/A</v>
      </c>
    </row>
    <row r="470" spans="20:20" x14ac:dyDescent="0.3">
      <c r="T470" s="40" t="e">
        <f>VLOOKUP($D470,'TABLE TIERS'!$A$2:$K$94,11,0)</f>
        <v>#N/A</v>
      </c>
    </row>
    <row r="471" spans="20:20" x14ac:dyDescent="0.3">
      <c r="T471" s="40" t="e">
        <f>VLOOKUP($D471,'TABLE TIERS'!$A$2:$K$94,11,0)</f>
        <v>#N/A</v>
      </c>
    </row>
    <row r="472" spans="20:20" x14ac:dyDescent="0.3">
      <c r="T472" s="40" t="e">
        <f>VLOOKUP($D472,'TABLE TIERS'!$A$2:$K$94,11,0)</f>
        <v>#N/A</v>
      </c>
    </row>
    <row r="473" spans="20:20" x14ac:dyDescent="0.3">
      <c r="T473" s="40" t="e">
        <f>VLOOKUP($D473,'TABLE TIERS'!$A$2:$K$94,11,0)</f>
        <v>#N/A</v>
      </c>
    </row>
    <row r="474" spans="20:20" x14ac:dyDescent="0.3">
      <c r="T474" s="40" t="e">
        <f>VLOOKUP($D474,'TABLE TIERS'!$A$2:$K$94,11,0)</f>
        <v>#N/A</v>
      </c>
    </row>
    <row r="475" spans="20:20" x14ac:dyDescent="0.3">
      <c r="T475" s="40" t="e">
        <f>VLOOKUP($D475,'TABLE TIERS'!$A$2:$K$94,11,0)</f>
        <v>#N/A</v>
      </c>
    </row>
    <row r="476" spans="20:20" x14ac:dyDescent="0.3">
      <c r="T476" s="40" t="e">
        <f>VLOOKUP($D476,'TABLE TIERS'!$A$2:$K$94,11,0)</f>
        <v>#N/A</v>
      </c>
    </row>
    <row r="477" spans="20:20" x14ac:dyDescent="0.3">
      <c r="T477" s="40" t="e">
        <f>VLOOKUP($D477,'TABLE TIERS'!$A$2:$K$94,11,0)</f>
        <v>#N/A</v>
      </c>
    </row>
    <row r="478" spans="20:20" x14ac:dyDescent="0.3">
      <c r="T478" s="40" t="e">
        <f>VLOOKUP($D478,'TABLE TIERS'!$A$2:$K$94,11,0)</f>
        <v>#N/A</v>
      </c>
    </row>
    <row r="479" spans="20:20" x14ac:dyDescent="0.3">
      <c r="T479" s="40" t="e">
        <f>VLOOKUP($D479,'TABLE TIERS'!$A$2:$K$94,11,0)</f>
        <v>#N/A</v>
      </c>
    </row>
    <row r="480" spans="20:20" x14ac:dyDescent="0.3">
      <c r="T480" s="40" t="e">
        <f>VLOOKUP($D480,'TABLE TIERS'!$A$2:$K$94,11,0)</f>
        <v>#N/A</v>
      </c>
    </row>
    <row r="481" spans="20:20" x14ac:dyDescent="0.3">
      <c r="T481" s="40" t="e">
        <f>VLOOKUP($D481,'TABLE TIERS'!$A$2:$K$94,11,0)</f>
        <v>#N/A</v>
      </c>
    </row>
    <row r="482" spans="20:20" x14ac:dyDescent="0.3">
      <c r="T482" s="40" t="e">
        <f>VLOOKUP($D482,'TABLE TIERS'!$A$2:$K$94,11,0)</f>
        <v>#N/A</v>
      </c>
    </row>
    <row r="483" spans="20:20" x14ac:dyDescent="0.3">
      <c r="T483" s="40" t="e">
        <f>VLOOKUP($D483,'TABLE TIERS'!$A$2:$K$94,11,0)</f>
        <v>#N/A</v>
      </c>
    </row>
    <row r="484" spans="20:20" x14ac:dyDescent="0.3">
      <c r="T484" s="40" t="e">
        <f>VLOOKUP($D484,'TABLE TIERS'!$A$2:$K$94,11,0)</f>
        <v>#N/A</v>
      </c>
    </row>
    <row r="485" spans="20:20" x14ac:dyDescent="0.3">
      <c r="T485" s="40" t="e">
        <f>VLOOKUP($D485,'TABLE TIERS'!$A$2:$K$94,11,0)</f>
        <v>#N/A</v>
      </c>
    </row>
    <row r="486" spans="20:20" x14ac:dyDescent="0.3">
      <c r="T486" s="40" t="e">
        <f>VLOOKUP($D486,'TABLE TIERS'!$A$2:$K$94,11,0)</f>
        <v>#N/A</v>
      </c>
    </row>
    <row r="487" spans="20:20" x14ac:dyDescent="0.3">
      <c r="T487" s="40" t="e">
        <f>VLOOKUP($D487,'TABLE TIERS'!$A$2:$K$94,11,0)</f>
        <v>#N/A</v>
      </c>
    </row>
    <row r="488" spans="20:20" x14ac:dyDescent="0.3">
      <c r="T488" s="40" t="e">
        <f>VLOOKUP($D488,'TABLE TIERS'!$A$2:$K$94,11,0)</f>
        <v>#N/A</v>
      </c>
    </row>
    <row r="489" spans="20:20" x14ac:dyDescent="0.3">
      <c r="T489" s="40" t="e">
        <f>VLOOKUP($D489,'TABLE TIERS'!$A$2:$K$94,11,0)</f>
        <v>#N/A</v>
      </c>
    </row>
    <row r="490" spans="20:20" x14ac:dyDescent="0.3">
      <c r="T490" s="40" t="e">
        <f>VLOOKUP($D490,'TABLE TIERS'!$A$2:$K$94,11,0)</f>
        <v>#N/A</v>
      </c>
    </row>
    <row r="491" spans="20:20" x14ac:dyDescent="0.3">
      <c r="T491" s="40" t="e">
        <f>VLOOKUP($D491,'TABLE TIERS'!$A$2:$K$94,11,0)</f>
        <v>#N/A</v>
      </c>
    </row>
    <row r="492" spans="20:20" x14ac:dyDescent="0.3">
      <c r="T492" s="40" t="e">
        <f>VLOOKUP($D492,'TABLE TIERS'!$A$2:$K$94,11,0)</f>
        <v>#N/A</v>
      </c>
    </row>
    <row r="493" spans="20:20" x14ac:dyDescent="0.3">
      <c r="T493" s="40" t="e">
        <f>VLOOKUP($D493,'TABLE TIERS'!$A$2:$K$94,11,0)</f>
        <v>#N/A</v>
      </c>
    </row>
    <row r="494" spans="20:20" x14ac:dyDescent="0.3">
      <c r="T494" s="40" t="e">
        <f>VLOOKUP($D494,'TABLE TIERS'!$A$2:$K$94,11,0)</f>
        <v>#N/A</v>
      </c>
    </row>
    <row r="495" spans="20:20" x14ac:dyDescent="0.3">
      <c r="T495" s="40" t="e">
        <f>VLOOKUP($D495,'TABLE TIERS'!$A$2:$K$94,11,0)</f>
        <v>#N/A</v>
      </c>
    </row>
    <row r="496" spans="20:20" x14ac:dyDescent="0.3">
      <c r="T496" s="40" t="e">
        <f>VLOOKUP($D496,'TABLE TIERS'!$A$2:$K$94,11,0)</f>
        <v>#N/A</v>
      </c>
    </row>
    <row r="497" spans="20:20" x14ac:dyDescent="0.3">
      <c r="T497" s="40" t="e">
        <f>VLOOKUP($D497,'TABLE TIERS'!$A$2:$K$94,11,0)</f>
        <v>#N/A</v>
      </c>
    </row>
    <row r="498" spans="20:20" x14ac:dyDescent="0.3">
      <c r="T498" s="40" t="e">
        <f>VLOOKUP($D498,'TABLE TIERS'!$A$2:$K$94,11,0)</f>
        <v>#N/A</v>
      </c>
    </row>
    <row r="499" spans="20:20" x14ac:dyDescent="0.3">
      <c r="T499" s="40" t="e">
        <f>VLOOKUP($D499,'TABLE TIERS'!$A$2:$K$94,11,0)</f>
        <v>#N/A</v>
      </c>
    </row>
    <row r="500" spans="20:20" x14ac:dyDescent="0.3">
      <c r="T500" s="40" t="e">
        <f>VLOOKUP($D500,'TABLE TIERS'!$A$2:$K$94,11,0)</f>
        <v>#N/A</v>
      </c>
    </row>
    <row r="501" spans="20:20" x14ac:dyDescent="0.3">
      <c r="T501" s="40" t="e">
        <f>VLOOKUP($D501,'TABLE TIERS'!$A$2:$K$94,11,0)</f>
        <v>#N/A</v>
      </c>
    </row>
    <row r="502" spans="20:20" x14ac:dyDescent="0.3">
      <c r="T502" s="40" t="e">
        <f>VLOOKUP($D502,'TABLE TIERS'!$A$2:$K$94,11,0)</f>
        <v>#N/A</v>
      </c>
    </row>
    <row r="503" spans="20:20" x14ac:dyDescent="0.3">
      <c r="T503" s="40" t="e">
        <f>VLOOKUP($D503,'TABLE TIERS'!$A$2:$K$94,11,0)</f>
        <v>#N/A</v>
      </c>
    </row>
    <row r="504" spans="20:20" x14ac:dyDescent="0.3">
      <c r="T504" s="40" t="e">
        <f>VLOOKUP($D504,'TABLE TIERS'!$A$2:$K$94,11,0)</f>
        <v>#N/A</v>
      </c>
    </row>
    <row r="505" spans="20:20" x14ac:dyDescent="0.3">
      <c r="T505" s="40" t="e">
        <f>VLOOKUP($D505,'TABLE TIERS'!$A$2:$K$94,11,0)</f>
        <v>#N/A</v>
      </c>
    </row>
    <row r="506" spans="20:20" x14ac:dyDescent="0.3">
      <c r="T506" s="40" t="e">
        <f>VLOOKUP($D506,'TABLE TIERS'!$A$2:$K$94,11,0)</f>
        <v>#N/A</v>
      </c>
    </row>
    <row r="507" spans="20:20" x14ac:dyDescent="0.3">
      <c r="T507" s="40" t="e">
        <f>VLOOKUP($D507,'TABLE TIERS'!$A$2:$K$94,11,0)</f>
        <v>#N/A</v>
      </c>
    </row>
    <row r="508" spans="20:20" x14ac:dyDescent="0.3">
      <c r="T508" s="40" t="e">
        <f>VLOOKUP($D508,'TABLE TIERS'!$A$2:$K$94,11,0)</f>
        <v>#N/A</v>
      </c>
    </row>
    <row r="509" spans="20:20" x14ac:dyDescent="0.3">
      <c r="T509" s="40" t="e">
        <f>VLOOKUP($D509,'TABLE TIERS'!$A$2:$K$94,11,0)</f>
        <v>#N/A</v>
      </c>
    </row>
    <row r="510" spans="20:20" x14ac:dyDescent="0.3">
      <c r="T510" s="40" t="e">
        <f>VLOOKUP($D510,'TABLE TIERS'!$A$2:$K$94,11,0)</f>
        <v>#N/A</v>
      </c>
    </row>
    <row r="511" spans="20:20" x14ac:dyDescent="0.3">
      <c r="T511" s="40" t="e">
        <f>VLOOKUP($D511,'TABLE TIERS'!$A$2:$K$94,11,0)</f>
        <v>#N/A</v>
      </c>
    </row>
    <row r="512" spans="20:20" x14ac:dyDescent="0.3">
      <c r="T512" s="40" t="e">
        <f>VLOOKUP($D512,'TABLE TIERS'!$A$2:$K$94,11,0)</f>
        <v>#N/A</v>
      </c>
    </row>
    <row r="513" spans="20:20" x14ac:dyDescent="0.3">
      <c r="T513" s="40" t="e">
        <f>VLOOKUP($D513,'TABLE TIERS'!$A$2:$K$94,11,0)</f>
        <v>#N/A</v>
      </c>
    </row>
    <row r="514" spans="20:20" x14ac:dyDescent="0.3">
      <c r="T514" s="40" t="e">
        <f>VLOOKUP($D514,'TABLE TIERS'!$A$2:$K$94,11,0)</f>
        <v>#N/A</v>
      </c>
    </row>
    <row r="515" spans="20:20" x14ac:dyDescent="0.3">
      <c r="T515" s="40" t="e">
        <f>VLOOKUP($D515,'TABLE TIERS'!$A$2:$K$94,11,0)</f>
        <v>#N/A</v>
      </c>
    </row>
    <row r="516" spans="20:20" x14ac:dyDescent="0.3">
      <c r="T516" s="40" t="e">
        <f>VLOOKUP($D516,'TABLE TIERS'!$A$2:$K$94,11,0)</f>
        <v>#N/A</v>
      </c>
    </row>
    <row r="517" spans="20:20" x14ac:dyDescent="0.3">
      <c r="T517" s="40" t="e">
        <f>VLOOKUP($D517,'TABLE TIERS'!$A$2:$K$94,11,0)</f>
        <v>#N/A</v>
      </c>
    </row>
    <row r="518" spans="20:20" x14ac:dyDescent="0.3">
      <c r="T518" s="40" t="e">
        <f>VLOOKUP($D518,'TABLE TIERS'!$A$2:$K$94,11,0)</f>
        <v>#N/A</v>
      </c>
    </row>
    <row r="519" spans="20:20" x14ac:dyDescent="0.3">
      <c r="T519" s="40" t="e">
        <f>VLOOKUP($D519,'TABLE TIERS'!$A$2:$K$94,11,0)</f>
        <v>#N/A</v>
      </c>
    </row>
    <row r="520" spans="20:20" x14ac:dyDescent="0.3">
      <c r="T520" s="40" t="e">
        <f>VLOOKUP($D520,'TABLE TIERS'!$A$2:$K$94,11,0)</f>
        <v>#N/A</v>
      </c>
    </row>
    <row r="521" spans="20:20" x14ac:dyDescent="0.3">
      <c r="T521" s="40" t="e">
        <f>VLOOKUP($D521,'TABLE TIERS'!$A$2:$K$94,11,0)</f>
        <v>#N/A</v>
      </c>
    </row>
    <row r="522" spans="20:20" x14ac:dyDescent="0.3">
      <c r="T522" s="40" t="e">
        <f>VLOOKUP($D522,'TABLE TIERS'!$A$2:$K$94,11,0)</f>
        <v>#N/A</v>
      </c>
    </row>
    <row r="523" spans="20:20" x14ac:dyDescent="0.3">
      <c r="T523" s="40" t="e">
        <f>VLOOKUP($D523,'TABLE TIERS'!$A$2:$K$94,11,0)</f>
        <v>#N/A</v>
      </c>
    </row>
    <row r="524" spans="20:20" x14ac:dyDescent="0.3">
      <c r="T524" s="40" t="e">
        <f>VLOOKUP($D524,'TABLE TIERS'!$A$2:$K$94,11,0)</f>
        <v>#N/A</v>
      </c>
    </row>
    <row r="525" spans="20:20" x14ac:dyDescent="0.3">
      <c r="T525" s="40" t="e">
        <f>VLOOKUP($D525,'TABLE TIERS'!$A$2:$K$94,11,0)</f>
        <v>#N/A</v>
      </c>
    </row>
    <row r="526" spans="20:20" x14ac:dyDescent="0.3">
      <c r="T526" s="40" t="e">
        <f>VLOOKUP($D526,'TABLE TIERS'!$A$2:$K$94,11,0)</f>
        <v>#N/A</v>
      </c>
    </row>
    <row r="527" spans="20:20" x14ac:dyDescent="0.3">
      <c r="T527" s="40" t="e">
        <f>VLOOKUP($D527,'TABLE TIERS'!$A$2:$K$94,11,0)</f>
        <v>#N/A</v>
      </c>
    </row>
    <row r="528" spans="20:20" x14ac:dyDescent="0.3">
      <c r="T528" s="40" t="e">
        <f>VLOOKUP($D528,'TABLE TIERS'!$A$2:$K$94,11,0)</f>
        <v>#N/A</v>
      </c>
    </row>
    <row r="529" spans="20:20" x14ac:dyDescent="0.3">
      <c r="T529" s="40" t="e">
        <f>VLOOKUP($D529,'TABLE TIERS'!$A$2:$K$94,11,0)</f>
        <v>#N/A</v>
      </c>
    </row>
    <row r="530" spans="20:20" x14ac:dyDescent="0.3">
      <c r="T530" s="40" t="e">
        <f>VLOOKUP($D530,'TABLE TIERS'!$A$2:$K$94,11,0)</f>
        <v>#N/A</v>
      </c>
    </row>
    <row r="531" spans="20:20" x14ac:dyDescent="0.3">
      <c r="T531" s="40" t="e">
        <f>VLOOKUP($D531,'TABLE TIERS'!$A$2:$K$94,11,0)</f>
        <v>#N/A</v>
      </c>
    </row>
    <row r="532" spans="20:20" x14ac:dyDescent="0.3">
      <c r="T532" s="40" t="e">
        <f>VLOOKUP($D532,'TABLE TIERS'!$A$2:$K$94,11,0)</f>
        <v>#N/A</v>
      </c>
    </row>
    <row r="533" spans="20:20" x14ac:dyDescent="0.3">
      <c r="T533" s="40" t="e">
        <f>VLOOKUP($D533,'TABLE TIERS'!$A$2:$K$94,11,0)</f>
        <v>#N/A</v>
      </c>
    </row>
    <row r="534" spans="20:20" x14ac:dyDescent="0.3">
      <c r="T534" s="40" t="e">
        <f>VLOOKUP($D534,'TABLE TIERS'!$A$2:$K$94,11,0)</f>
        <v>#N/A</v>
      </c>
    </row>
    <row r="535" spans="20:20" x14ac:dyDescent="0.3">
      <c r="T535" s="40" t="e">
        <f>VLOOKUP($D535,'TABLE TIERS'!$A$2:$K$94,11,0)</f>
        <v>#N/A</v>
      </c>
    </row>
    <row r="536" spans="20:20" x14ac:dyDescent="0.3">
      <c r="T536" s="40" t="e">
        <f>VLOOKUP($D536,'TABLE TIERS'!$A$2:$K$94,11,0)</f>
        <v>#N/A</v>
      </c>
    </row>
    <row r="537" spans="20:20" x14ac:dyDescent="0.3">
      <c r="T537" s="40" t="e">
        <f>VLOOKUP($D537,'TABLE TIERS'!$A$2:$K$94,11,0)</f>
        <v>#N/A</v>
      </c>
    </row>
    <row r="538" spans="20:20" x14ac:dyDescent="0.3">
      <c r="T538" s="40" t="e">
        <f>VLOOKUP($D538,'TABLE TIERS'!$A$2:$K$94,11,0)</f>
        <v>#N/A</v>
      </c>
    </row>
    <row r="539" spans="20:20" x14ac:dyDescent="0.3">
      <c r="T539" s="40" t="e">
        <f>VLOOKUP($D539,'TABLE TIERS'!$A$2:$K$94,11,0)</f>
        <v>#N/A</v>
      </c>
    </row>
    <row r="540" spans="20:20" x14ac:dyDescent="0.3">
      <c r="T540" s="40" t="e">
        <f>VLOOKUP($D540,'TABLE TIERS'!$A$2:$K$94,11,0)</f>
        <v>#N/A</v>
      </c>
    </row>
    <row r="541" spans="20:20" x14ac:dyDescent="0.3">
      <c r="T541" s="40" t="e">
        <f>VLOOKUP($D541,'TABLE TIERS'!$A$2:$K$94,11,0)</f>
        <v>#N/A</v>
      </c>
    </row>
    <row r="542" spans="20:20" x14ac:dyDescent="0.3">
      <c r="T542" s="40" t="e">
        <f>VLOOKUP($D542,'TABLE TIERS'!$A$2:$K$94,11,0)</f>
        <v>#N/A</v>
      </c>
    </row>
    <row r="543" spans="20:20" x14ac:dyDescent="0.3">
      <c r="T543" s="40" t="e">
        <f>VLOOKUP($D543,'TABLE TIERS'!$A$2:$K$94,11,0)</f>
        <v>#N/A</v>
      </c>
    </row>
    <row r="544" spans="20:20" x14ac:dyDescent="0.3">
      <c r="T544" s="40" t="e">
        <f>VLOOKUP($D544,'TABLE TIERS'!$A$2:$K$94,11,0)</f>
        <v>#N/A</v>
      </c>
    </row>
    <row r="545" spans="20:20" x14ac:dyDescent="0.3">
      <c r="T545" s="40" t="e">
        <f>VLOOKUP($D545,'TABLE TIERS'!$A$2:$K$94,11,0)</f>
        <v>#N/A</v>
      </c>
    </row>
    <row r="546" spans="20:20" x14ac:dyDescent="0.3">
      <c r="T546" s="40" t="e">
        <f>VLOOKUP($D546,'TABLE TIERS'!$A$2:$K$94,11,0)</f>
        <v>#N/A</v>
      </c>
    </row>
    <row r="547" spans="20:20" x14ac:dyDescent="0.3">
      <c r="T547" s="40" t="e">
        <f>VLOOKUP($D547,'TABLE TIERS'!$A$2:$K$94,11,0)</f>
        <v>#N/A</v>
      </c>
    </row>
    <row r="548" spans="20:20" x14ac:dyDescent="0.3">
      <c r="T548" s="40" t="e">
        <f>VLOOKUP($D548,'TABLE TIERS'!$A$2:$K$94,11,0)</f>
        <v>#N/A</v>
      </c>
    </row>
    <row r="549" spans="20:20" x14ac:dyDescent="0.3">
      <c r="T549" s="40" t="e">
        <f>VLOOKUP($D549,'TABLE TIERS'!$A$2:$K$94,11,0)</f>
        <v>#N/A</v>
      </c>
    </row>
    <row r="550" spans="20:20" x14ac:dyDescent="0.3">
      <c r="T550" s="40" t="e">
        <f>VLOOKUP($D550,'TABLE TIERS'!$A$2:$K$94,11,0)</f>
        <v>#N/A</v>
      </c>
    </row>
    <row r="551" spans="20:20" x14ac:dyDescent="0.3">
      <c r="T551" s="40" t="e">
        <f>VLOOKUP($D551,'TABLE TIERS'!$A$2:$K$94,11,0)</f>
        <v>#N/A</v>
      </c>
    </row>
    <row r="552" spans="20:20" x14ac:dyDescent="0.3">
      <c r="T552" s="40" t="e">
        <f>VLOOKUP($D552,'TABLE TIERS'!$A$2:$K$94,11,0)</f>
        <v>#N/A</v>
      </c>
    </row>
    <row r="553" spans="20:20" x14ac:dyDescent="0.3">
      <c r="T553" s="40" t="e">
        <f>VLOOKUP($D553,'TABLE TIERS'!$A$2:$K$94,11,0)</f>
        <v>#N/A</v>
      </c>
    </row>
    <row r="554" spans="20:20" x14ac:dyDescent="0.3">
      <c r="T554" s="40" t="e">
        <f>VLOOKUP($D554,'TABLE TIERS'!$A$2:$K$94,11,0)</f>
        <v>#N/A</v>
      </c>
    </row>
    <row r="555" spans="20:20" x14ac:dyDescent="0.3">
      <c r="T555" s="40" t="e">
        <f>VLOOKUP($D555,'TABLE TIERS'!$A$2:$K$94,11,0)</f>
        <v>#N/A</v>
      </c>
    </row>
    <row r="556" spans="20:20" x14ac:dyDescent="0.3">
      <c r="T556" s="40" t="e">
        <f>VLOOKUP($D556,'TABLE TIERS'!$A$2:$K$94,11,0)</f>
        <v>#N/A</v>
      </c>
    </row>
    <row r="557" spans="20:20" x14ac:dyDescent="0.3">
      <c r="T557" s="40" t="e">
        <f>VLOOKUP($D557,'TABLE TIERS'!$A$2:$K$94,11,0)</f>
        <v>#N/A</v>
      </c>
    </row>
    <row r="558" spans="20:20" x14ac:dyDescent="0.3">
      <c r="T558" s="40" t="e">
        <f>VLOOKUP($D558,'TABLE TIERS'!$A$2:$K$94,11,0)</f>
        <v>#N/A</v>
      </c>
    </row>
    <row r="559" spans="20:20" x14ac:dyDescent="0.3">
      <c r="T559" s="40" t="e">
        <f>VLOOKUP($D559,'TABLE TIERS'!$A$2:$K$94,11,0)</f>
        <v>#N/A</v>
      </c>
    </row>
    <row r="560" spans="20:20" x14ac:dyDescent="0.3">
      <c r="T560" s="40" t="e">
        <f>VLOOKUP($D560,'TABLE TIERS'!$A$2:$K$94,11,0)</f>
        <v>#N/A</v>
      </c>
    </row>
    <row r="561" spans="20:20" x14ac:dyDescent="0.3">
      <c r="T561" s="40" t="e">
        <f>VLOOKUP($D561,'TABLE TIERS'!$A$2:$K$94,11,0)</f>
        <v>#N/A</v>
      </c>
    </row>
    <row r="562" spans="20:20" x14ac:dyDescent="0.3">
      <c r="T562" s="40" t="e">
        <f>VLOOKUP($D562,'TABLE TIERS'!$A$2:$K$94,11,0)</f>
        <v>#N/A</v>
      </c>
    </row>
    <row r="563" spans="20:20" x14ac:dyDescent="0.3">
      <c r="T563" s="40" t="e">
        <f>VLOOKUP($D563,'TABLE TIERS'!$A$2:$K$94,11,0)</f>
        <v>#N/A</v>
      </c>
    </row>
    <row r="564" spans="20:20" x14ac:dyDescent="0.3">
      <c r="T564" s="40" t="e">
        <f>VLOOKUP($D564,'TABLE TIERS'!$A$2:$K$94,11,0)</f>
        <v>#N/A</v>
      </c>
    </row>
    <row r="565" spans="20:20" x14ac:dyDescent="0.3">
      <c r="T565" s="40" t="e">
        <f>VLOOKUP($D565,'TABLE TIERS'!$A$2:$K$94,11,0)</f>
        <v>#N/A</v>
      </c>
    </row>
    <row r="566" spans="20:20" x14ac:dyDescent="0.3">
      <c r="T566" s="40" t="e">
        <f>VLOOKUP($D566,'TABLE TIERS'!$A$2:$K$94,11,0)</f>
        <v>#N/A</v>
      </c>
    </row>
    <row r="567" spans="20:20" x14ac:dyDescent="0.3">
      <c r="T567" s="40" t="e">
        <f>VLOOKUP($D567,'TABLE TIERS'!$A$2:$K$94,11,0)</f>
        <v>#N/A</v>
      </c>
    </row>
    <row r="568" spans="20:20" x14ac:dyDescent="0.3">
      <c r="T568" s="40" t="e">
        <f>VLOOKUP($D568,'TABLE TIERS'!$A$2:$K$94,11,0)</f>
        <v>#N/A</v>
      </c>
    </row>
    <row r="569" spans="20:20" x14ac:dyDescent="0.3">
      <c r="T569" s="40" t="e">
        <f>VLOOKUP($D569,'TABLE TIERS'!$A$2:$K$94,11,0)</f>
        <v>#N/A</v>
      </c>
    </row>
    <row r="570" spans="20:20" x14ac:dyDescent="0.3">
      <c r="T570" s="40" t="e">
        <f>VLOOKUP($D570,'TABLE TIERS'!$A$2:$K$94,11,0)</f>
        <v>#N/A</v>
      </c>
    </row>
    <row r="571" spans="20:20" x14ac:dyDescent="0.3">
      <c r="T571" s="40" t="e">
        <f>VLOOKUP($D571,'TABLE TIERS'!$A$2:$K$94,11,0)</f>
        <v>#N/A</v>
      </c>
    </row>
    <row r="572" spans="20:20" x14ac:dyDescent="0.3">
      <c r="T572" s="40" t="e">
        <f>VLOOKUP($D572,'TABLE TIERS'!$A$2:$K$94,11,0)</f>
        <v>#N/A</v>
      </c>
    </row>
    <row r="573" spans="20:20" x14ac:dyDescent="0.3">
      <c r="T573" s="40" t="e">
        <f>VLOOKUP($D573,'TABLE TIERS'!$A$2:$K$94,11,0)</f>
        <v>#N/A</v>
      </c>
    </row>
    <row r="574" spans="20:20" x14ac:dyDescent="0.3">
      <c r="T574" s="40" t="e">
        <f>VLOOKUP($D574,'TABLE TIERS'!$A$2:$K$94,11,0)</f>
        <v>#N/A</v>
      </c>
    </row>
    <row r="575" spans="20:20" x14ac:dyDescent="0.3">
      <c r="T575" s="40" t="e">
        <f>VLOOKUP($D575,'TABLE TIERS'!$A$2:$K$94,11,0)</f>
        <v>#N/A</v>
      </c>
    </row>
    <row r="576" spans="20:20" x14ac:dyDescent="0.3">
      <c r="T576" s="40" t="e">
        <f>VLOOKUP($D576,'TABLE TIERS'!$A$2:$K$94,11,0)</f>
        <v>#N/A</v>
      </c>
    </row>
    <row r="577" spans="20:20" x14ac:dyDescent="0.3">
      <c r="T577" s="40" t="e">
        <f>VLOOKUP($D577,'TABLE TIERS'!$A$2:$K$94,11,0)</f>
        <v>#N/A</v>
      </c>
    </row>
    <row r="578" spans="20:20" x14ac:dyDescent="0.3">
      <c r="T578" s="40" t="e">
        <f>VLOOKUP($D578,'TABLE TIERS'!$A$2:$K$94,11,0)</f>
        <v>#N/A</v>
      </c>
    </row>
    <row r="579" spans="20:20" x14ac:dyDescent="0.3">
      <c r="T579" s="40" t="e">
        <f>VLOOKUP($D579,'TABLE TIERS'!$A$2:$K$94,11,0)</f>
        <v>#N/A</v>
      </c>
    </row>
    <row r="580" spans="20:20" x14ac:dyDescent="0.3">
      <c r="T580" s="40" t="e">
        <f>VLOOKUP($D580,'TABLE TIERS'!$A$2:$K$94,11,0)</f>
        <v>#N/A</v>
      </c>
    </row>
    <row r="581" spans="20:20" x14ac:dyDescent="0.3">
      <c r="T581" s="40" t="e">
        <f>VLOOKUP($D581,'TABLE TIERS'!$A$2:$K$94,11,0)</f>
        <v>#N/A</v>
      </c>
    </row>
    <row r="582" spans="20:20" x14ac:dyDescent="0.3">
      <c r="T582" s="40" t="e">
        <f>VLOOKUP($D582,'TABLE TIERS'!$A$2:$K$94,11,0)</f>
        <v>#N/A</v>
      </c>
    </row>
    <row r="583" spans="20:20" x14ac:dyDescent="0.3">
      <c r="T583" s="40" t="e">
        <f>VLOOKUP($D583,'TABLE TIERS'!$A$2:$K$94,11,0)</f>
        <v>#N/A</v>
      </c>
    </row>
    <row r="584" spans="20:20" x14ac:dyDescent="0.3">
      <c r="T584" s="40" t="e">
        <f>VLOOKUP($D584,'TABLE TIERS'!$A$2:$K$94,11,0)</f>
        <v>#N/A</v>
      </c>
    </row>
    <row r="585" spans="20:20" x14ac:dyDescent="0.3">
      <c r="T585" s="40" t="e">
        <f>VLOOKUP($D585,'TABLE TIERS'!$A$2:$K$94,11,0)</f>
        <v>#N/A</v>
      </c>
    </row>
    <row r="586" spans="20:20" x14ac:dyDescent="0.3">
      <c r="T586" s="40" t="e">
        <f>VLOOKUP($D586,'TABLE TIERS'!$A$2:$K$94,11,0)</f>
        <v>#N/A</v>
      </c>
    </row>
    <row r="587" spans="20:20" x14ac:dyDescent="0.3">
      <c r="T587" s="40" t="e">
        <f>VLOOKUP($D587,'TABLE TIERS'!$A$2:$K$94,11,0)</f>
        <v>#N/A</v>
      </c>
    </row>
    <row r="588" spans="20:20" x14ac:dyDescent="0.3">
      <c r="T588" s="40" t="e">
        <f>VLOOKUP($D588,'TABLE TIERS'!$A$2:$K$94,11,0)</f>
        <v>#N/A</v>
      </c>
    </row>
    <row r="589" spans="20:20" x14ac:dyDescent="0.3">
      <c r="T589" s="40" t="e">
        <f>VLOOKUP($D589,'TABLE TIERS'!$A$2:$K$94,11,0)</f>
        <v>#N/A</v>
      </c>
    </row>
    <row r="590" spans="20:20" x14ac:dyDescent="0.3">
      <c r="T590" s="40" t="e">
        <f>VLOOKUP($D590,'TABLE TIERS'!$A$2:$K$94,11,0)</f>
        <v>#N/A</v>
      </c>
    </row>
    <row r="591" spans="20:20" x14ac:dyDescent="0.3">
      <c r="T591" s="40" t="e">
        <f>VLOOKUP($D591,'TABLE TIERS'!$A$2:$K$94,11,0)</f>
        <v>#N/A</v>
      </c>
    </row>
    <row r="592" spans="20:20" x14ac:dyDescent="0.3">
      <c r="T592" s="40" t="e">
        <f>VLOOKUP($D592,'TABLE TIERS'!$A$2:$K$94,11,0)</f>
        <v>#N/A</v>
      </c>
    </row>
    <row r="593" spans="20:20" x14ac:dyDescent="0.3">
      <c r="T593" s="40" t="e">
        <f>VLOOKUP($D593,'TABLE TIERS'!$A$2:$K$94,11,0)</f>
        <v>#N/A</v>
      </c>
    </row>
    <row r="594" spans="20:20" x14ac:dyDescent="0.3">
      <c r="T594" s="40" t="e">
        <f>VLOOKUP($D594,'TABLE TIERS'!$A$2:$K$94,11,0)</f>
        <v>#N/A</v>
      </c>
    </row>
    <row r="595" spans="20:20" x14ac:dyDescent="0.3">
      <c r="T595" s="40" t="e">
        <f>VLOOKUP($D595,'TABLE TIERS'!$A$2:$K$94,11,0)</f>
        <v>#N/A</v>
      </c>
    </row>
    <row r="596" spans="20:20" x14ac:dyDescent="0.3">
      <c r="T596" s="40" t="e">
        <f>VLOOKUP($D596,'TABLE TIERS'!$A$2:$K$94,11,0)</f>
        <v>#N/A</v>
      </c>
    </row>
    <row r="597" spans="20:20" x14ac:dyDescent="0.3">
      <c r="T597" s="40" t="e">
        <f>VLOOKUP($D597,'TABLE TIERS'!$A$2:$K$94,11,0)</f>
        <v>#N/A</v>
      </c>
    </row>
    <row r="598" spans="20:20" x14ac:dyDescent="0.3">
      <c r="T598" s="40" t="e">
        <f>VLOOKUP($D598,'TABLE TIERS'!$A$2:$K$94,11,0)</f>
        <v>#N/A</v>
      </c>
    </row>
    <row r="599" spans="20:20" x14ac:dyDescent="0.3">
      <c r="T599" s="40" t="e">
        <f>VLOOKUP($D599,'TABLE TIERS'!$A$2:$K$94,11,0)</f>
        <v>#N/A</v>
      </c>
    </row>
    <row r="600" spans="20:20" x14ac:dyDescent="0.3">
      <c r="T600" s="40" t="e">
        <f>VLOOKUP($D600,'TABLE TIERS'!$A$2:$K$94,11,0)</f>
        <v>#N/A</v>
      </c>
    </row>
    <row r="601" spans="20:20" x14ac:dyDescent="0.3">
      <c r="T601" s="40" t="e">
        <f>VLOOKUP($D601,'TABLE TIERS'!$A$2:$K$94,11,0)</f>
        <v>#N/A</v>
      </c>
    </row>
    <row r="602" spans="20:20" x14ac:dyDescent="0.3">
      <c r="T602" s="40" t="e">
        <f>VLOOKUP($D602,'TABLE TIERS'!$A$2:$K$94,11,0)</f>
        <v>#N/A</v>
      </c>
    </row>
    <row r="603" spans="20:20" x14ac:dyDescent="0.3">
      <c r="T603" s="40" t="e">
        <f>VLOOKUP($D603,'TABLE TIERS'!$A$2:$K$94,11,0)</f>
        <v>#N/A</v>
      </c>
    </row>
    <row r="604" spans="20:20" x14ac:dyDescent="0.3">
      <c r="T604" s="40" t="e">
        <f>VLOOKUP($D604,'TABLE TIERS'!$A$2:$K$94,11,0)</f>
        <v>#N/A</v>
      </c>
    </row>
    <row r="605" spans="20:20" x14ac:dyDescent="0.3">
      <c r="T605" s="40" t="e">
        <f>VLOOKUP($D605,'TABLE TIERS'!$A$2:$K$94,11,0)</f>
        <v>#N/A</v>
      </c>
    </row>
    <row r="606" spans="20:20" x14ac:dyDescent="0.3">
      <c r="T606" s="40" t="e">
        <f>VLOOKUP($D606,'TABLE TIERS'!$A$2:$K$94,11,0)</f>
        <v>#N/A</v>
      </c>
    </row>
    <row r="607" spans="20:20" x14ac:dyDescent="0.3">
      <c r="T607" s="40" t="e">
        <f>VLOOKUP($D607,'TABLE TIERS'!$A$2:$K$94,11,0)</f>
        <v>#N/A</v>
      </c>
    </row>
    <row r="608" spans="20:20" x14ac:dyDescent="0.3">
      <c r="T608" s="40" t="e">
        <f>VLOOKUP($D608,'TABLE TIERS'!$A$2:$K$94,11,0)</f>
        <v>#N/A</v>
      </c>
    </row>
    <row r="609" spans="20:20" x14ac:dyDescent="0.3">
      <c r="T609" s="40" t="e">
        <f>VLOOKUP($D609,'TABLE TIERS'!$A$2:$K$94,11,0)</f>
        <v>#N/A</v>
      </c>
    </row>
    <row r="610" spans="20:20" x14ac:dyDescent="0.3">
      <c r="T610" s="40" t="e">
        <f>VLOOKUP($D610,'TABLE TIERS'!$A$2:$K$94,11,0)</f>
        <v>#N/A</v>
      </c>
    </row>
    <row r="611" spans="20:20" x14ac:dyDescent="0.3">
      <c r="T611" s="40" t="e">
        <f>VLOOKUP($D611,'TABLE TIERS'!$A$2:$K$94,11,0)</f>
        <v>#N/A</v>
      </c>
    </row>
    <row r="612" spans="20:20" x14ac:dyDescent="0.3">
      <c r="T612" s="40" t="e">
        <f>VLOOKUP($D612,'TABLE TIERS'!$A$2:$K$94,11,0)</f>
        <v>#N/A</v>
      </c>
    </row>
    <row r="613" spans="20:20" x14ac:dyDescent="0.3">
      <c r="T613" s="40" t="e">
        <f>VLOOKUP($D613,'TABLE TIERS'!$A$2:$K$94,11,0)</f>
        <v>#N/A</v>
      </c>
    </row>
    <row r="614" spans="20:20" x14ac:dyDescent="0.3">
      <c r="T614" s="40" t="e">
        <f>VLOOKUP($D614,'TABLE TIERS'!$A$2:$K$94,11,0)</f>
        <v>#N/A</v>
      </c>
    </row>
    <row r="615" spans="20:20" x14ac:dyDescent="0.3">
      <c r="T615" s="40" t="e">
        <f>VLOOKUP($D615,'TABLE TIERS'!$A$2:$K$94,11,0)</f>
        <v>#N/A</v>
      </c>
    </row>
    <row r="616" spans="20:20" x14ac:dyDescent="0.3">
      <c r="T616" s="40" t="e">
        <f>VLOOKUP($D616,'TABLE TIERS'!$A$2:$K$94,11,0)</f>
        <v>#N/A</v>
      </c>
    </row>
    <row r="617" spans="20:20" x14ac:dyDescent="0.3">
      <c r="T617" s="40" t="e">
        <f>VLOOKUP($D617,'TABLE TIERS'!$A$2:$K$94,11,0)</f>
        <v>#N/A</v>
      </c>
    </row>
    <row r="618" spans="20:20" x14ac:dyDescent="0.3">
      <c r="T618" s="40" t="e">
        <f>VLOOKUP($D618,'TABLE TIERS'!$A$2:$K$94,11,0)</f>
        <v>#N/A</v>
      </c>
    </row>
    <row r="619" spans="20:20" x14ac:dyDescent="0.3">
      <c r="T619" s="40" t="e">
        <f>VLOOKUP($D619,'TABLE TIERS'!$A$2:$K$94,11,0)</f>
        <v>#N/A</v>
      </c>
    </row>
    <row r="620" spans="20:20" x14ac:dyDescent="0.3">
      <c r="T620" s="40" t="e">
        <f>VLOOKUP($D620,'TABLE TIERS'!$A$2:$K$94,11,0)</f>
        <v>#N/A</v>
      </c>
    </row>
    <row r="621" spans="20:20" x14ac:dyDescent="0.3">
      <c r="T621" s="40" t="e">
        <f>VLOOKUP($D621,'TABLE TIERS'!$A$2:$K$94,11,0)</f>
        <v>#N/A</v>
      </c>
    </row>
    <row r="622" spans="20:20" x14ac:dyDescent="0.3">
      <c r="T622" s="40" t="e">
        <f>VLOOKUP($D622,'TABLE TIERS'!$A$2:$K$94,11,0)</f>
        <v>#N/A</v>
      </c>
    </row>
    <row r="623" spans="20:20" x14ac:dyDescent="0.3">
      <c r="T623" s="40" t="e">
        <f>VLOOKUP($D623,'TABLE TIERS'!$A$2:$K$94,11,0)</f>
        <v>#N/A</v>
      </c>
    </row>
    <row r="624" spans="20:20" x14ac:dyDescent="0.3">
      <c r="T624" s="40" t="e">
        <f>VLOOKUP($D624,'TABLE TIERS'!$A$2:$K$94,11,0)</f>
        <v>#N/A</v>
      </c>
    </row>
    <row r="625" spans="20:20" x14ac:dyDescent="0.3">
      <c r="T625" s="40" t="e">
        <f>VLOOKUP($D625,'TABLE TIERS'!$A$2:$K$94,11,0)</f>
        <v>#N/A</v>
      </c>
    </row>
    <row r="626" spans="20:20" x14ac:dyDescent="0.3">
      <c r="T626" s="40" t="e">
        <f>VLOOKUP($D626,'TABLE TIERS'!$A$2:$K$94,11,0)</f>
        <v>#N/A</v>
      </c>
    </row>
    <row r="627" spans="20:20" x14ac:dyDescent="0.3">
      <c r="T627" s="40" t="e">
        <f>VLOOKUP($D627,'TABLE TIERS'!$A$2:$K$94,11,0)</f>
        <v>#N/A</v>
      </c>
    </row>
    <row r="628" spans="20:20" x14ac:dyDescent="0.3">
      <c r="T628" s="40" t="e">
        <f>VLOOKUP($D628,'TABLE TIERS'!$A$2:$K$94,11,0)</f>
        <v>#N/A</v>
      </c>
    </row>
    <row r="629" spans="20:20" x14ac:dyDescent="0.3">
      <c r="T629" s="40" t="e">
        <f>VLOOKUP($D629,'TABLE TIERS'!$A$2:$K$94,11,0)</f>
        <v>#N/A</v>
      </c>
    </row>
    <row r="630" spans="20:20" x14ac:dyDescent="0.3">
      <c r="T630" s="40" t="e">
        <f>VLOOKUP($D630,'TABLE TIERS'!$A$2:$K$94,11,0)</f>
        <v>#N/A</v>
      </c>
    </row>
  </sheetData>
  <autoFilter ref="A1:T630" xr:uid="{C07358CB-2284-4545-BAA6-06757107007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DA78-1D70-4F7F-A9C1-239E1D6142EB}">
  <sheetPr codeName="Feuil3"/>
  <dimension ref="A1:E62"/>
  <sheetViews>
    <sheetView topLeftCell="A52" workbookViewId="0">
      <selection activeCell="J56" sqref="J56"/>
    </sheetView>
  </sheetViews>
  <sheetFormatPr baseColWidth="10" defaultRowHeight="14.4" x14ac:dyDescent="0.3"/>
  <cols>
    <col min="1" max="1" width="21" bestFit="1" customWidth="1"/>
    <col min="2" max="2" width="18.88671875" bestFit="1" customWidth="1"/>
    <col min="3" max="3" width="24" bestFit="1" customWidth="1"/>
    <col min="4" max="4" width="22.44140625" bestFit="1" customWidth="1"/>
    <col min="5" max="5" width="19.6640625" bestFit="1" customWidth="1"/>
    <col min="6" max="7" width="10.77734375" bestFit="1" customWidth="1"/>
    <col min="8" max="8" width="12.21875" bestFit="1" customWidth="1"/>
    <col min="9" max="9" width="10.77734375" bestFit="1" customWidth="1"/>
    <col min="10" max="10" width="12.6640625" bestFit="1" customWidth="1"/>
    <col min="11" max="11" width="10.77734375" bestFit="1" customWidth="1"/>
    <col min="12" max="12" width="12.6640625" bestFit="1" customWidth="1"/>
    <col min="13" max="13" width="10.77734375" bestFit="1" customWidth="1"/>
    <col min="14" max="14" width="12.6640625" bestFit="1" customWidth="1"/>
    <col min="15" max="15" width="10.77734375" bestFit="1" customWidth="1"/>
    <col min="16" max="16" width="12.6640625" bestFit="1" customWidth="1"/>
    <col min="17" max="19" width="10.77734375" bestFit="1" customWidth="1"/>
    <col min="20" max="20" width="12.6640625" bestFit="1" customWidth="1"/>
    <col min="21" max="22" width="10.77734375" bestFit="1" customWidth="1"/>
    <col min="23" max="23" width="12.6640625" bestFit="1" customWidth="1"/>
    <col min="24" max="25" width="10.77734375" bestFit="1" customWidth="1"/>
    <col min="26" max="26" width="12.6640625" bestFit="1" customWidth="1"/>
    <col min="27" max="27" width="10.77734375" bestFit="1" customWidth="1"/>
    <col min="28" max="28" width="12.6640625" bestFit="1" customWidth="1"/>
    <col min="29" max="30" width="10.77734375" bestFit="1" customWidth="1"/>
    <col min="31" max="31" width="12.6640625" bestFit="1" customWidth="1"/>
    <col min="32" max="32" width="10.77734375" bestFit="1" customWidth="1"/>
    <col min="33" max="33" width="12.6640625" bestFit="1" customWidth="1"/>
    <col min="34" max="34" width="10.77734375" bestFit="1" customWidth="1"/>
    <col min="35" max="35" width="12.6640625" bestFit="1" customWidth="1"/>
    <col min="36" max="36" width="10.77734375" bestFit="1" customWidth="1"/>
    <col min="37" max="37" width="12.6640625" bestFit="1" customWidth="1"/>
    <col min="38" max="39" width="10.77734375" bestFit="1" customWidth="1"/>
    <col min="40" max="40" width="12.6640625" bestFit="1" customWidth="1"/>
    <col min="41" max="42" width="10.77734375" bestFit="1" customWidth="1"/>
    <col min="43" max="43" width="12.6640625" bestFit="1" customWidth="1"/>
    <col min="44" max="44" width="10.77734375" bestFit="1" customWidth="1"/>
    <col min="45" max="45" width="12.6640625" bestFit="1" customWidth="1"/>
    <col min="46" max="46" width="10.77734375" bestFit="1" customWidth="1"/>
    <col min="47" max="47" width="12.6640625" bestFit="1" customWidth="1"/>
    <col min="48" max="48" width="10.77734375" bestFit="1" customWidth="1"/>
    <col min="49" max="49" width="12.6640625" bestFit="1" customWidth="1"/>
    <col min="50" max="50" width="10.77734375" bestFit="1" customWidth="1"/>
    <col min="51" max="51" width="12.6640625" bestFit="1" customWidth="1"/>
    <col min="52" max="52" width="10.77734375" bestFit="1" customWidth="1"/>
    <col min="53" max="53" width="12.6640625" bestFit="1" customWidth="1"/>
    <col min="54" max="55" width="10.77734375" bestFit="1" customWidth="1"/>
    <col min="56" max="56" width="12.6640625" bestFit="1" customWidth="1"/>
    <col min="57" max="57" width="10.77734375" bestFit="1" customWidth="1"/>
    <col min="58" max="58" width="12.6640625" bestFit="1" customWidth="1"/>
    <col min="59" max="59" width="12" bestFit="1" customWidth="1"/>
    <col min="60" max="60" width="14.6640625" bestFit="1" customWidth="1"/>
    <col min="61" max="61" width="10.77734375" bestFit="1" customWidth="1"/>
    <col min="62" max="62" width="12.6640625" bestFit="1" customWidth="1"/>
    <col min="63" max="63" width="10.77734375" bestFit="1" customWidth="1"/>
    <col min="64" max="64" width="12.6640625" bestFit="1" customWidth="1"/>
    <col min="65" max="65" width="10.77734375" bestFit="1" customWidth="1"/>
    <col min="66" max="66" width="12.6640625" bestFit="1" customWidth="1"/>
    <col min="67" max="67" width="10.77734375" bestFit="1" customWidth="1"/>
    <col min="68" max="68" width="12.6640625" bestFit="1" customWidth="1"/>
    <col min="69" max="69" width="10.77734375" bestFit="1" customWidth="1"/>
    <col min="70" max="70" width="12.6640625" bestFit="1" customWidth="1"/>
    <col min="71" max="71" width="10.77734375" bestFit="1" customWidth="1"/>
    <col min="72" max="72" width="12.6640625" bestFit="1" customWidth="1"/>
    <col min="73" max="73" width="10.77734375" bestFit="1" customWidth="1"/>
    <col min="74" max="74" width="12.6640625" bestFit="1" customWidth="1"/>
    <col min="75" max="76" width="10.77734375" bestFit="1" customWidth="1"/>
    <col min="77" max="77" width="12.6640625" bestFit="1" customWidth="1"/>
    <col min="78" max="78" width="10.77734375" bestFit="1" customWidth="1"/>
    <col min="79" max="79" width="12.6640625" bestFit="1" customWidth="1"/>
    <col min="80" max="80" width="10.77734375" bestFit="1" customWidth="1"/>
    <col min="81" max="81" width="12.6640625" bestFit="1" customWidth="1"/>
    <col min="82" max="82" width="10.77734375" bestFit="1" customWidth="1"/>
    <col min="83" max="83" width="12.6640625" bestFit="1" customWidth="1"/>
    <col min="84" max="84" width="10.77734375" bestFit="1" customWidth="1"/>
    <col min="85" max="85" width="12.6640625" bestFit="1" customWidth="1"/>
    <col min="86" max="86" width="10.77734375" bestFit="1" customWidth="1"/>
    <col min="87" max="87" width="12.6640625" bestFit="1" customWidth="1"/>
    <col min="88" max="88" width="10.77734375" bestFit="1" customWidth="1"/>
    <col min="89" max="89" width="12.6640625" bestFit="1" customWidth="1"/>
    <col min="90" max="90" width="10.77734375" bestFit="1" customWidth="1"/>
    <col min="91" max="91" width="12.6640625" bestFit="1" customWidth="1"/>
    <col min="92" max="92" width="10.77734375" bestFit="1" customWidth="1"/>
    <col min="93" max="93" width="12.6640625" bestFit="1" customWidth="1"/>
    <col min="94" max="94" width="10.77734375" bestFit="1" customWidth="1"/>
    <col min="95" max="95" width="12.6640625" bestFit="1" customWidth="1"/>
    <col min="96" max="96" width="10.77734375" bestFit="1" customWidth="1"/>
    <col min="97" max="97" width="12.6640625" bestFit="1" customWidth="1"/>
    <col min="98" max="99" width="10.77734375" bestFit="1" customWidth="1"/>
    <col min="100" max="100" width="12.6640625" bestFit="1" customWidth="1"/>
    <col min="101" max="101" width="10.77734375" bestFit="1" customWidth="1"/>
    <col min="102" max="102" width="12.6640625" bestFit="1" customWidth="1"/>
    <col min="103" max="103" width="10.77734375" bestFit="1" customWidth="1"/>
    <col min="104" max="104" width="12.6640625" bestFit="1" customWidth="1"/>
    <col min="105" max="106" width="10.77734375" bestFit="1" customWidth="1"/>
    <col min="107" max="107" width="12.6640625" bestFit="1" customWidth="1"/>
    <col min="108" max="108" width="12.21875" bestFit="1" customWidth="1"/>
  </cols>
  <sheetData>
    <row r="1" spans="1:5" x14ac:dyDescent="0.3">
      <c r="A1" s="41" t="s">
        <v>630</v>
      </c>
      <c r="B1" t="s">
        <v>599</v>
      </c>
    </row>
    <row r="3" spans="1:5" x14ac:dyDescent="0.3">
      <c r="A3" s="41" t="s">
        <v>633</v>
      </c>
      <c r="B3" s="41" t="s">
        <v>617</v>
      </c>
      <c r="C3" s="41" t="s">
        <v>618</v>
      </c>
      <c r="D3" s="41" t="s">
        <v>619</v>
      </c>
      <c r="E3" s="41" t="s">
        <v>620</v>
      </c>
    </row>
    <row r="4" spans="1:5" x14ac:dyDescent="0.3">
      <c r="A4" s="37" t="s">
        <v>573</v>
      </c>
      <c r="B4" s="42">
        <v>45365</v>
      </c>
      <c r="C4" s="37">
        <v>202401550</v>
      </c>
      <c r="D4" s="43">
        <v>5758.37</v>
      </c>
      <c r="E4" s="37" t="s">
        <v>154</v>
      </c>
    </row>
    <row r="5" spans="1:5" x14ac:dyDescent="0.3">
      <c r="A5" s="37" t="s">
        <v>573</v>
      </c>
      <c r="B5" s="42">
        <v>45365</v>
      </c>
      <c r="C5" s="37">
        <v>202401551</v>
      </c>
      <c r="D5" s="43">
        <v>20123.93</v>
      </c>
      <c r="E5" s="37" t="s">
        <v>154</v>
      </c>
    </row>
    <row r="6" spans="1:5" x14ac:dyDescent="0.3">
      <c r="A6" s="37" t="s">
        <v>294</v>
      </c>
      <c r="B6" s="42">
        <v>45362</v>
      </c>
      <c r="C6" s="37">
        <v>202401414</v>
      </c>
      <c r="D6" s="43">
        <v>271.10000000000002</v>
      </c>
      <c r="E6" s="37" t="s">
        <v>291</v>
      </c>
    </row>
    <row r="7" spans="1:5" x14ac:dyDescent="0.3">
      <c r="A7" s="37" t="s">
        <v>294</v>
      </c>
      <c r="B7" s="42">
        <v>45362</v>
      </c>
      <c r="C7" s="37">
        <v>202401415</v>
      </c>
      <c r="D7" s="43">
        <v>108.77</v>
      </c>
      <c r="E7" s="37" t="s">
        <v>291</v>
      </c>
    </row>
    <row r="8" spans="1:5" x14ac:dyDescent="0.3">
      <c r="A8" s="37" t="s">
        <v>294</v>
      </c>
      <c r="B8" s="42">
        <v>45362</v>
      </c>
      <c r="C8" s="37">
        <v>202401416</v>
      </c>
      <c r="D8" s="43">
        <v>87.22</v>
      </c>
      <c r="E8" s="37" t="s">
        <v>291</v>
      </c>
    </row>
    <row r="9" spans="1:5" x14ac:dyDescent="0.3">
      <c r="A9" s="37" t="s">
        <v>294</v>
      </c>
      <c r="B9" s="42">
        <v>45362</v>
      </c>
      <c r="C9" s="37">
        <v>202401425</v>
      </c>
      <c r="D9" s="43">
        <v>133.81</v>
      </c>
      <c r="E9" s="37" t="s">
        <v>291</v>
      </c>
    </row>
    <row r="10" spans="1:5" x14ac:dyDescent="0.3">
      <c r="A10" s="37" t="s">
        <v>294</v>
      </c>
      <c r="B10" s="42">
        <v>45362</v>
      </c>
      <c r="C10" s="37">
        <v>202401426</v>
      </c>
      <c r="D10" s="43">
        <v>3284.12</v>
      </c>
      <c r="E10" s="37" t="s">
        <v>291</v>
      </c>
    </row>
    <row r="11" spans="1:5" x14ac:dyDescent="0.3">
      <c r="A11" s="37" t="s">
        <v>171</v>
      </c>
      <c r="B11" s="42">
        <v>45359</v>
      </c>
      <c r="C11" s="37">
        <v>202401389</v>
      </c>
      <c r="D11" s="43">
        <v>231.3</v>
      </c>
      <c r="E11" s="37" t="s">
        <v>154</v>
      </c>
    </row>
    <row r="12" spans="1:5" x14ac:dyDescent="0.3">
      <c r="A12" s="37" t="s">
        <v>592</v>
      </c>
      <c r="B12" s="42">
        <v>45364</v>
      </c>
      <c r="C12" s="37" t="s">
        <v>589</v>
      </c>
      <c r="D12" s="43">
        <v>-86.15</v>
      </c>
      <c r="E12" s="37" t="s">
        <v>590</v>
      </c>
    </row>
    <row r="13" spans="1:5" x14ac:dyDescent="0.3">
      <c r="A13" s="37" t="s">
        <v>344</v>
      </c>
      <c r="B13" s="42">
        <v>45363</v>
      </c>
      <c r="C13" s="37">
        <v>202401434</v>
      </c>
      <c r="D13" s="43">
        <v>65.78</v>
      </c>
      <c r="E13" s="37" t="s">
        <v>342</v>
      </c>
    </row>
    <row r="14" spans="1:5" x14ac:dyDescent="0.3">
      <c r="A14" s="37" t="s">
        <v>344</v>
      </c>
      <c r="B14" s="42">
        <v>45363</v>
      </c>
      <c r="C14" s="37">
        <v>202401468</v>
      </c>
      <c r="D14" s="43">
        <v>44.94</v>
      </c>
      <c r="E14" s="37" t="s">
        <v>342</v>
      </c>
    </row>
    <row r="15" spans="1:5" x14ac:dyDescent="0.3">
      <c r="A15" s="37" t="s">
        <v>344</v>
      </c>
      <c r="B15" s="42">
        <v>45365</v>
      </c>
      <c r="C15" s="37">
        <v>202401554</v>
      </c>
      <c r="D15" s="43">
        <v>15.61</v>
      </c>
      <c r="E15" s="37" t="s">
        <v>547</v>
      </c>
    </row>
    <row r="16" spans="1:5" x14ac:dyDescent="0.3">
      <c r="A16" s="37" t="s">
        <v>226</v>
      </c>
      <c r="B16" s="42">
        <v>45359</v>
      </c>
      <c r="C16" s="37">
        <v>202401399</v>
      </c>
      <c r="D16" s="43">
        <v>711.84</v>
      </c>
      <c r="E16" s="37" t="s">
        <v>223</v>
      </c>
    </row>
    <row r="17" spans="1:5" x14ac:dyDescent="0.3">
      <c r="A17" s="37" t="s">
        <v>226</v>
      </c>
      <c r="B17" s="42">
        <v>45363</v>
      </c>
      <c r="C17" s="37">
        <v>202401450</v>
      </c>
      <c r="D17" s="43">
        <v>193.02</v>
      </c>
      <c r="E17" s="37" t="s">
        <v>223</v>
      </c>
    </row>
    <row r="18" spans="1:5" x14ac:dyDescent="0.3">
      <c r="A18" s="37" t="s">
        <v>447</v>
      </c>
      <c r="B18" s="42">
        <v>45363</v>
      </c>
      <c r="C18" s="37">
        <v>202401467</v>
      </c>
      <c r="D18" s="43">
        <v>34.61</v>
      </c>
      <c r="E18" s="37" t="s">
        <v>342</v>
      </c>
    </row>
    <row r="19" spans="1:5" x14ac:dyDescent="0.3">
      <c r="A19" s="37" t="s">
        <v>321</v>
      </c>
      <c r="B19" s="42">
        <v>45362</v>
      </c>
      <c r="C19" s="37">
        <v>202401427</v>
      </c>
      <c r="D19" s="43">
        <v>2779.61</v>
      </c>
      <c r="E19" s="37" t="s">
        <v>205</v>
      </c>
    </row>
    <row r="20" spans="1:5" x14ac:dyDescent="0.3">
      <c r="A20" s="37" t="s">
        <v>321</v>
      </c>
      <c r="B20" s="42">
        <v>45363</v>
      </c>
      <c r="C20" s="37">
        <v>202401465</v>
      </c>
      <c r="D20" s="43">
        <v>6021.44</v>
      </c>
      <c r="E20" s="37" t="s">
        <v>342</v>
      </c>
    </row>
    <row r="21" spans="1:5" x14ac:dyDescent="0.3">
      <c r="A21" s="37" t="s">
        <v>194</v>
      </c>
      <c r="B21" s="42">
        <v>45359</v>
      </c>
      <c r="C21" s="37">
        <v>202401393</v>
      </c>
      <c r="D21" s="43">
        <v>4720.34</v>
      </c>
      <c r="E21" s="37" t="s">
        <v>154</v>
      </c>
    </row>
    <row r="22" spans="1:5" x14ac:dyDescent="0.3">
      <c r="A22" s="37" t="s">
        <v>194</v>
      </c>
      <c r="B22" s="42">
        <v>45363</v>
      </c>
      <c r="C22" s="37">
        <v>202401444</v>
      </c>
      <c r="D22" s="43">
        <v>32.659999999999997</v>
      </c>
      <c r="E22" s="37" t="s">
        <v>154</v>
      </c>
    </row>
    <row r="23" spans="1:5" x14ac:dyDescent="0.3">
      <c r="A23" s="37" t="s">
        <v>389</v>
      </c>
      <c r="B23" s="42">
        <v>45363</v>
      </c>
      <c r="C23" s="37">
        <v>202401445</v>
      </c>
      <c r="D23" s="43">
        <v>214.19</v>
      </c>
      <c r="E23" s="37" t="s">
        <v>154</v>
      </c>
    </row>
    <row r="24" spans="1:5" x14ac:dyDescent="0.3">
      <c r="A24" s="37" t="s">
        <v>182</v>
      </c>
      <c r="B24" s="42">
        <v>45359</v>
      </c>
      <c r="C24" s="37">
        <v>202401391</v>
      </c>
      <c r="D24" s="43">
        <v>276.98</v>
      </c>
      <c r="E24" s="37" t="s">
        <v>147</v>
      </c>
    </row>
    <row r="25" spans="1:5" x14ac:dyDescent="0.3">
      <c r="A25" s="37" t="s">
        <v>364</v>
      </c>
      <c r="B25" s="42">
        <v>45363</v>
      </c>
      <c r="C25" s="37">
        <v>202401438</v>
      </c>
      <c r="D25" s="43">
        <v>474.68</v>
      </c>
      <c r="E25" s="37" t="s">
        <v>342</v>
      </c>
    </row>
    <row r="26" spans="1:5" x14ac:dyDescent="0.3">
      <c r="A26" s="37" t="s">
        <v>364</v>
      </c>
      <c r="B26" s="42">
        <v>45363</v>
      </c>
      <c r="C26" s="37">
        <v>202401456</v>
      </c>
      <c r="D26" s="43">
        <v>656.32</v>
      </c>
      <c r="E26" s="37" t="s">
        <v>342</v>
      </c>
    </row>
    <row r="27" spans="1:5" x14ac:dyDescent="0.3">
      <c r="A27" s="37" t="s">
        <v>200</v>
      </c>
      <c r="B27" s="42">
        <v>45359</v>
      </c>
      <c r="C27" s="37">
        <v>202401394</v>
      </c>
      <c r="D27" s="43">
        <v>167.71</v>
      </c>
      <c r="E27" s="37" t="s">
        <v>154</v>
      </c>
    </row>
    <row r="28" spans="1:5" x14ac:dyDescent="0.3">
      <c r="A28" s="37" t="s">
        <v>200</v>
      </c>
      <c r="B28" s="42">
        <v>45359</v>
      </c>
      <c r="C28" s="37">
        <v>202401396</v>
      </c>
      <c r="D28" s="43">
        <v>3251.81</v>
      </c>
      <c r="E28" s="37" t="s">
        <v>154</v>
      </c>
    </row>
    <row r="29" spans="1:5" x14ac:dyDescent="0.3">
      <c r="A29" s="37" t="s">
        <v>275</v>
      </c>
      <c r="B29" s="42">
        <v>45362</v>
      </c>
      <c r="C29" s="37">
        <v>202401411</v>
      </c>
      <c r="D29" s="43">
        <v>15.02</v>
      </c>
      <c r="E29" s="37" t="s">
        <v>154</v>
      </c>
    </row>
    <row r="30" spans="1:5" x14ac:dyDescent="0.3">
      <c r="A30" s="37" t="s">
        <v>275</v>
      </c>
      <c r="B30" s="42">
        <v>45365</v>
      </c>
      <c r="C30" s="37">
        <v>202401546</v>
      </c>
      <c r="D30" s="43">
        <v>2910.78</v>
      </c>
      <c r="E30" s="37" t="s">
        <v>154</v>
      </c>
    </row>
    <row r="31" spans="1:5" x14ac:dyDescent="0.3">
      <c r="A31" s="37" t="s">
        <v>275</v>
      </c>
      <c r="B31" s="42">
        <v>45365</v>
      </c>
      <c r="C31" s="37">
        <v>202401548</v>
      </c>
      <c r="D31" s="43">
        <v>164.62</v>
      </c>
      <c r="E31" s="37" t="s">
        <v>154</v>
      </c>
    </row>
    <row r="32" spans="1:5" x14ac:dyDescent="0.3">
      <c r="A32" s="37" t="s">
        <v>396</v>
      </c>
      <c r="B32" s="42">
        <v>45363</v>
      </c>
      <c r="C32" s="37">
        <v>202401449</v>
      </c>
      <c r="D32" s="43">
        <v>169.12</v>
      </c>
      <c r="E32" s="37" t="s">
        <v>154</v>
      </c>
    </row>
    <row r="33" spans="1:5" x14ac:dyDescent="0.3">
      <c r="A33" s="37" t="s">
        <v>491</v>
      </c>
      <c r="B33" s="42">
        <v>45364</v>
      </c>
      <c r="C33" s="37">
        <v>202401501</v>
      </c>
      <c r="D33" s="43">
        <v>18.71</v>
      </c>
      <c r="E33" s="37" t="s">
        <v>488</v>
      </c>
    </row>
    <row r="34" spans="1:5" x14ac:dyDescent="0.3">
      <c r="A34" s="37" t="s">
        <v>491</v>
      </c>
      <c r="B34" s="42">
        <v>45364</v>
      </c>
      <c r="C34" s="37">
        <v>202401502</v>
      </c>
      <c r="D34" s="43">
        <v>343.43</v>
      </c>
      <c r="E34" s="37" t="s">
        <v>488</v>
      </c>
    </row>
    <row r="35" spans="1:5" x14ac:dyDescent="0.3">
      <c r="A35" s="37" t="s">
        <v>476</v>
      </c>
      <c r="B35" s="42">
        <v>45364</v>
      </c>
      <c r="C35" s="37">
        <v>202401495</v>
      </c>
      <c r="D35" s="43">
        <v>69.53</v>
      </c>
      <c r="E35" s="37" t="s">
        <v>154</v>
      </c>
    </row>
    <row r="36" spans="1:5" x14ac:dyDescent="0.3">
      <c r="A36" s="37" t="s">
        <v>402</v>
      </c>
      <c r="B36" s="42">
        <v>45363</v>
      </c>
      <c r="C36" s="37">
        <v>202401451</v>
      </c>
      <c r="D36" s="43">
        <v>126.18</v>
      </c>
      <c r="E36" s="37" t="s">
        <v>154</v>
      </c>
    </row>
    <row r="37" spans="1:5" x14ac:dyDescent="0.3">
      <c r="A37" s="37" t="s">
        <v>149</v>
      </c>
      <c r="B37" s="42">
        <v>45359</v>
      </c>
      <c r="C37" s="37">
        <v>202401385</v>
      </c>
      <c r="D37" s="43">
        <v>184.08</v>
      </c>
      <c r="E37" s="37" t="s">
        <v>147</v>
      </c>
    </row>
    <row r="38" spans="1:5" x14ac:dyDescent="0.3">
      <c r="A38" s="37" t="s">
        <v>149</v>
      </c>
      <c r="B38" s="42">
        <v>45359</v>
      </c>
      <c r="C38" s="37">
        <v>202401386</v>
      </c>
      <c r="D38" s="43">
        <v>4336.43</v>
      </c>
      <c r="E38" s="37" t="s">
        <v>147</v>
      </c>
    </row>
    <row r="39" spans="1:5" x14ac:dyDescent="0.3">
      <c r="A39" s="37" t="s">
        <v>149</v>
      </c>
      <c r="B39" s="42">
        <v>45362</v>
      </c>
      <c r="C39" s="37">
        <v>202401407</v>
      </c>
      <c r="D39" s="43">
        <v>45.56</v>
      </c>
      <c r="E39" s="37" t="s">
        <v>205</v>
      </c>
    </row>
    <row r="40" spans="1:5" x14ac:dyDescent="0.3">
      <c r="A40" s="37" t="s">
        <v>188</v>
      </c>
      <c r="B40" s="42">
        <v>45359</v>
      </c>
      <c r="C40" s="37">
        <v>202401392</v>
      </c>
      <c r="D40" s="43">
        <v>1265.3800000000001</v>
      </c>
      <c r="E40" s="37" t="s">
        <v>147</v>
      </c>
    </row>
    <row r="41" spans="1:5" x14ac:dyDescent="0.3">
      <c r="A41" s="37" t="s">
        <v>305</v>
      </c>
      <c r="B41" s="42">
        <v>45362</v>
      </c>
      <c r="C41" s="37">
        <v>202401418</v>
      </c>
      <c r="D41" s="43">
        <v>1970.27</v>
      </c>
      <c r="E41" s="37" t="s">
        <v>154</v>
      </c>
    </row>
    <row r="42" spans="1:5" x14ac:dyDescent="0.3">
      <c r="A42" s="37" t="s">
        <v>286</v>
      </c>
      <c r="B42" s="42">
        <v>45362</v>
      </c>
      <c r="C42" s="37">
        <v>202401413</v>
      </c>
      <c r="D42" s="43">
        <v>871.73</v>
      </c>
      <c r="E42" s="37" t="s">
        <v>205</v>
      </c>
    </row>
    <row r="43" spans="1:5" x14ac:dyDescent="0.3">
      <c r="A43" s="37" t="s">
        <v>254</v>
      </c>
      <c r="B43" s="42">
        <v>45362</v>
      </c>
      <c r="C43" s="37">
        <v>202401406</v>
      </c>
      <c r="D43" s="43">
        <v>128.22999999999999</v>
      </c>
      <c r="E43" s="37" t="s">
        <v>205</v>
      </c>
    </row>
    <row r="44" spans="1:5" x14ac:dyDescent="0.3">
      <c r="A44" s="37" t="s">
        <v>209</v>
      </c>
      <c r="B44" s="42">
        <v>45359</v>
      </c>
      <c r="C44" s="37">
        <v>202401395</v>
      </c>
      <c r="D44" s="43">
        <v>451.49</v>
      </c>
      <c r="E44" s="37" t="s">
        <v>205</v>
      </c>
    </row>
    <row r="45" spans="1:5" x14ac:dyDescent="0.3">
      <c r="A45" s="37" t="s">
        <v>209</v>
      </c>
      <c r="B45" s="42">
        <v>45365</v>
      </c>
      <c r="C45" s="37">
        <v>202401544</v>
      </c>
      <c r="D45" s="43">
        <v>6772.25</v>
      </c>
      <c r="E45" s="37" t="s">
        <v>291</v>
      </c>
    </row>
    <row r="46" spans="1:5" x14ac:dyDescent="0.3">
      <c r="A46" s="37" t="s">
        <v>550</v>
      </c>
      <c r="B46" s="42">
        <v>45365</v>
      </c>
      <c r="C46" s="37">
        <v>202401542</v>
      </c>
      <c r="D46" s="43">
        <v>8040.74</v>
      </c>
      <c r="E46" s="37" t="s">
        <v>547</v>
      </c>
    </row>
    <row r="47" spans="1:5" x14ac:dyDescent="0.3">
      <c r="A47" s="37" t="s">
        <v>353</v>
      </c>
      <c r="B47" s="42">
        <v>45363</v>
      </c>
      <c r="C47" s="37">
        <v>202401436</v>
      </c>
      <c r="D47" s="43">
        <v>312.47000000000003</v>
      </c>
      <c r="E47" s="37" t="s">
        <v>342</v>
      </c>
    </row>
    <row r="48" spans="1:5" x14ac:dyDescent="0.3">
      <c r="A48" s="37" t="s">
        <v>561</v>
      </c>
      <c r="B48" s="42">
        <v>45365</v>
      </c>
      <c r="C48" s="37">
        <v>202401545</v>
      </c>
      <c r="D48" s="43">
        <v>2242.0100000000002</v>
      </c>
      <c r="E48" s="37" t="s">
        <v>547</v>
      </c>
    </row>
    <row r="49" spans="1:5" x14ac:dyDescent="0.3">
      <c r="A49" s="37" t="s">
        <v>316</v>
      </c>
      <c r="B49" s="42">
        <v>45362</v>
      </c>
      <c r="C49" s="37">
        <v>202401424</v>
      </c>
      <c r="D49" s="43">
        <v>5336.35</v>
      </c>
      <c r="E49" s="37" t="s">
        <v>205</v>
      </c>
    </row>
    <row r="50" spans="1:5" x14ac:dyDescent="0.3">
      <c r="A50" s="37" t="s">
        <v>373</v>
      </c>
      <c r="B50" s="42">
        <v>45363</v>
      </c>
      <c r="C50" s="37">
        <v>202401440</v>
      </c>
      <c r="D50" s="43">
        <v>13.37</v>
      </c>
      <c r="E50" s="37" t="s">
        <v>342</v>
      </c>
    </row>
    <row r="51" spans="1:5" x14ac:dyDescent="0.3">
      <c r="A51" s="37" t="s">
        <v>383</v>
      </c>
      <c r="B51" s="42">
        <v>45363</v>
      </c>
      <c r="C51" s="37">
        <v>202401443</v>
      </c>
      <c r="D51" s="43">
        <v>8.66</v>
      </c>
      <c r="E51" s="37" t="s">
        <v>342</v>
      </c>
    </row>
    <row r="52" spans="1:5" x14ac:dyDescent="0.3">
      <c r="A52" s="37" t="s">
        <v>245</v>
      </c>
      <c r="B52" s="42">
        <v>45362</v>
      </c>
      <c r="C52" s="37">
        <v>202401404</v>
      </c>
      <c r="D52" s="43">
        <v>104.14</v>
      </c>
      <c r="E52" s="37" t="s">
        <v>154</v>
      </c>
    </row>
    <row r="53" spans="1:5" x14ac:dyDescent="0.3">
      <c r="A53" s="37" t="s">
        <v>567</v>
      </c>
      <c r="B53" s="42">
        <v>45365</v>
      </c>
      <c r="C53" s="37">
        <v>202401549</v>
      </c>
      <c r="D53" s="43">
        <v>4416.3</v>
      </c>
      <c r="E53" s="37" t="s">
        <v>154</v>
      </c>
    </row>
    <row r="54" spans="1:5" x14ac:dyDescent="0.3">
      <c r="A54" s="37" t="s">
        <v>327</v>
      </c>
      <c r="B54" s="42">
        <v>45362</v>
      </c>
      <c r="C54" s="37">
        <v>202401428</v>
      </c>
      <c r="D54" s="43">
        <v>81.239999999999995</v>
      </c>
      <c r="E54" s="37" t="s">
        <v>154</v>
      </c>
    </row>
    <row r="55" spans="1:5" x14ac:dyDescent="0.3">
      <c r="A55" s="37" t="s">
        <v>158</v>
      </c>
      <c r="B55" s="42">
        <v>45359</v>
      </c>
      <c r="C55" s="37">
        <v>202401387</v>
      </c>
      <c r="D55" s="43">
        <v>47.11</v>
      </c>
      <c r="E55" s="37" t="s">
        <v>154</v>
      </c>
    </row>
    <row r="56" spans="1:5" x14ac:dyDescent="0.3">
      <c r="A56" s="37" t="s">
        <v>280</v>
      </c>
      <c r="B56" s="42">
        <v>45362</v>
      </c>
      <c r="C56" s="37">
        <v>202401412</v>
      </c>
      <c r="D56" s="43">
        <v>205.56</v>
      </c>
      <c r="E56" s="37" t="s">
        <v>154</v>
      </c>
    </row>
    <row r="57" spans="1:5" x14ac:dyDescent="0.3">
      <c r="A57" s="37" t="s">
        <v>280</v>
      </c>
      <c r="B57" s="42">
        <v>45363</v>
      </c>
      <c r="C57" s="37">
        <v>202401447</v>
      </c>
      <c r="D57" s="43">
        <v>407.38</v>
      </c>
      <c r="E57" s="37" t="s">
        <v>154</v>
      </c>
    </row>
    <row r="58" spans="1:5" x14ac:dyDescent="0.3">
      <c r="A58" s="37" t="s">
        <v>392</v>
      </c>
      <c r="B58" s="42">
        <v>45363</v>
      </c>
      <c r="C58" s="37">
        <v>202401446</v>
      </c>
      <c r="D58" s="43">
        <v>2.92</v>
      </c>
      <c r="E58" s="37" t="s">
        <v>342</v>
      </c>
    </row>
    <row r="59" spans="1:5" x14ac:dyDescent="0.3">
      <c r="A59" s="37" t="s">
        <v>419</v>
      </c>
      <c r="B59" s="42">
        <v>45363</v>
      </c>
      <c r="C59" s="37">
        <v>202401455</v>
      </c>
      <c r="D59" s="43">
        <v>381.46</v>
      </c>
      <c r="E59" s="37" t="s">
        <v>342</v>
      </c>
    </row>
    <row r="60" spans="1:5" x14ac:dyDescent="0.3">
      <c r="A60" s="37" t="s">
        <v>311</v>
      </c>
      <c r="B60" s="42">
        <v>45362</v>
      </c>
      <c r="C60" s="37">
        <v>202401419</v>
      </c>
      <c r="D60" s="43">
        <v>5530.94</v>
      </c>
      <c r="E60" s="37" t="s">
        <v>154</v>
      </c>
    </row>
    <row r="61" spans="1:5" x14ac:dyDescent="0.3">
      <c r="A61" s="37" t="s">
        <v>311</v>
      </c>
      <c r="B61" s="42">
        <v>45363</v>
      </c>
      <c r="C61" s="37">
        <v>202401448</v>
      </c>
      <c r="D61" s="43">
        <v>122.29</v>
      </c>
      <c r="E61" s="37" t="s">
        <v>154</v>
      </c>
    </row>
    <row r="62" spans="1:5" x14ac:dyDescent="0.3">
      <c r="A62" s="37" t="s">
        <v>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361B-ED25-4F14-9110-CD830A6B8CA4}">
  <sheetPr codeName="Feuil4">
    <tabColor rgb="FF92D050"/>
  </sheetPr>
  <dimension ref="A1:G75"/>
  <sheetViews>
    <sheetView tabSelected="1" workbookViewId="0">
      <selection activeCell="C22" sqref="C22"/>
    </sheetView>
  </sheetViews>
  <sheetFormatPr baseColWidth="10" defaultRowHeight="14.4" x14ac:dyDescent="0.3"/>
  <cols>
    <col min="1" max="1" width="18.5546875" bestFit="1" customWidth="1"/>
    <col min="2" max="2" width="21.109375" customWidth="1"/>
    <col min="3" max="3" width="13.5546875" bestFit="1" customWidth="1"/>
    <col min="5" max="5" width="13.21875" customWidth="1"/>
    <col min="7" max="7" width="17.44140625" customWidth="1"/>
  </cols>
  <sheetData>
    <row r="1" spans="1:7" ht="15.6" x14ac:dyDescent="0.3">
      <c r="A1" s="64" t="s">
        <v>600</v>
      </c>
      <c r="B1" s="64"/>
      <c r="C1" s="64"/>
      <c r="D1" s="64"/>
      <c r="E1" s="64"/>
      <c r="F1" s="64"/>
      <c r="G1" s="64"/>
    </row>
    <row r="2" spans="1:7" ht="15.6" x14ac:dyDescent="0.3">
      <c r="A2" s="4"/>
      <c r="B2" s="4"/>
      <c r="C2" s="4" t="s">
        <v>601</v>
      </c>
      <c r="D2" s="5"/>
      <c r="E2" s="4"/>
      <c r="F2" s="4"/>
      <c r="G2" s="4"/>
    </row>
    <row r="3" spans="1:7" ht="15.6" x14ac:dyDescent="0.3">
      <c r="A3" s="4"/>
      <c r="B3" s="4"/>
      <c r="C3" s="4" t="s">
        <v>602</v>
      </c>
      <c r="D3" s="5"/>
      <c r="E3" s="4"/>
      <c r="F3" s="4"/>
      <c r="G3" s="4"/>
    </row>
    <row r="4" spans="1:7" ht="15.6" x14ac:dyDescent="0.3">
      <c r="A4" s="4"/>
      <c r="B4" s="4"/>
      <c r="C4" s="4" t="s">
        <v>603</v>
      </c>
      <c r="D4" s="5"/>
      <c r="E4" s="4"/>
      <c r="F4" s="4"/>
      <c r="G4" s="4"/>
    </row>
    <row r="5" spans="1:7" ht="15.6" x14ac:dyDescent="0.3">
      <c r="A5" s="6" t="s">
        <v>728</v>
      </c>
      <c r="B5" s="65" t="s">
        <v>730</v>
      </c>
      <c r="C5" s="4"/>
      <c r="D5" s="5"/>
      <c r="E5" s="4"/>
      <c r="F5" s="4"/>
      <c r="G5" s="4"/>
    </row>
    <row r="6" spans="1:7" ht="15.6" x14ac:dyDescent="0.3">
      <c r="A6" s="6" t="s">
        <v>604</v>
      </c>
      <c r="B6" s="7" t="s">
        <v>605</v>
      </c>
      <c r="C6" s="4"/>
      <c r="D6" s="5" t="s">
        <v>606</v>
      </c>
      <c r="E6" s="4"/>
      <c r="F6" s="4"/>
      <c r="G6" s="4"/>
    </row>
    <row r="7" spans="1:7" ht="15.6" x14ac:dyDescent="0.3">
      <c r="A7" s="6" t="s">
        <v>607</v>
      </c>
      <c r="B7" s="8" t="s">
        <v>729</v>
      </c>
      <c r="C7" s="8" t="s">
        <v>608</v>
      </c>
      <c r="D7" s="5" t="s">
        <v>609</v>
      </c>
      <c r="E7" s="4"/>
      <c r="F7" s="4"/>
      <c r="G7" s="4"/>
    </row>
    <row r="8" spans="1:7" ht="15.6" x14ac:dyDescent="0.3">
      <c r="A8" s="6" t="s">
        <v>610</v>
      </c>
      <c r="B8" s="55">
        <v>45366</v>
      </c>
      <c r="C8" s="4"/>
      <c r="D8" s="5" t="s">
        <v>611</v>
      </c>
      <c r="E8" s="4"/>
      <c r="F8" s="4"/>
      <c r="G8" s="4"/>
    </row>
    <row r="9" spans="1:7" ht="15.6" x14ac:dyDescent="0.3">
      <c r="A9" s="6" t="s">
        <v>99</v>
      </c>
      <c r="B9" s="7" t="s">
        <v>113</v>
      </c>
      <c r="C9" s="4"/>
      <c r="D9" s="5" t="s">
        <v>612</v>
      </c>
      <c r="E9" s="4"/>
      <c r="F9" s="4"/>
      <c r="G9" s="4"/>
    </row>
    <row r="10" spans="1:7" ht="15.6" x14ac:dyDescent="0.3">
      <c r="A10" s="6" t="s">
        <v>613</v>
      </c>
      <c r="B10" s="7" t="s">
        <v>614</v>
      </c>
      <c r="C10" s="4"/>
      <c r="D10" s="5"/>
      <c r="E10" s="4"/>
      <c r="F10" s="4"/>
      <c r="G10" s="4"/>
    </row>
    <row r="11" spans="1:7" ht="15.6" x14ac:dyDescent="0.3">
      <c r="A11" s="6" t="s">
        <v>615</v>
      </c>
      <c r="B11" s="54">
        <f>SUM(D14:D1000)</f>
        <v>96669.760000000024</v>
      </c>
      <c r="C11" s="4"/>
      <c r="D11" s="5"/>
      <c r="E11" s="4"/>
      <c r="F11" s="4"/>
      <c r="G11" s="4"/>
    </row>
    <row r="12" spans="1:7" ht="15.6" x14ac:dyDescent="0.3">
      <c r="A12" s="4"/>
      <c r="B12" s="4"/>
      <c r="C12" s="4"/>
      <c r="D12" s="5"/>
      <c r="E12" s="4"/>
      <c r="F12" s="4"/>
      <c r="G12" s="4"/>
    </row>
    <row r="13" spans="1:7" s="35" customFormat="1" ht="46.8" x14ac:dyDescent="0.3">
      <c r="A13" s="32" t="s">
        <v>616</v>
      </c>
      <c r="B13" s="36" t="s">
        <v>617</v>
      </c>
      <c r="C13" s="33" t="s">
        <v>618</v>
      </c>
      <c r="D13" s="34" t="s">
        <v>619</v>
      </c>
      <c r="E13" s="36" t="s">
        <v>620</v>
      </c>
      <c r="F13" s="36" t="s">
        <v>621</v>
      </c>
      <c r="G13" s="33" t="s">
        <v>622</v>
      </c>
    </row>
    <row r="14" spans="1:7" ht="15.6" x14ac:dyDescent="0.3">
      <c r="A14" s="56" t="str">
        <f>+'TCD DOM'!A4</f>
        <v>4640845</v>
      </c>
      <c r="B14" s="45">
        <f>+'TCD DOM'!B4</f>
        <v>45365</v>
      </c>
      <c r="C14" s="56">
        <f>+'TCD DOM'!C4</f>
        <v>202401550</v>
      </c>
      <c r="D14" s="44">
        <f>+'TCD DOM'!D4</f>
        <v>5758.37</v>
      </c>
      <c r="E14" s="46" t="str">
        <f>+'TCD DOM'!E4</f>
        <v>30/04/2024</v>
      </c>
      <c r="F14" s="9" t="s">
        <v>631</v>
      </c>
      <c r="G14" s="9"/>
    </row>
    <row r="15" spans="1:7" ht="15.6" x14ac:dyDescent="0.3">
      <c r="A15" s="56" t="str">
        <f>+'TCD DOM'!A5</f>
        <v>4640845</v>
      </c>
      <c r="B15" s="45">
        <f>+'TCD DOM'!B5</f>
        <v>45365</v>
      </c>
      <c r="C15" s="56">
        <f>+'TCD DOM'!C5</f>
        <v>202401551</v>
      </c>
      <c r="D15" s="44">
        <f>+'TCD DOM'!D5</f>
        <v>20123.93</v>
      </c>
      <c r="E15" s="46" t="str">
        <f>+'TCD DOM'!E5</f>
        <v>30/04/2024</v>
      </c>
      <c r="F15" s="9" t="str">
        <f>+F14</f>
        <v>A</v>
      </c>
      <c r="G15" s="9"/>
    </row>
    <row r="16" spans="1:7" ht="15.6" x14ac:dyDescent="0.3">
      <c r="A16" s="56" t="str">
        <f>+'TCD DOM'!A6</f>
        <v>4640861</v>
      </c>
      <c r="B16" s="45">
        <f>+'TCD DOM'!B6</f>
        <v>45362</v>
      </c>
      <c r="C16" s="56">
        <f>+'TCD DOM'!C6</f>
        <v>202401414</v>
      </c>
      <c r="D16" s="44">
        <f>+'TCD DOM'!D6</f>
        <v>271.10000000000002</v>
      </c>
      <c r="E16" s="46" t="str">
        <f>+'TCD DOM'!E6</f>
        <v>10/05/2024</v>
      </c>
      <c r="F16" s="9" t="str">
        <f t="shared" ref="F16:F75" si="0">+F15</f>
        <v>A</v>
      </c>
      <c r="G16" s="9"/>
    </row>
    <row r="17" spans="1:7" ht="15.6" x14ac:dyDescent="0.3">
      <c r="A17" s="56" t="str">
        <f>+'TCD DOM'!A7</f>
        <v>4640861</v>
      </c>
      <c r="B17" s="45">
        <f>+'TCD DOM'!B7</f>
        <v>45362</v>
      </c>
      <c r="C17" s="56">
        <f>+'TCD DOM'!C7</f>
        <v>202401415</v>
      </c>
      <c r="D17" s="44">
        <f>+'TCD DOM'!D7</f>
        <v>108.77</v>
      </c>
      <c r="E17" s="46" t="str">
        <f>+'TCD DOM'!E7</f>
        <v>10/05/2024</v>
      </c>
      <c r="F17" s="9" t="str">
        <f t="shared" si="0"/>
        <v>A</v>
      </c>
      <c r="G17" s="9"/>
    </row>
    <row r="18" spans="1:7" ht="15.6" x14ac:dyDescent="0.3">
      <c r="A18" s="56" t="str">
        <f>+'TCD DOM'!A8</f>
        <v>4640861</v>
      </c>
      <c r="B18" s="45">
        <f>+'TCD DOM'!B8</f>
        <v>45362</v>
      </c>
      <c r="C18" s="56">
        <f>+'TCD DOM'!C8</f>
        <v>202401416</v>
      </c>
      <c r="D18" s="44">
        <f>+'TCD DOM'!D8</f>
        <v>87.22</v>
      </c>
      <c r="E18" s="46" t="str">
        <f>+'TCD DOM'!E8</f>
        <v>10/05/2024</v>
      </c>
      <c r="F18" s="9" t="str">
        <f t="shared" si="0"/>
        <v>A</v>
      </c>
      <c r="G18" s="9"/>
    </row>
    <row r="19" spans="1:7" ht="15.6" x14ac:dyDescent="0.3">
      <c r="A19" s="56" t="str">
        <f>+'TCD DOM'!A9</f>
        <v>4640861</v>
      </c>
      <c r="B19" s="45">
        <f>+'TCD DOM'!B9</f>
        <v>45362</v>
      </c>
      <c r="C19" s="56">
        <f>+'TCD DOM'!C9</f>
        <v>202401425</v>
      </c>
      <c r="D19" s="44">
        <f>+'TCD DOM'!D9</f>
        <v>133.81</v>
      </c>
      <c r="E19" s="46" t="str">
        <f>+'TCD DOM'!E9</f>
        <v>10/05/2024</v>
      </c>
      <c r="F19" s="9" t="str">
        <f t="shared" si="0"/>
        <v>A</v>
      </c>
      <c r="G19" s="9"/>
    </row>
    <row r="20" spans="1:7" ht="15.6" x14ac:dyDescent="0.3">
      <c r="A20" s="56" t="str">
        <f>+'TCD DOM'!A10</f>
        <v>4640861</v>
      </c>
      <c r="B20" s="45">
        <f>+'TCD DOM'!B10</f>
        <v>45362</v>
      </c>
      <c r="C20" s="56">
        <f>+'TCD DOM'!C10</f>
        <v>202401426</v>
      </c>
      <c r="D20" s="44">
        <f>+'TCD DOM'!D10</f>
        <v>3284.12</v>
      </c>
      <c r="E20" s="46" t="str">
        <f>+'TCD DOM'!E10</f>
        <v>10/05/2024</v>
      </c>
      <c r="F20" s="9" t="str">
        <f t="shared" si="0"/>
        <v>A</v>
      </c>
      <c r="G20" s="9"/>
    </row>
    <row r="21" spans="1:7" ht="15.6" x14ac:dyDescent="0.3">
      <c r="A21" s="56" t="str">
        <f>+'TCD DOM'!A11</f>
        <v>4640864</v>
      </c>
      <c r="B21" s="45">
        <f>+'TCD DOM'!B11</f>
        <v>45359</v>
      </c>
      <c r="C21" s="56">
        <f>+'TCD DOM'!C11</f>
        <v>202401389</v>
      </c>
      <c r="D21" s="44">
        <f>+'TCD DOM'!D11</f>
        <v>231.3</v>
      </c>
      <c r="E21" s="46" t="str">
        <f>+'TCD DOM'!E11</f>
        <v>30/04/2024</v>
      </c>
      <c r="F21" s="9" t="str">
        <f t="shared" si="0"/>
        <v>A</v>
      </c>
      <c r="G21" s="9"/>
    </row>
    <row r="22" spans="1:7" ht="15.6" x14ac:dyDescent="0.3">
      <c r="A22" s="56" t="str">
        <f>+'TCD DOM'!A12</f>
        <v>4640866</v>
      </c>
      <c r="B22" s="45">
        <f>+'TCD DOM'!B12</f>
        <v>45364</v>
      </c>
      <c r="C22" s="56" t="str">
        <f>+'TCD DOM'!C12</f>
        <v>A202400123</v>
      </c>
      <c r="D22" s="44">
        <f>+'TCD DOM'!D12</f>
        <v>-86.15</v>
      </c>
      <c r="E22" s="46" t="str">
        <f>+'TCD DOM'!E12</f>
        <v>12/05/2024</v>
      </c>
      <c r="F22" s="9" t="str">
        <f t="shared" si="0"/>
        <v>A</v>
      </c>
      <c r="G22" s="9"/>
    </row>
    <row r="23" spans="1:7" ht="15.6" x14ac:dyDescent="0.3">
      <c r="A23" s="56" t="str">
        <f>+'TCD DOM'!A13</f>
        <v>4641961</v>
      </c>
      <c r="B23" s="45">
        <f>+'TCD DOM'!B13</f>
        <v>45363</v>
      </c>
      <c r="C23" s="56">
        <f>+'TCD DOM'!C13</f>
        <v>202401434</v>
      </c>
      <c r="D23" s="44">
        <f>+'TCD DOM'!D13</f>
        <v>65.78</v>
      </c>
      <c r="E23" s="46" t="str">
        <f>+'TCD DOM'!E13</f>
        <v>11/04/2024</v>
      </c>
      <c r="F23" s="9" t="str">
        <f t="shared" si="0"/>
        <v>A</v>
      </c>
      <c r="G23" s="9"/>
    </row>
    <row r="24" spans="1:7" ht="15.6" x14ac:dyDescent="0.3">
      <c r="A24" s="56" t="str">
        <f>+'TCD DOM'!A14</f>
        <v>4641961</v>
      </c>
      <c r="B24" s="45">
        <f>+'TCD DOM'!B14</f>
        <v>45363</v>
      </c>
      <c r="C24" s="56">
        <f>+'TCD DOM'!C14</f>
        <v>202401468</v>
      </c>
      <c r="D24" s="44">
        <f>+'TCD DOM'!D14</f>
        <v>44.94</v>
      </c>
      <c r="E24" s="46" t="str">
        <f>+'TCD DOM'!E14</f>
        <v>11/04/2024</v>
      </c>
      <c r="F24" s="9" t="str">
        <f t="shared" si="0"/>
        <v>A</v>
      </c>
      <c r="G24" s="9"/>
    </row>
    <row r="25" spans="1:7" ht="15.6" x14ac:dyDescent="0.3">
      <c r="A25" s="56" t="str">
        <f>+'TCD DOM'!A15</f>
        <v>4641961</v>
      </c>
      <c r="B25" s="45">
        <f>+'TCD DOM'!B15</f>
        <v>45365</v>
      </c>
      <c r="C25" s="56">
        <f>+'TCD DOM'!C15</f>
        <v>202401554</v>
      </c>
      <c r="D25" s="44">
        <f>+'TCD DOM'!D15</f>
        <v>15.61</v>
      </c>
      <c r="E25" s="46" t="str">
        <f>+'TCD DOM'!E15</f>
        <v>13/04/2024</v>
      </c>
      <c r="F25" s="9" t="str">
        <f t="shared" si="0"/>
        <v>A</v>
      </c>
      <c r="G25" s="9"/>
    </row>
    <row r="26" spans="1:7" ht="15.6" x14ac:dyDescent="0.3">
      <c r="A26" s="56" t="str">
        <f>+'TCD DOM'!A16</f>
        <v>4646611</v>
      </c>
      <c r="B26" s="45">
        <f>+'TCD DOM'!B16</f>
        <v>45359</v>
      </c>
      <c r="C26" s="56">
        <f>+'TCD DOM'!C16</f>
        <v>202401399</v>
      </c>
      <c r="D26" s="44">
        <f>+'TCD DOM'!D16</f>
        <v>711.84</v>
      </c>
      <c r="E26" s="46" t="str">
        <f>+'TCD DOM'!E16</f>
        <v>15/05/2024</v>
      </c>
      <c r="F26" s="9" t="str">
        <f t="shared" si="0"/>
        <v>A</v>
      </c>
      <c r="G26" s="9"/>
    </row>
    <row r="27" spans="1:7" ht="15.6" x14ac:dyDescent="0.3">
      <c r="A27" s="56" t="str">
        <f>+'TCD DOM'!A17</f>
        <v>4646611</v>
      </c>
      <c r="B27" s="45">
        <f>+'TCD DOM'!B17</f>
        <v>45363</v>
      </c>
      <c r="C27" s="56">
        <f>+'TCD DOM'!C17</f>
        <v>202401450</v>
      </c>
      <c r="D27" s="44">
        <f>+'TCD DOM'!D17</f>
        <v>193.02</v>
      </c>
      <c r="E27" s="46" t="str">
        <f>+'TCD DOM'!E17</f>
        <v>15/05/2024</v>
      </c>
      <c r="F27" s="9" t="str">
        <f t="shared" si="0"/>
        <v>A</v>
      </c>
      <c r="G27" s="9"/>
    </row>
    <row r="28" spans="1:7" ht="15.6" x14ac:dyDescent="0.3">
      <c r="A28" s="56" t="str">
        <f>+'TCD DOM'!A18</f>
        <v>4646614</v>
      </c>
      <c r="B28" s="45">
        <f>+'TCD DOM'!B18</f>
        <v>45363</v>
      </c>
      <c r="C28" s="56">
        <f>+'TCD DOM'!C18</f>
        <v>202401467</v>
      </c>
      <c r="D28" s="44">
        <f>+'TCD DOM'!D18</f>
        <v>34.61</v>
      </c>
      <c r="E28" s="46" t="str">
        <f>+'TCD DOM'!E18</f>
        <v>11/04/2024</v>
      </c>
      <c r="F28" s="9" t="str">
        <f t="shared" si="0"/>
        <v>A</v>
      </c>
      <c r="G28" s="9"/>
    </row>
    <row r="29" spans="1:7" ht="15.6" x14ac:dyDescent="0.3">
      <c r="A29" s="56" t="str">
        <f>+'TCD DOM'!A19</f>
        <v>4672914</v>
      </c>
      <c r="B29" s="45">
        <f>+'TCD DOM'!B19</f>
        <v>45362</v>
      </c>
      <c r="C29" s="56">
        <f>+'TCD DOM'!C19</f>
        <v>202401427</v>
      </c>
      <c r="D29" s="44">
        <f>+'TCD DOM'!D19</f>
        <v>2779.61</v>
      </c>
      <c r="E29" s="46" t="str">
        <f>+'TCD DOM'!E19</f>
        <v>10/04/2024</v>
      </c>
      <c r="F29" s="9" t="str">
        <f t="shared" si="0"/>
        <v>A</v>
      </c>
      <c r="G29" s="9"/>
    </row>
    <row r="30" spans="1:7" ht="15.6" x14ac:dyDescent="0.3">
      <c r="A30" s="56" t="str">
        <f>+'TCD DOM'!A20</f>
        <v>4672914</v>
      </c>
      <c r="B30" s="45">
        <f>+'TCD DOM'!B20</f>
        <v>45363</v>
      </c>
      <c r="C30" s="56">
        <f>+'TCD DOM'!C20</f>
        <v>202401465</v>
      </c>
      <c r="D30" s="44">
        <f>+'TCD DOM'!D20</f>
        <v>6021.44</v>
      </c>
      <c r="E30" s="46" t="str">
        <f>+'TCD DOM'!E20</f>
        <v>11/04/2024</v>
      </c>
      <c r="F30" s="9" t="str">
        <f t="shared" si="0"/>
        <v>A</v>
      </c>
      <c r="G30" s="9"/>
    </row>
    <row r="31" spans="1:7" ht="15.6" x14ac:dyDescent="0.3">
      <c r="A31" s="56" t="str">
        <f>+'TCD DOM'!A21</f>
        <v>4672951</v>
      </c>
      <c r="B31" s="45">
        <f>+'TCD DOM'!B21</f>
        <v>45359</v>
      </c>
      <c r="C31" s="56">
        <f>+'TCD DOM'!C21</f>
        <v>202401393</v>
      </c>
      <c r="D31" s="44">
        <f>+'TCD DOM'!D21</f>
        <v>4720.34</v>
      </c>
      <c r="E31" s="46" t="str">
        <f>+'TCD DOM'!E21</f>
        <v>30/04/2024</v>
      </c>
      <c r="F31" s="9" t="str">
        <f t="shared" si="0"/>
        <v>A</v>
      </c>
      <c r="G31" s="9"/>
    </row>
    <row r="32" spans="1:7" ht="15.6" x14ac:dyDescent="0.3">
      <c r="A32" s="56" t="str">
        <f>+'TCD DOM'!A22</f>
        <v>4672951</v>
      </c>
      <c r="B32" s="45">
        <f>+'TCD DOM'!B22</f>
        <v>45363</v>
      </c>
      <c r="C32" s="56">
        <f>+'TCD DOM'!C22</f>
        <v>202401444</v>
      </c>
      <c r="D32" s="44">
        <f>+'TCD DOM'!D22</f>
        <v>32.659999999999997</v>
      </c>
      <c r="E32" s="46" t="str">
        <f>+'TCD DOM'!E22</f>
        <v>30/04/2024</v>
      </c>
      <c r="F32" s="9" t="str">
        <f t="shared" si="0"/>
        <v>A</v>
      </c>
      <c r="G32" s="9"/>
    </row>
    <row r="33" spans="1:7" ht="15.6" x14ac:dyDescent="0.3">
      <c r="A33" s="56" t="str">
        <f>+'TCD DOM'!A23</f>
        <v>4672952</v>
      </c>
      <c r="B33" s="45">
        <f>+'TCD DOM'!B23</f>
        <v>45363</v>
      </c>
      <c r="C33" s="56">
        <f>+'TCD DOM'!C23</f>
        <v>202401445</v>
      </c>
      <c r="D33" s="44">
        <f>+'TCD DOM'!D23</f>
        <v>214.19</v>
      </c>
      <c r="E33" s="46" t="str">
        <f>+'TCD DOM'!E23</f>
        <v>30/04/2024</v>
      </c>
      <c r="F33" s="9" t="str">
        <f t="shared" si="0"/>
        <v>A</v>
      </c>
      <c r="G33" s="9"/>
    </row>
    <row r="34" spans="1:7" ht="15.6" x14ac:dyDescent="0.3">
      <c r="A34" s="56" t="str">
        <f>+'TCD DOM'!A24</f>
        <v>4672955</v>
      </c>
      <c r="B34" s="45">
        <f>+'TCD DOM'!B24</f>
        <v>45359</v>
      </c>
      <c r="C34" s="56">
        <f>+'TCD DOM'!C24</f>
        <v>202401391</v>
      </c>
      <c r="D34" s="44">
        <f>+'TCD DOM'!D24</f>
        <v>276.98</v>
      </c>
      <c r="E34" s="46" t="str">
        <f>+'TCD DOM'!E24</f>
        <v>07/04/2024</v>
      </c>
      <c r="F34" s="9" t="str">
        <f t="shared" si="0"/>
        <v>A</v>
      </c>
      <c r="G34" s="9"/>
    </row>
    <row r="35" spans="1:7" ht="15.6" x14ac:dyDescent="0.3">
      <c r="A35" s="56" t="str">
        <f>+'TCD DOM'!A25</f>
        <v>4702808</v>
      </c>
      <c r="B35" s="45">
        <f>+'TCD DOM'!B25</f>
        <v>45363</v>
      </c>
      <c r="C35" s="56">
        <f>+'TCD DOM'!C25</f>
        <v>202401438</v>
      </c>
      <c r="D35" s="44">
        <f>+'TCD DOM'!D25</f>
        <v>474.68</v>
      </c>
      <c r="E35" s="46" t="str">
        <f>+'TCD DOM'!E25</f>
        <v>11/04/2024</v>
      </c>
      <c r="F35" s="9" t="str">
        <f t="shared" si="0"/>
        <v>A</v>
      </c>
      <c r="G35" s="9"/>
    </row>
    <row r="36" spans="1:7" ht="15.6" x14ac:dyDescent="0.3">
      <c r="A36" s="56" t="str">
        <f>+'TCD DOM'!A26</f>
        <v>4702808</v>
      </c>
      <c r="B36" s="45">
        <f>+'TCD DOM'!B26</f>
        <v>45363</v>
      </c>
      <c r="C36" s="56">
        <f>+'TCD DOM'!C26</f>
        <v>202401456</v>
      </c>
      <c r="D36" s="44">
        <f>+'TCD DOM'!D26</f>
        <v>656.32</v>
      </c>
      <c r="E36" s="46" t="str">
        <f>+'TCD DOM'!E26</f>
        <v>11/04/2024</v>
      </c>
      <c r="F36" s="9" t="str">
        <f t="shared" si="0"/>
        <v>A</v>
      </c>
      <c r="G36" s="9"/>
    </row>
    <row r="37" spans="1:7" ht="15.6" x14ac:dyDescent="0.3">
      <c r="A37" s="56" t="str">
        <f>+'TCD DOM'!A27</f>
        <v>4718351</v>
      </c>
      <c r="B37" s="45">
        <f>+'TCD DOM'!B27</f>
        <v>45359</v>
      </c>
      <c r="C37" s="56">
        <f>+'TCD DOM'!C27</f>
        <v>202401394</v>
      </c>
      <c r="D37" s="44">
        <f>+'TCD DOM'!D27</f>
        <v>167.71</v>
      </c>
      <c r="E37" s="46" t="str">
        <f>+'TCD DOM'!E27</f>
        <v>30/04/2024</v>
      </c>
      <c r="F37" s="9" t="str">
        <f t="shared" si="0"/>
        <v>A</v>
      </c>
      <c r="G37" s="9"/>
    </row>
    <row r="38" spans="1:7" ht="15.6" x14ac:dyDescent="0.3">
      <c r="A38" s="56" t="str">
        <f>+'TCD DOM'!A28</f>
        <v>4718351</v>
      </c>
      <c r="B38" s="45">
        <f>+'TCD DOM'!B28</f>
        <v>45359</v>
      </c>
      <c r="C38" s="56">
        <f>+'TCD DOM'!C28</f>
        <v>202401396</v>
      </c>
      <c r="D38" s="44">
        <f>+'TCD DOM'!D28</f>
        <v>3251.81</v>
      </c>
      <c r="E38" s="46" t="str">
        <f>+'TCD DOM'!E28</f>
        <v>30/04/2024</v>
      </c>
      <c r="F38" s="9" t="str">
        <f t="shared" si="0"/>
        <v>A</v>
      </c>
      <c r="G38" s="9"/>
    </row>
    <row r="39" spans="1:7" ht="15.6" x14ac:dyDescent="0.3">
      <c r="A39" s="56" t="str">
        <f>+'TCD DOM'!A29</f>
        <v>4718356</v>
      </c>
      <c r="B39" s="45">
        <f>+'TCD DOM'!B29</f>
        <v>45362</v>
      </c>
      <c r="C39" s="56">
        <f>+'TCD DOM'!C29</f>
        <v>202401411</v>
      </c>
      <c r="D39" s="44">
        <f>+'TCD DOM'!D29</f>
        <v>15.02</v>
      </c>
      <c r="E39" s="46" t="str">
        <f>+'TCD DOM'!E29</f>
        <v>30/04/2024</v>
      </c>
      <c r="F39" s="9" t="str">
        <f t="shared" si="0"/>
        <v>A</v>
      </c>
      <c r="G39" s="9"/>
    </row>
    <row r="40" spans="1:7" ht="15.6" x14ac:dyDescent="0.3">
      <c r="A40" s="56" t="str">
        <f>+'TCD DOM'!A30</f>
        <v>4718356</v>
      </c>
      <c r="B40" s="45">
        <f>+'TCD DOM'!B30</f>
        <v>45365</v>
      </c>
      <c r="C40" s="56">
        <f>+'TCD DOM'!C30</f>
        <v>202401546</v>
      </c>
      <c r="D40" s="44">
        <f>+'TCD DOM'!D30</f>
        <v>2910.78</v>
      </c>
      <c r="E40" s="46" t="str">
        <f>+'TCD DOM'!E30</f>
        <v>30/04/2024</v>
      </c>
      <c r="F40" s="9" t="str">
        <f t="shared" si="0"/>
        <v>A</v>
      </c>
      <c r="G40" s="9"/>
    </row>
    <row r="41" spans="1:7" ht="15.6" x14ac:dyDescent="0.3">
      <c r="A41" s="56" t="str">
        <f>+'TCD DOM'!A31</f>
        <v>4718356</v>
      </c>
      <c r="B41" s="45">
        <f>+'TCD DOM'!B31</f>
        <v>45365</v>
      </c>
      <c r="C41" s="56">
        <f>+'TCD DOM'!C31</f>
        <v>202401548</v>
      </c>
      <c r="D41" s="44">
        <f>+'TCD DOM'!D31</f>
        <v>164.62</v>
      </c>
      <c r="E41" s="46" t="str">
        <f>+'TCD DOM'!E31</f>
        <v>30/04/2024</v>
      </c>
      <c r="F41" s="9" t="str">
        <f t="shared" si="0"/>
        <v>A</v>
      </c>
      <c r="G41" s="9"/>
    </row>
    <row r="42" spans="1:7" ht="15.6" x14ac:dyDescent="0.3">
      <c r="A42" s="56" t="str">
        <f>+'TCD DOM'!A32</f>
        <v>5074914</v>
      </c>
      <c r="B42" s="45">
        <f>+'TCD DOM'!B32</f>
        <v>45363</v>
      </c>
      <c r="C42" s="56">
        <f>+'TCD DOM'!C32</f>
        <v>202401449</v>
      </c>
      <c r="D42" s="44">
        <f>+'TCD DOM'!D32</f>
        <v>169.12</v>
      </c>
      <c r="E42" s="46" t="str">
        <f>+'TCD DOM'!E32</f>
        <v>30/04/2024</v>
      </c>
      <c r="F42" s="9" t="str">
        <f t="shared" si="0"/>
        <v>A</v>
      </c>
      <c r="G42" s="9"/>
    </row>
    <row r="43" spans="1:7" ht="15.6" x14ac:dyDescent="0.3">
      <c r="A43" s="56" t="str">
        <f>+'TCD DOM'!A33</f>
        <v>5097886/R</v>
      </c>
      <c r="B43" s="45">
        <f>+'TCD DOM'!B33</f>
        <v>45364</v>
      </c>
      <c r="C43" s="56">
        <f>+'TCD DOM'!C33</f>
        <v>202401501</v>
      </c>
      <c r="D43" s="44">
        <f>+'TCD DOM'!D33</f>
        <v>18.71</v>
      </c>
      <c r="E43" s="46" t="str">
        <f>+'TCD DOM'!E33</f>
        <v>27/04/2024</v>
      </c>
      <c r="F43" s="9" t="str">
        <f t="shared" si="0"/>
        <v>A</v>
      </c>
      <c r="G43" s="9"/>
    </row>
    <row r="44" spans="1:7" ht="15.6" x14ac:dyDescent="0.3">
      <c r="A44" s="56" t="str">
        <f>+'TCD DOM'!A34</f>
        <v>5097886/R</v>
      </c>
      <c r="B44" s="45">
        <f>+'TCD DOM'!B34</f>
        <v>45364</v>
      </c>
      <c r="C44" s="56">
        <f>+'TCD DOM'!C34</f>
        <v>202401502</v>
      </c>
      <c r="D44" s="44">
        <f>+'TCD DOM'!D34</f>
        <v>343.43</v>
      </c>
      <c r="E44" s="46" t="str">
        <f>+'TCD DOM'!E34</f>
        <v>27/04/2024</v>
      </c>
      <c r="F44" s="9" t="str">
        <f t="shared" si="0"/>
        <v>A</v>
      </c>
      <c r="G44" s="9"/>
    </row>
    <row r="45" spans="1:7" ht="15.6" x14ac:dyDescent="0.3">
      <c r="A45" s="56" t="str">
        <f>+'TCD DOM'!A35</f>
        <v>5128713</v>
      </c>
      <c r="B45" s="45">
        <f>+'TCD DOM'!B35</f>
        <v>45364</v>
      </c>
      <c r="C45" s="56">
        <f>+'TCD DOM'!C35</f>
        <v>202401495</v>
      </c>
      <c r="D45" s="44">
        <f>+'TCD DOM'!D35</f>
        <v>69.53</v>
      </c>
      <c r="E45" s="46" t="str">
        <f>+'TCD DOM'!E35</f>
        <v>30/04/2024</v>
      </c>
      <c r="F45" s="9" t="str">
        <f t="shared" si="0"/>
        <v>A</v>
      </c>
      <c r="G45" s="9"/>
    </row>
    <row r="46" spans="1:7" ht="15.6" x14ac:dyDescent="0.3">
      <c r="A46" s="56" t="str">
        <f>+'TCD DOM'!A36</f>
        <v>5232333</v>
      </c>
      <c r="B46" s="45">
        <f>+'TCD DOM'!B36</f>
        <v>45363</v>
      </c>
      <c r="C46" s="56">
        <f>+'TCD DOM'!C36</f>
        <v>202401451</v>
      </c>
      <c r="D46" s="44">
        <f>+'TCD DOM'!D36</f>
        <v>126.18</v>
      </c>
      <c r="E46" s="46" t="str">
        <f>+'TCD DOM'!E36</f>
        <v>30/04/2024</v>
      </c>
      <c r="F46" s="9" t="str">
        <f t="shared" si="0"/>
        <v>A</v>
      </c>
      <c r="G46" s="9"/>
    </row>
    <row r="47" spans="1:7" ht="15.6" x14ac:dyDescent="0.3">
      <c r="A47" s="56" t="str">
        <f>+'TCD DOM'!A37</f>
        <v>5339496</v>
      </c>
      <c r="B47" s="45">
        <f>+'TCD DOM'!B37</f>
        <v>45359</v>
      </c>
      <c r="C47" s="56">
        <f>+'TCD DOM'!C37</f>
        <v>202401385</v>
      </c>
      <c r="D47" s="44">
        <f>+'TCD DOM'!D37</f>
        <v>184.08</v>
      </c>
      <c r="E47" s="46" t="str">
        <f>+'TCD DOM'!E37</f>
        <v>07/04/2024</v>
      </c>
      <c r="F47" s="9" t="str">
        <f t="shared" si="0"/>
        <v>A</v>
      </c>
      <c r="G47" s="9"/>
    </row>
    <row r="48" spans="1:7" ht="15.6" x14ac:dyDescent="0.3">
      <c r="A48" s="56" t="str">
        <f>+'TCD DOM'!A38</f>
        <v>5339496</v>
      </c>
      <c r="B48" s="45">
        <f>+'TCD DOM'!B38</f>
        <v>45359</v>
      </c>
      <c r="C48" s="56">
        <f>+'TCD DOM'!C38</f>
        <v>202401386</v>
      </c>
      <c r="D48" s="44">
        <f>+'TCD DOM'!D38</f>
        <v>4336.43</v>
      </c>
      <c r="E48" s="46" t="str">
        <f>+'TCD DOM'!E38</f>
        <v>07/04/2024</v>
      </c>
      <c r="F48" s="9" t="str">
        <f t="shared" si="0"/>
        <v>A</v>
      </c>
      <c r="G48" s="9"/>
    </row>
    <row r="49" spans="1:7" ht="15.6" x14ac:dyDescent="0.3">
      <c r="A49" s="56" t="str">
        <f>+'TCD DOM'!A39</f>
        <v>5339496</v>
      </c>
      <c r="B49" s="45">
        <f>+'TCD DOM'!B39</f>
        <v>45362</v>
      </c>
      <c r="C49" s="56">
        <f>+'TCD DOM'!C39</f>
        <v>202401407</v>
      </c>
      <c r="D49" s="44">
        <f>+'TCD DOM'!D39</f>
        <v>45.56</v>
      </c>
      <c r="E49" s="46" t="str">
        <f>+'TCD DOM'!E39</f>
        <v>10/04/2024</v>
      </c>
      <c r="F49" s="9" t="str">
        <f t="shared" si="0"/>
        <v>A</v>
      </c>
      <c r="G49" s="9"/>
    </row>
    <row r="50" spans="1:7" ht="15.6" x14ac:dyDescent="0.3">
      <c r="A50" s="56" t="str">
        <f>+'TCD DOM'!A40</f>
        <v>5596457</v>
      </c>
      <c r="B50" s="45">
        <f>+'TCD DOM'!B40</f>
        <v>45359</v>
      </c>
      <c r="C50" s="56">
        <f>+'TCD DOM'!C40</f>
        <v>202401392</v>
      </c>
      <c r="D50" s="44">
        <f>+'TCD DOM'!D40</f>
        <v>1265.3800000000001</v>
      </c>
      <c r="E50" s="46" t="str">
        <f>+'TCD DOM'!E40</f>
        <v>07/04/2024</v>
      </c>
      <c r="F50" s="9" t="str">
        <f t="shared" si="0"/>
        <v>A</v>
      </c>
      <c r="G50" s="9"/>
    </row>
    <row r="51" spans="1:7" ht="15.6" x14ac:dyDescent="0.3">
      <c r="A51" s="56" t="str">
        <f>+'TCD DOM'!A41</f>
        <v>5766629</v>
      </c>
      <c r="B51" s="45">
        <f>+'TCD DOM'!B41</f>
        <v>45362</v>
      </c>
      <c r="C51" s="56">
        <f>+'TCD DOM'!C41</f>
        <v>202401418</v>
      </c>
      <c r="D51" s="44">
        <f>+'TCD DOM'!D41</f>
        <v>1970.27</v>
      </c>
      <c r="E51" s="46" t="str">
        <f>+'TCD DOM'!E41</f>
        <v>30/04/2024</v>
      </c>
      <c r="F51" s="9" t="str">
        <f t="shared" si="0"/>
        <v>A</v>
      </c>
      <c r="G51" s="9"/>
    </row>
    <row r="52" spans="1:7" ht="15.6" x14ac:dyDescent="0.3">
      <c r="A52" s="56" t="str">
        <f>+'TCD DOM'!A42</f>
        <v>6211145</v>
      </c>
      <c r="B52" s="45">
        <f>+'TCD DOM'!B42</f>
        <v>45362</v>
      </c>
      <c r="C52" s="56">
        <f>+'TCD DOM'!C42</f>
        <v>202401413</v>
      </c>
      <c r="D52" s="44">
        <f>+'TCD DOM'!D42</f>
        <v>871.73</v>
      </c>
      <c r="E52" s="46" t="str">
        <f>+'TCD DOM'!E42</f>
        <v>10/04/2024</v>
      </c>
      <c r="F52" s="9" t="str">
        <f t="shared" si="0"/>
        <v>A</v>
      </c>
      <c r="G52" s="9"/>
    </row>
    <row r="53" spans="1:7" ht="15.6" x14ac:dyDescent="0.3">
      <c r="A53" s="56" t="str">
        <f>+'TCD DOM'!A43</f>
        <v>6309680</v>
      </c>
      <c r="B53" s="45">
        <f>+'TCD DOM'!B43</f>
        <v>45362</v>
      </c>
      <c r="C53" s="56">
        <f>+'TCD DOM'!C43</f>
        <v>202401406</v>
      </c>
      <c r="D53" s="44">
        <f>+'TCD DOM'!D43</f>
        <v>128.22999999999999</v>
      </c>
      <c r="E53" s="46" t="str">
        <f>+'TCD DOM'!E43</f>
        <v>10/04/2024</v>
      </c>
      <c r="F53" s="9" t="str">
        <f t="shared" si="0"/>
        <v>A</v>
      </c>
      <c r="G53" s="9"/>
    </row>
    <row r="54" spans="1:7" ht="15.6" x14ac:dyDescent="0.3">
      <c r="A54" s="56" t="str">
        <f>+'TCD DOM'!A44</f>
        <v>6542137</v>
      </c>
      <c r="B54" s="45">
        <f>+'TCD DOM'!B44</f>
        <v>45359</v>
      </c>
      <c r="C54" s="56">
        <f>+'TCD DOM'!C44</f>
        <v>202401395</v>
      </c>
      <c r="D54" s="44">
        <f>+'TCD DOM'!D44</f>
        <v>451.49</v>
      </c>
      <c r="E54" s="46" t="str">
        <f>+'TCD DOM'!E44</f>
        <v>10/04/2024</v>
      </c>
      <c r="F54" s="9" t="str">
        <f t="shared" si="0"/>
        <v>A</v>
      </c>
      <c r="G54" s="9"/>
    </row>
    <row r="55" spans="1:7" ht="15.6" x14ac:dyDescent="0.3">
      <c r="A55" s="56" t="str">
        <f>+'TCD DOM'!A45</f>
        <v>6542137</v>
      </c>
      <c r="B55" s="45">
        <f>+'TCD DOM'!B45</f>
        <v>45365</v>
      </c>
      <c r="C55" s="56">
        <f>+'TCD DOM'!C45</f>
        <v>202401544</v>
      </c>
      <c r="D55" s="44">
        <f>+'TCD DOM'!D45</f>
        <v>6772.25</v>
      </c>
      <c r="E55" s="46" t="str">
        <f>+'TCD DOM'!E45</f>
        <v>10/05/2024</v>
      </c>
      <c r="F55" s="9" t="str">
        <f t="shared" si="0"/>
        <v>A</v>
      </c>
      <c r="G55" s="9"/>
    </row>
    <row r="56" spans="1:7" ht="15.6" x14ac:dyDescent="0.3">
      <c r="A56" s="56" t="str">
        <f>+'TCD DOM'!A46</f>
        <v>6599801</v>
      </c>
      <c r="B56" s="45">
        <f>+'TCD DOM'!B46</f>
        <v>45365</v>
      </c>
      <c r="C56" s="56">
        <f>+'TCD DOM'!C46</f>
        <v>202401542</v>
      </c>
      <c r="D56" s="44">
        <f>+'TCD DOM'!D46</f>
        <v>8040.74</v>
      </c>
      <c r="E56" s="46" t="str">
        <f>+'TCD DOM'!E46</f>
        <v>13/04/2024</v>
      </c>
      <c r="F56" s="9" t="str">
        <f t="shared" si="0"/>
        <v>A</v>
      </c>
      <c r="G56" s="9"/>
    </row>
    <row r="57" spans="1:7" ht="15.6" x14ac:dyDescent="0.3">
      <c r="A57" s="56" t="str">
        <f>+'TCD DOM'!A47</f>
        <v>6693894</v>
      </c>
      <c r="B57" s="45">
        <f>+'TCD DOM'!B47</f>
        <v>45363</v>
      </c>
      <c r="C57" s="56">
        <f>+'TCD DOM'!C47</f>
        <v>202401436</v>
      </c>
      <c r="D57" s="44">
        <f>+'TCD DOM'!D47</f>
        <v>312.47000000000003</v>
      </c>
      <c r="E57" s="46" t="str">
        <f>+'TCD DOM'!E47</f>
        <v>11/04/2024</v>
      </c>
      <c r="F57" s="9" t="str">
        <f t="shared" si="0"/>
        <v>A</v>
      </c>
      <c r="G57" s="9"/>
    </row>
    <row r="58" spans="1:7" ht="15.6" x14ac:dyDescent="0.3">
      <c r="A58" s="56" t="str">
        <f>+'TCD DOM'!A48</f>
        <v>6703816</v>
      </c>
      <c r="B58" s="45">
        <f>+'TCD DOM'!B48</f>
        <v>45365</v>
      </c>
      <c r="C58" s="56">
        <f>+'TCD DOM'!C48</f>
        <v>202401545</v>
      </c>
      <c r="D58" s="44">
        <f>+'TCD DOM'!D48</f>
        <v>2242.0100000000002</v>
      </c>
      <c r="E58" s="46" t="str">
        <f>+'TCD DOM'!E48</f>
        <v>13/04/2024</v>
      </c>
      <c r="F58" s="9" t="str">
        <f t="shared" si="0"/>
        <v>A</v>
      </c>
      <c r="G58" s="9"/>
    </row>
    <row r="59" spans="1:7" ht="15.6" x14ac:dyDescent="0.3">
      <c r="A59" s="56" t="str">
        <f>+'TCD DOM'!A49</f>
        <v>6748003</v>
      </c>
      <c r="B59" s="45">
        <f>+'TCD DOM'!B49</f>
        <v>45362</v>
      </c>
      <c r="C59" s="56">
        <f>+'TCD DOM'!C49</f>
        <v>202401424</v>
      </c>
      <c r="D59" s="44">
        <f>+'TCD DOM'!D49</f>
        <v>5336.35</v>
      </c>
      <c r="E59" s="46" t="str">
        <f>+'TCD DOM'!E49</f>
        <v>10/04/2024</v>
      </c>
      <c r="F59" s="9" t="str">
        <f t="shared" si="0"/>
        <v>A</v>
      </c>
      <c r="G59" s="9"/>
    </row>
    <row r="60" spans="1:7" ht="15.6" x14ac:dyDescent="0.3">
      <c r="A60" s="56" t="str">
        <f>+'TCD DOM'!A50</f>
        <v>6946719</v>
      </c>
      <c r="B60" s="45">
        <f>+'TCD DOM'!B50</f>
        <v>45363</v>
      </c>
      <c r="C60" s="56">
        <f>+'TCD DOM'!C50</f>
        <v>202401440</v>
      </c>
      <c r="D60" s="44">
        <f>+'TCD DOM'!D50</f>
        <v>13.37</v>
      </c>
      <c r="E60" s="46" t="str">
        <f>+'TCD DOM'!E50</f>
        <v>11/04/2024</v>
      </c>
      <c r="F60" s="9" t="str">
        <f t="shared" si="0"/>
        <v>A</v>
      </c>
      <c r="G60" s="9"/>
    </row>
    <row r="61" spans="1:7" ht="15.6" x14ac:dyDescent="0.3">
      <c r="A61" s="56" t="str">
        <f>+'TCD DOM'!A51</f>
        <v>7085210</v>
      </c>
      <c r="B61" s="45">
        <f>+'TCD DOM'!B51</f>
        <v>45363</v>
      </c>
      <c r="C61" s="56">
        <f>+'TCD DOM'!C51</f>
        <v>202401443</v>
      </c>
      <c r="D61" s="44">
        <f>+'TCD DOM'!D51</f>
        <v>8.66</v>
      </c>
      <c r="E61" s="46" t="str">
        <f>+'TCD DOM'!E51</f>
        <v>11/04/2024</v>
      </c>
      <c r="F61" s="9" t="str">
        <f t="shared" si="0"/>
        <v>A</v>
      </c>
      <c r="G61" s="9"/>
    </row>
    <row r="62" spans="1:7" ht="15.6" x14ac:dyDescent="0.3">
      <c r="A62" s="56" t="str">
        <f>+'TCD DOM'!A52</f>
        <v>7096391</v>
      </c>
      <c r="B62" s="45">
        <f>+'TCD DOM'!B52</f>
        <v>45362</v>
      </c>
      <c r="C62" s="56">
        <f>+'TCD DOM'!C52</f>
        <v>202401404</v>
      </c>
      <c r="D62" s="44">
        <f>+'TCD DOM'!D52</f>
        <v>104.14</v>
      </c>
      <c r="E62" s="46" t="str">
        <f>+'TCD DOM'!E52</f>
        <v>30/04/2024</v>
      </c>
      <c r="F62" s="9" t="str">
        <f t="shared" si="0"/>
        <v>A</v>
      </c>
      <c r="G62" s="10"/>
    </row>
    <row r="63" spans="1:7" ht="15.6" x14ac:dyDescent="0.3">
      <c r="A63" s="56" t="str">
        <f>+'TCD DOM'!A53</f>
        <v>7128841</v>
      </c>
      <c r="B63" s="45">
        <f>+'TCD DOM'!B53</f>
        <v>45365</v>
      </c>
      <c r="C63" s="56">
        <f>+'TCD DOM'!C53</f>
        <v>202401549</v>
      </c>
      <c r="D63" s="44">
        <f>+'TCD DOM'!D53</f>
        <v>4416.3</v>
      </c>
      <c r="E63" s="46" t="str">
        <f>+'TCD DOM'!E53</f>
        <v>30/04/2024</v>
      </c>
      <c r="F63" s="9" t="str">
        <f t="shared" si="0"/>
        <v>A</v>
      </c>
      <c r="G63" s="9"/>
    </row>
    <row r="64" spans="1:7" ht="15.6" x14ac:dyDescent="0.3">
      <c r="A64" s="56" t="str">
        <f>+'TCD DOM'!A54</f>
        <v>7238662</v>
      </c>
      <c r="B64" s="45">
        <f>+'TCD DOM'!B54</f>
        <v>45362</v>
      </c>
      <c r="C64" s="56">
        <f>+'TCD DOM'!C54</f>
        <v>202401428</v>
      </c>
      <c r="D64" s="44">
        <f>+'TCD DOM'!D54</f>
        <v>81.239999999999995</v>
      </c>
      <c r="E64" s="46" t="str">
        <f>+'TCD DOM'!E54</f>
        <v>30/04/2024</v>
      </c>
      <c r="F64" s="9" t="str">
        <f t="shared" si="0"/>
        <v>A</v>
      </c>
      <c r="G64" s="9"/>
    </row>
    <row r="65" spans="1:7" ht="15.6" x14ac:dyDescent="0.3">
      <c r="A65" s="56" t="str">
        <f>+'TCD DOM'!A55</f>
        <v>7238670</v>
      </c>
      <c r="B65" s="45">
        <f>+'TCD DOM'!B55</f>
        <v>45359</v>
      </c>
      <c r="C65" s="56">
        <f>+'TCD DOM'!C55</f>
        <v>202401387</v>
      </c>
      <c r="D65" s="44">
        <f>+'TCD DOM'!D55</f>
        <v>47.11</v>
      </c>
      <c r="E65" s="46" t="str">
        <f>+'TCD DOM'!E55</f>
        <v>30/04/2024</v>
      </c>
      <c r="F65" s="9" t="str">
        <f t="shared" si="0"/>
        <v>A</v>
      </c>
      <c r="G65" s="9"/>
    </row>
    <row r="66" spans="1:7" ht="15.6" x14ac:dyDescent="0.3">
      <c r="A66" s="56" t="str">
        <f>+'TCD DOM'!A56</f>
        <v>7365867</v>
      </c>
      <c r="B66" s="45">
        <f>+'TCD DOM'!B56</f>
        <v>45362</v>
      </c>
      <c r="C66" s="56">
        <f>+'TCD DOM'!C56</f>
        <v>202401412</v>
      </c>
      <c r="D66" s="44">
        <f>+'TCD DOM'!D56</f>
        <v>205.56</v>
      </c>
      <c r="E66" s="46" t="str">
        <f>+'TCD DOM'!E56</f>
        <v>30/04/2024</v>
      </c>
      <c r="F66" s="9" t="str">
        <f t="shared" si="0"/>
        <v>A</v>
      </c>
      <c r="G66" s="9"/>
    </row>
    <row r="67" spans="1:7" ht="15.6" x14ac:dyDescent="0.3">
      <c r="A67" s="56" t="str">
        <f>+'TCD DOM'!A57</f>
        <v>7365867</v>
      </c>
      <c r="B67" s="45">
        <f>+'TCD DOM'!B57</f>
        <v>45363</v>
      </c>
      <c r="C67" s="56">
        <f>+'TCD DOM'!C57</f>
        <v>202401447</v>
      </c>
      <c r="D67" s="44">
        <f>+'TCD DOM'!D57</f>
        <v>407.38</v>
      </c>
      <c r="E67" s="46" t="str">
        <f>+'TCD DOM'!E57</f>
        <v>30/04/2024</v>
      </c>
      <c r="F67" s="9" t="str">
        <f t="shared" si="0"/>
        <v>A</v>
      </c>
      <c r="G67" s="9"/>
    </row>
    <row r="68" spans="1:7" ht="15.6" x14ac:dyDescent="0.3">
      <c r="A68" s="56" t="str">
        <f>+'TCD DOM'!A58</f>
        <v>7563852</v>
      </c>
      <c r="B68" s="45">
        <f>+'TCD DOM'!B58</f>
        <v>45363</v>
      </c>
      <c r="C68" s="56">
        <f>+'TCD DOM'!C58</f>
        <v>202401446</v>
      </c>
      <c r="D68" s="44">
        <f>+'TCD DOM'!D58</f>
        <v>2.92</v>
      </c>
      <c r="E68" s="46" t="str">
        <f>+'TCD DOM'!E58</f>
        <v>11/04/2024</v>
      </c>
      <c r="F68" s="9" t="str">
        <f t="shared" si="0"/>
        <v>A</v>
      </c>
      <c r="G68" s="9"/>
    </row>
    <row r="69" spans="1:7" ht="15.6" x14ac:dyDescent="0.3">
      <c r="A69" s="56" t="str">
        <f>+'TCD DOM'!A59</f>
        <v>7629450</v>
      </c>
      <c r="B69" s="45">
        <f>+'TCD DOM'!B59</f>
        <v>45363</v>
      </c>
      <c r="C69" s="56">
        <f>+'TCD DOM'!C59</f>
        <v>202401455</v>
      </c>
      <c r="D69" s="44">
        <f>+'TCD DOM'!D59</f>
        <v>381.46</v>
      </c>
      <c r="E69" s="46" t="str">
        <f>+'TCD DOM'!E59</f>
        <v>11/04/2024</v>
      </c>
      <c r="F69" s="9" t="str">
        <f t="shared" si="0"/>
        <v>A</v>
      </c>
      <c r="G69" s="10"/>
    </row>
    <row r="70" spans="1:7" ht="15.6" x14ac:dyDescent="0.3">
      <c r="A70" s="56" t="str">
        <f>+'TCD DOM'!A60</f>
        <v>7660190</v>
      </c>
      <c r="B70" s="45">
        <f>+'TCD DOM'!B60</f>
        <v>45362</v>
      </c>
      <c r="C70" s="56">
        <f>+'TCD DOM'!C60</f>
        <v>202401419</v>
      </c>
      <c r="D70" s="44">
        <f>+'TCD DOM'!D60</f>
        <v>5530.94</v>
      </c>
      <c r="E70" s="46" t="str">
        <f>+'TCD DOM'!E60</f>
        <v>30/04/2024</v>
      </c>
      <c r="F70" s="9" t="str">
        <f t="shared" si="0"/>
        <v>A</v>
      </c>
      <c r="G70" s="9"/>
    </row>
    <row r="71" spans="1:7" ht="15.6" x14ac:dyDescent="0.3">
      <c r="A71" s="56" t="str">
        <f>+'TCD DOM'!A61</f>
        <v>7660190</v>
      </c>
      <c r="B71" s="45">
        <f>+'TCD DOM'!B61</f>
        <v>45363</v>
      </c>
      <c r="C71" s="56">
        <f>+'TCD DOM'!C61</f>
        <v>202401448</v>
      </c>
      <c r="D71" s="44">
        <f>+'TCD DOM'!D61</f>
        <v>122.29</v>
      </c>
      <c r="E71" s="46" t="str">
        <f>+'TCD DOM'!E61</f>
        <v>30/04/2024</v>
      </c>
      <c r="F71" s="9" t="str">
        <f t="shared" si="0"/>
        <v>A</v>
      </c>
      <c r="G71" s="53"/>
    </row>
    <row r="72" spans="1:7" ht="15.6" x14ac:dyDescent="0.3">
      <c r="A72" s="56" t="str">
        <f>+'TCD DOM'!A62</f>
        <v>Total général</v>
      </c>
      <c r="B72" s="45">
        <f>+'TCD DOM'!B62</f>
        <v>0</v>
      </c>
      <c r="C72" s="56">
        <f>+'TCD DOM'!C62</f>
        <v>0</v>
      </c>
      <c r="D72" s="44">
        <f>+'TCD DOM'!D62</f>
        <v>0</v>
      </c>
      <c r="E72" s="46">
        <f>+'TCD DOM'!E62</f>
        <v>0</v>
      </c>
      <c r="F72" s="9" t="str">
        <f t="shared" si="0"/>
        <v>A</v>
      </c>
      <c r="G72" s="53"/>
    </row>
    <row r="73" spans="1:7" ht="15.6" x14ac:dyDescent="0.3">
      <c r="A73" s="56">
        <f>+'TCD DOM'!A63</f>
        <v>0</v>
      </c>
      <c r="B73" s="45">
        <f>+'TCD DOM'!B63</f>
        <v>0</v>
      </c>
      <c r="C73" s="56">
        <f>+'TCD DOM'!C63</f>
        <v>0</v>
      </c>
      <c r="D73" s="44">
        <f>+'TCD DOM'!D63</f>
        <v>0</v>
      </c>
      <c r="E73" s="46">
        <f>+'TCD DOM'!E63</f>
        <v>0</v>
      </c>
      <c r="F73" s="9" t="str">
        <f t="shared" si="0"/>
        <v>A</v>
      </c>
      <c r="G73" s="53"/>
    </row>
    <row r="74" spans="1:7" ht="15.6" x14ac:dyDescent="0.3">
      <c r="A74" s="56">
        <f>+'TCD DOM'!A64</f>
        <v>0</v>
      </c>
      <c r="B74" s="45">
        <f>+'TCD DOM'!B64</f>
        <v>0</v>
      </c>
      <c r="C74" s="56">
        <f>+'TCD DOM'!C64</f>
        <v>0</v>
      </c>
      <c r="D74" s="44">
        <f>+'TCD DOM'!D64</f>
        <v>0</v>
      </c>
      <c r="E74" s="46">
        <f>+'TCD DOM'!E64</f>
        <v>0</v>
      </c>
      <c r="F74" s="9" t="str">
        <f t="shared" si="0"/>
        <v>A</v>
      </c>
      <c r="G74" s="53"/>
    </row>
    <row r="75" spans="1:7" ht="15.6" x14ac:dyDescent="0.3">
      <c r="A75" s="56">
        <f>+'TCD DOM'!A65</f>
        <v>0</v>
      </c>
      <c r="B75" s="45">
        <f>+'TCD DOM'!B65</f>
        <v>0</v>
      </c>
      <c r="C75" s="56">
        <f>+'TCD DOM'!C65</f>
        <v>0</v>
      </c>
      <c r="D75" s="44">
        <f>+'TCD DOM'!D65</f>
        <v>0</v>
      </c>
      <c r="E75" s="46">
        <f>+'TCD DOM'!E65</f>
        <v>0</v>
      </c>
      <c r="F75" s="9" t="str">
        <f t="shared" si="0"/>
        <v>A</v>
      </c>
      <c r="G75" s="53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A1FD-B2D3-43D1-A309-1657955DEB8D}">
  <sheetPr codeName="Feuil5"/>
  <dimension ref="A1:E39"/>
  <sheetViews>
    <sheetView topLeftCell="A13" workbookViewId="0">
      <selection activeCell="D49" sqref="D49"/>
    </sheetView>
  </sheetViews>
  <sheetFormatPr baseColWidth="10" defaultRowHeight="14.4" x14ac:dyDescent="0.3"/>
  <cols>
    <col min="1" max="1" width="21" bestFit="1" customWidth="1"/>
    <col min="2" max="2" width="18.88671875" bestFit="1" customWidth="1"/>
    <col min="3" max="3" width="24" bestFit="1" customWidth="1"/>
    <col min="4" max="4" width="22.44140625" bestFit="1" customWidth="1"/>
    <col min="5" max="5" width="19.6640625" bestFit="1" customWidth="1"/>
    <col min="6" max="7" width="10.77734375" bestFit="1" customWidth="1"/>
    <col min="8" max="8" width="12.21875" bestFit="1" customWidth="1"/>
    <col min="9" max="9" width="10.77734375" bestFit="1" customWidth="1"/>
    <col min="10" max="10" width="12.6640625" bestFit="1" customWidth="1"/>
    <col min="11" max="11" width="10.77734375" bestFit="1" customWidth="1"/>
    <col min="12" max="12" width="12.6640625" bestFit="1" customWidth="1"/>
    <col min="13" max="13" width="10.77734375" bestFit="1" customWidth="1"/>
    <col min="14" max="14" width="12.6640625" bestFit="1" customWidth="1"/>
    <col min="15" max="15" width="10.77734375" bestFit="1" customWidth="1"/>
    <col min="16" max="16" width="12.6640625" bestFit="1" customWidth="1"/>
    <col min="17" max="19" width="10.77734375" bestFit="1" customWidth="1"/>
    <col min="20" max="20" width="12.6640625" bestFit="1" customWidth="1"/>
    <col min="21" max="22" width="10.77734375" bestFit="1" customWidth="1"/>
    <col min="23" max="23" width="12.6640625" bestFit="1" customWidth="1"/>
    <col min="24" max="25" width="10.77734375" bestFit="1" customWidth="1"/>
    <col min="26" max="26" width="12.6640625" bestFit="1" customWidth="1"/>
    <col min="27" max="27" width="10.77734375" bestFit="1" customWidth="1"/>
    <col min="28" max="28" width="12.6640625" bestFit="1" customWidth="1"/>
    <col min="29" max="30" width="10.77734375" bestFit="1" customWidth="1"/>
    <col min="31" max="31" width="12.6640625" bestFit="1" customWidth="1"/>
    <col min="32" max="32" width="10.77734375" bestFit="1" customWidth="1"/>
    <col min="33" max="33" width="12.6640625" bestFit="1" customWidth="1"/>
    <col min="34" max="34" width="10.77734375" bestFit="1" customWidth="1"/>
    <col min="35" max="35" width="12.6640625" bestFit="1" customWidth="1"/>
    <col min="36" max="36" width="10.77734375" bestFit="1" customWidth="1"/>
    <col min="37" max="37" width="12.6640625" bestFit="1" customWidth="1"/>
    <col min="38" max="39" width="10.77734375" bestFit="1" customWidth="1"/>
    <col min="40" max="40" width="12.6640625" bestFit="1" customWidth="1"/>
    <col min="41" max="42" width="10.77734375" bestFit="1" customWidth="1"/>
    <col min="43" max="43" width="12.6640625" bestFit="1" customWidth="1"/>
    <col min="44" max="44" width="10.77734375" bestFit="1" customWidth="1"/>
    <col min="45" max="45" width="12.6640625" bestFit="1" customWidth="1"/>
    <col min="46" max="46" width="10.77734375" bestFit="1" customWidth="1"/>
    <col min="47" max="47" width="12.6640625" bestFit="1" customWidth="1"/>
    <col min="48" max="48" width="10.77734375" bestFit="1" customWidth="1"/>
    <col min="49" max="49" width="12.6640625" bestFit="1" customWidth="1"/>
    <col min="50" max="50" width="10.77734375" bestFit="1" customWidth="1"/>
    <col min="51" max="51" width="12.6640625" bestFit="1" customWidth="1"/>
    <col min="52" max="52" width="10.77734375" bestFit="1" customWidth="1"/>
    <col min="53" max="53" width="12.6640625" bestFit="1" customWidth="1"/>
    <col min="54" max="55" width="10.77734375" bestFit="1" customWidth="1"/>
    <col min="56" max="56" width="12.6640625" bestFit="1" customWidth="1"/>
    <col min="57" max="57" width="10.77734375" bestFit="1" customWidth="1"/>
    <col min="58" max="58" width="12.6640625" bestFit="1" customWidth="1"/>
    <col min="59" max="59" width="12" bestFit="1" customWidth="1"/>
    <col min="60" max="60" width="14.6640625" bestFit="1" customWidth="1"/>
    <col min="61" max="61" width="10.77734375" bestFit="1" customWidth="1"/>
    <col min="62" max="62" width="12.6640625" bestFit="1" customWidth="1"/>
    <col min="63" max="63" width="10.77734375" bestFit="1" customWidth="1"/>
    <col min="64" max="64" width="12.6640625" bestFit="1" customWidth="1"/>
    <col min="65" max="65" width="10.77734375" bestFit="1" customWidth="1"/>
    <col min="66" max="66" width="12.6640625" bestFit="1" customWidth="1"/>
    <col min="67" max="67" width="10.77734375" bestFit="1" customWidth="1"/>
    <col min="68" max="68" width="12.6640625" bestFit="1" customWidth="1"/>
    <col min="69" max="69" width="10.77734375" bestFit="1" customWidth="1"/>
    <col min="70" max="70" width="12.6640625" bestFit="1" customWidth="1"/>
    <col min="71" max="71" width="10.77734375" bestFit="1" customWidth="1"/>
    <col min="72" max="72" width="12.6640625" bestFit="1" customWidth="1"/>
    <col min="73" max="73" width="10.77734375" bestFit="1" customWidth="1"/>
    <col min="74" max="74" width="12.6640625" bestFit="1" customWidth="1"/>
    <col min="75" max="76" width="10.77734375" bestFit="1" customWidth="1"/>
    <col min="77" max="77" width="12.6640625" bestFit="1" customWidth="1"/>
    <col min="78" max="78" width="10.77734375" bestFit="1" customWidth="1"/>
    <col min="79" max="79" width="12.6640625" bestFit="1" customWidth="1"/>
    <col min="80" max="80" width="10.77734375" bestFit="1" customWidth="1"/>
    <col min="81" max="81" width="12.6640625" bestFit="1" customWidth="1"/>
    <col min="82" max="82" width="10.77734375" bestFit="1" customWidth="1"/>
    <col min="83" max="83" width="12.6640625" bestFit="1" customWidth="1"/>
    <col min="84" max="84" width="10.77734375" bestFit="1" customWidth="1"/>
    <col min="85" max="85" width="12.6640625" bestFit="1" customWidth="1"/>
    <col min="86" max="86" width="10.77734375" bestFit="1" customWidth="1"/>
    <col min="87" max="87" width="12.6640625" bestFit="1" customWidth="1"/>
    <col min="88" max="88" width="10.77734375" bestFit="1" customWidth="1"/>
    <col min="89" max="89" width="12.6640625" bestFit="1" customWidth="1"/>
    <col min="90" max="90" width="10.77734375" bestFit="1" customWidth="1"/>
    <col min="91" max="91" width="12.6640625" bestFit="1" customWidth="1"/>
    <col min="92" max="92" width="10.77734375" bestFit="1" customWidth="1"/>
    <col min="93" max="93" width="12.6640625" bestFit="1" customWidth="1"/>
    <col min="94" max="94" width="10.77734375" bestFit="1" customWidth="1"/>
    <col min="95" max="95" width="12.6640625" bestFit="1" customWidth="1"/>
    <col min="96" max="96" width="10.77734375" bestFit="1" customWidth="1"/>
    <col min="97" max="97" width="12.6640625" bestFit="1" customWidth="1"/>
    <col min="98" max="99" width="10.77734375" bestFit="1" customWidth="1"/>
    <col min="100" max="100" width="12.6640625" bestFit="1" customWidth="1"/>
    <col min="101" max="101" width="10.77734375" bestFit="1" customWidth="1"/>
    <col min="102" max="102" width="12.6640625" bestFit="1" customWidth="1"/>
    <col min="103" max="103" width="10.77734375" bestFit="1" customWidth="1"/>
    <col min="104" max="104" width="12.6640625" bestFit="1" customWidth="1"/>
    <col min="105" max="106" width="10.77734375" bestFit="1" customWidth="1"/>
    <col min="107" max="107" width="12.6640625" bestFit="1" customWidth="1"/>
    <col min="108" max="108" width="12.21875" bestFit="1" customWidth="1"/>
  </cols>
  <sheetData>
    <row r="1" spans="1:5" x14ac:dyDescent="0.3">
      <c r="A1" s="41" t="s">
        <v>630</v>
      </c>
      <c r="B1" t="s">
        <v>628</v>
      </c>
    </row>
    <row r="3" spans="1:5" x14ac:dyDescent="0.3">
      <c r="A3" s="41" t="s">
        <v>633</v>
      </c>
      <c r="B3" s="41" t="s">
        <v>617</v>
      </c>
      <c r="C3" s="41" t="s">
        <v>618</v>
      </c>
      <c r="D3" s="41" t="s">
        <v>619</v>
      </c>
      <c r="E3" s="41" t="s">
        <v>620</v>
      </c>
    </row>
    <row r="4" spans="1:5" x14ac:dyDescent="0.3">
      <c r="A4" s="37" t="s">
        <v>539</v>
      </c>
      <c r="B4" s="42">
        <v>45365</v>
      </c>
      <c r="C4" s="37">
        <v>202401524</v>
      </c>
      <c r="D4" s="43">
        <v>2204.5</v>
      </c>
      <c r="E4" s="37" t="s">
        <v>537</v>
      </c>
    </row>
    <row r="5" spans="1:5" x14ac:dyDescent="0.3">
      <c r="A5" s="37" t="s">
        <v>539</v>
      </c>
      <c r="B5" s="42">
        <v>45365</v>
      </c>
      <c r="C5" s="37">
        <v>202401525</v>
      </c>
      <c r="D5" s="43">
        <v>930.31</v>
      </c>
      <c r="E5" s="37" t="s">
        <v>537</v>
      </c>
    </row>
    <row r="6" spans="1:5" x14ac:dyDescent="0.3">
      <c r="A6" s="37" t="s">
        <v>539</v>
      </c>
      <c r="B6" s="42">
        <v>45365</v>
      </c>
      <c r="C6" s="37">
        <v>202401526</v>
      </c>
      <c r="D6" s="43">
        <v>172.28</v>
      </c>
      <c r="E6" s="37" t="s">
        <v>537</v>
      </c>
    </row>
    <row r="7" spans="1:5" x14ac:dyDescent="0.3">
      <c r="A7" s="37" t="s">
        <v>539</v>
      </c>
      <c r="B7" s="42">
        <v>45365</v>
      </c>
      <c r="C7" s="37">
        <v>202401527</v>
      </c>
      <c r="D7" s="43">
        <v>1.58</v>
      </c>
      <c r="E7" s="37" t="s">
        <v>537</v>
      </c>
    </row>
    <row r="8" spans="1:5" x14ac:dyDescent="0.3">
      <c r="A8" s="37" t="s">
        <v>539</v>
      </c>
      <c r="B8" s="42">
        <v>45365</v>
      </c>
      <c r="C8" s="37">
        <v>202401528</v>
      </c>
      <c r="D8" s="43">
        <v>680.4</v>
      </c>
      <c r="E8" s="37" t="s">
        <v>537</v>
      </c>
    </row>
    <row r="9" spans="1:5" x14ac:dyDescent="0.3">
      <c r="A9" s="37" t="s">
        <v>539</v>
      </c>
      <c r="B9" s="42">
        <v>45365</v>
      </c>
      <c r="C9" s="37">
        <v>202401529</v>
      </c>
      <c r="D9" s="43">
        <v>9.2200000000000006</v>
      </c>
      <c r="E9" s="37" t="s">
        <v>537</v>
      </c>
    </row>
    <row r="10" spans="1:5" x14ac:dyDescent="0.3">
      <c r="A10" s="37" t="s">
        <v>539</v>
      </c>
      <c r="B10" s="42">
        <v>45365</v>
      </c>
      <c r="C10" s="37">
        <v>202401530</v>
      </c>
      <c r="D10" s="43">
        <v>1.53</v>
      </c>
      <c r="E10" s="37" t="s">
        <v>537</v>
      </c>
    </row>
    <row r="11" spans="1:5" x14ac:dyDescent="0.3">
      <c r="A11" s="37" t="s">
        <v>539</v>
      </c>
      <c r="B11" s="42">
        <v>45365</v>
      </c>
      <c r="C11" s="37">
        <v>202401531</v>
      </c>
      <c r="D11" s="43">
        <v>1.28</v>
      </c>
      <c r="E11" s="37" t="s">
        <v>537</v>
      </c>
    </row>
    <row r="12" spans="1:5" x14ac:dyDescent="0.3">
      <c r="A12" s="37" t="s">
        <v>539</v>
      </c>
      <c r="B12" s="42">
        <v>45365</v>
      </c>
      <c r="C12" s="37">
        <v>202401532</v>
      </c>
      <c r="D12" s="43">
        <v>236.65</v>
      </c>
      <c r="E12" s="37" t="s">
        <v>537</v>
      </c>
    </row>
    <row r="13" spans="1:5" x14ac:dyDescent="0.3">
      <c r="A13" s="37" t="s">
        <v>539</v>
      </c>
      <c r="B13" s="42">
        <v>45365</v>
      </c>
      <c r="C13" s="37">
        <v>202401533</v>
      </c>
      <c r="D13" s="43">
        <v>120.96</v>
      </c>
      <c r="E13" s="37" t="s">
        <v>537</v>
      </c>
    </row>
    <row r="14" spans="1:5" x14ac:dyDescent="0.3">
      <c r="A14" s="37" t="s">
        <v>539</v>
      </c>
      <c r="B14" s="42">
        <v>45365</v>
      </c>
      <c r="C14" s="37">
        <v>202401534</v>
      </c>
      <c r="D14" s="43">
        <v>1.4</v>
      </c>
      <c r="E14" s="37" t="s">
        <v>537</v>
      </c>
    </row>
    <row r="15" spans="1:5" x14ac:dyDescent="0.3">
      <c r="A15" s="37" t="s">
        <v>539</v>
      </c>
      <c r="B15" s="42">
        <v>45365</v>
      </c>
      <c r="C15" s="37">
        <v>202401535</v>
      </c>
      <c r="D15" s="43">
        <v>109.65</v>
      </c>
      <c r="E15" s="37" t="s">
        <v>537</v>
      </c>
    </row>
    <row r="16" spans="1:5" x14ac:dyDescent="0.3">
      <c r="A16" s="37" t="s">
        <v>539</v>
      </c>
      <c r="B16" s="42">
        <v>45365</v>
      </c>
      <c r="C16" s="37">
        <v>202401536</v>
      </c>
      <c r="D16" s="43">
        <v>4653.5</v>
      </c>
      <c r="E16" s="37" t="s">
        <v>537</v>
      </c>
    </row>
    <row r="17" spans="1:5" x14ac:dyDescent="0.3">
      <c r="A17" s="37" t="s">
        <v>539</v>
      </c>
      <c r="B17" s="42">
        <v>45365</v>
      </c>
      <c r="C17" s="37">
        <v>202401537</v>
      </c>
      <c r="D17" s="43">
        <v>5787.87</v>
      </c>
      <c r="E17" s="37" t="s">
        <v>537</v>
      </c>
    </row>
    <row r="18" spans="1:5" x14ac:dyDescent="0.3">
      <c r="A18" s="37" t="s">
        <v>539</v>
      </c>
      <c r="B18" s="42">
        <v>45365</v>
      </c>
      <c r="C18" s="37">
        <v>202401538</v>
      </c>
      <c r="D18" s="43">
        <v>3092.62</v>
      </c>
      <c r="E18" s="37" t="s">
        <v>537</v>
      </c>
    </row>
    <row r="19" spans="1:5" x14ac:dyDescent="0.3">
      <c r="A19" s="37" t="s">
        <v>539</v>
      </c>
      <c r="B19" s="42">
        <v>45365</v>
      </c>
      <c r="C19" s="37">
        <v>202401539</v>
      </c>
      <c r="D19" s="43">
        <v>1418.96</v>
      </c>
      <c r="E19" s="37" t="s">
        <v>537</v>
      </c>
    </row>
    <row r="20" spans="1:5" x14ac:dyDescent="0.3">
      <c r="A20" s="37" t="s">
        <v>539</v>
      </c>
      <c r="B20" s="42">
        <v>45365</v>
      </c>
      <c r="C20" s="37">
        <v>202401540</v>
      </c>
      <c r="D20" s="43">
        <v>354.74</v>
      </c>
      <c r="E20" s="37" t="s">
        <v>537</v>
      </c>
    </row>
    <row r="21" spans="1:5" x14ac:dyDescent="0.3">
      <c r="A21" s="37" t="s">
        <v>539</v>
      </c>
      <c r="B21" s="42">
        <v>45365</v>
      </c>
      <c r="C21" s="37" t="s">
        <v>595</v>
      </c>
      <c r="D21" s="43">
        <v>-1.58</v>
      </c>
      <c r="E21" s="37" t="s">
        <v>537</v>
      </c>
    </row>
    <row r="22" spans="1:5" x14ac:dyDescent="0.3">
      <c r="A22" s="37" t="s">
        <v>539</v>
      </c>
      <c r="B22" s="42">
        <v>45365</v>
      </c>
      <c r="C22" s="37" t="s">
        <v>596</v>
      </c>
      <c r="D22" s="43">
        <v>-1.53</v>
      </c>
      <c r="E22" s="37" t="s">
        <v>537</v>
      </c>
    </row>
    <row r="23" spans="1:5" x14ac:dyDescent="0.3">
      <c r="A23" s="37" t="s">
        <v>539</v>
      </c>
      <c r="B23" s="42">
        <v>45365</v>
      </c>
      <c r="C23" s="37" t="s">
        <v>597</v>
      </c>
      <c r="D23" s="43">
        <v>-1.28</v>
      </c>
      <c r="E23" s="37" t="s">
        <v>537</v>
      </c>
    </row>
    <row r="24" spans="1:5" x14ac:dyDescent="0.3">
      <c r="A24" s="37" t="s">
        <v>539</v>
      </c>
      <c r="B24" s="42">
        <v>45365</v>
      </c>
      <c r="C24" s="37" t="s">
        <v>598</v>
      </c>
      <c r="D24" s="43">
        <v>-1.4</v>
      </c>
      <c r="E24" s="37" t="s">
        <v>537</v>
      </c>
    </row>
    <row r="25" spans="1:5" x14ac:dyDescent="0.3">
      <c r="A25" s="37" t="s">
        <v>177</v>
      </c>
      <c r="B25" s="42">
        <v>45359</v>
      </c>
      <c r="C25" s="37">
        <v>202401390</v>
      </c>
      <c r="D25" s="43">
        <v>147.84</v>
      </c>
      <c r="E25" s="37" t="s">
        <v>147</v>
      </c>
    </row>
    <row r="26" spans="1:5" x14ac:dyDescent="0.3">
      <c r="A26" s="37" t="s">
        <v>177</v>
      </c>
      <c r="B26" s="42">
        <v>45362</v>
      </c>
      <c r="C26" s="37">
        <v>202401420</v>
      </c>
      <c r="D26" s="43">
        <v>483.78</v>
      </c>
      <c r="E26" s="37" t="s">
        <v>205</v>
      </c>
    </row>
    <row r="27" spans="1:5" x14ac:dyDescent="0.3">
      <c r="A27" s="37" t="s">
        <v>177</v>
      </c>
      <c r="B27" s="42">
        <v>45362</v>
      </c>
      <c r="C27" s="37">
        <v>202401421</v>
      </c>
      <c r="D27" s="43">
        <v>200.59</v>
      </c>
      <c r="E27" s="37" t="s">
        <v>205</v>
      </c>
    </row>
    <row r="28" spans="1:5" x14ac:dyDescent="0.3">
      <c r="A28" s="37" t="s">
        <v>177</v>
      </c>
      <c r="B28" s="42">
        <v>45362</v>
      </c>
      <c r="C28" s="37">
        <v>202401422</v>
      </c>
      <c r="D28" s="43">
        <v>518.59</v>
      </c>
      <c r="E28" s="37" t="s">
        <v>205</v>
      </c>
    </row>
    <row r="29" spans="1:5" x14ac:dyDescent="0.3">
      <c r="A29" s="37" t="s">
        <v>177</v>
      </c>
      <c r="B29" s="42">
        <v>45362</v>
      </c>
      <c r="C29" s="37">
        <v>202401423</v>
      </c>
      <c r="D29" s="43">
        <v>4425.2299999999996</v>
      </c>
      <c r="E29" s="37" t="s">
        <v>205</v>
      </c>
    </row>
    <row r="30" spans="1:5" x14ac:dyDescent="0.3">
      <c r="A30" s="37" t="s">
        <v>177</v>
      </c>
      <c r="B30" s="42">
        <v>45363</v>
      </c>
      <c r="C30" s="37">
        <v>202401463</v>
      </c>
      <c r="D30" s="43">
        <v>4126.41</v>
      </c>
      <c r="E30" s="37" t="s">
        <v>342</v>
      </c>
    </row>
    <row r="31" spans="1:5" x14ac:dyDescent="0.3">
      <c r="A31" s="37" t="s">
        <v>428</v>
      </c>
      <c r="B31" s="42">
        <v>45363</v>
      </c>
      <c r="C31" s="37">
        <v>202401458</v>
      </c>
      <c r="D31" s="43">
        <v>63.11</v>
      </c>
      <c r="E31" s="37" t="s">
        <v>342</v>
      </c>
    </row>
    <row r="32" spans="1:5" x14ac:dyDescent="0.3">
      <c r="A32" s="37" t="s">
        <v>428</v>
      </c>
      <c r="B32" s="42">
        <v>45363</v>
      </c>
      <c r="C32" s="37">
        <v>202401459</v>
      </c>
      <c r="D32" s="43">
        <v>88.19</v>
      </c>
      <c r="E32" s="37" t="s">
        <v>342</v>
      </c>
    </row>
    <row r="33" spans="1:5" x14ac:dyDescent="0.3">
      <c r="A33" s="37" t="s">
        <v>428</v>
      </c>
      <c r="B33" s="42">
        <v>45363</v>
      </c>
      <c r="C33" s="37">
        <v>202401460</v>
      </c>
      <c r="D33" s="43">
        <v>778.86</v>
      </c>
      <c r="E33" s="37" t="s">
        <v>342</v>
      </c>
    </row>
    <row r="34" spans="1:5" x14ac:dyDescent="0.3">
      <c r="A34" s="37" t="s">
        <v>428</v>
      </c>
      <c r="B34" s="42">
        <v>45365</v>
      </c>
      <c r="C34" s="37">
        <v>202401547</v>
      </c>
      <c r="D34" s="43">
        <v>168.3</v>
      </c>
      <c r="E34" s="37" t="s">
        <v>547</v>
      </c>
    </row>
    <row r="35" spans="1:5" x14ac:dyDescent="0.3">
      <c r="A35" s="37" t="s">
        <v>524</v>
      </c>
      <c r="B35" s="42">
        <v>45364</v>
      </c>
      <c r="C35" s="37">
        <v>202401518</v>
      </c>
      <c r="D35" s="43">
        <v>206.51</v>
      </c>
      <c r="E35" s="37" t="s">
        <v>517</v>
      </c>
    </row>
    <row r="36" spans="1:5" x14ac:dyDescent="0.3">
      <c r="A36" s="37" t="s">
        <v>434</v>
      </c>
      <c r="B36" s="42">
        <v>45363</v>
      </c>
      <c r="C36" s="37">
        <v>202401461</v>
      </c>
      <c r="D36" s="43">
        <v>567.20000000000005</v>
      </c>
      <c r="E36" s="37" t="s">
        <v>342</v>
      </c>
    </row>
    <row r="37" spans="1:5" x14ac:dyDescent="0.3">
      <c r="A37" s="37" t="s">
        <v>434</v>
      </c>
      <c r="B37" s="42">
        <v>45363</v>
      </c>
      <c r="C37" s="37">
        <v>202401462</v>
      </c>
      <c r="D37" s="43">
        <v>779.48</v>
      </c>
      <c r="E37" s="37" t="s">
        <v>342</v>
      </c>
    </row>
    <row r="38" spans="1:5" x14ac:dyDescent="0.3">
      <c r="A38" s="37" t="s">
        <v>117</v>
      </c>
      <c r="B38" s="42">
        <v>45358</v>
      </c>
      <c r="C38" s="37">
        <v>202401354</v>
      </c>
      <c r="D38" s="43">
        <v>183.66</v>
      </c>
      <c r="E38" s="37" t="s">
        <v>112</v>
      </c>
    </row>
    <row r="39" spans="1:5" x14ac:dyDescent="0.3">
      <c r="A39" s="37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D3E7-70C6-44E2-9A33-9ED4B16888B9}">
  <sheetPr codeName="Feuil6">
    <tabColor rgb="FF92D050"/>
  </sheetPr>
  <dimension ref="A1:G62"/>
  <sheetViews>
    <sheetView workbookViewId="0">
      <selection activeCell="I12" sqref="I12"/>
    </sheetView>
  </sheetViews>
  <sheetFormatPr baseColWidth="10" defaultRowHeight="14.4" x14ac:dyDescent="0.3"/>
  <cols>
    <col min="1" max="1" width="17.77734375" bestFit="1" customWidth="1"/>
    <col min="2" max="2" width="20.33203125" bestFit="1" customWidth="1"/>
    <col min="3" max="3" width="13.5546875" bestFit="1" customWidth="1"/>
    <col min="5" max="5" width="14.109375" customWidth="1"/>
  </cols>
  <sheetData>
    <row r="1" spans="1:7" ht="15.6" x14ac:dyDescent="0.3">
      <c r="A1" s="64" t="s">
        <v>623</v>
      </c>
      <c r="B1" s="64"/>
      <c r="C1" s="64"/>
      <c r="D1" s="64"/>
      <c r="E1" s="64"/>
      <c r="F1" s="64"/>
      <c r="G1" s="64"/>
    </row>
    <row r="2" spans="1:7" ht="15.6" x14ac:dyDescent="0.3">
      <c r="A2" s="4"/>
      <c r="B2" s="4"/>
      <c r="C2" s="4" t="s">
        <v>601</v>
      </c>
      <c r="D2" s="5"/>
      <c r="E2" s="4"/>
      <c r="F2" s="4"/>
      <c r="G2" s="4"/>
    </row>
    <row r="3" spans="1:7" ht="15.6" x14ac:dyDescent="0.3">
      <c r="A3" s="4"/>
      <c r="B3" s="4"/>
      <c r="C3" s="4" t="s">
        <v>602</v>
      </c>
      <c r="D3" s="5"/>
      <c r="E3" s="4"/>
      <c r="F3" s="4"/>
      <c r="G3" s="4"/>
    </row>
    <row r="4" spans="1:7" ht="15.6" x14ac:dyDescent="0.3">
      <c r="A4" s="4"/>
      <c r="B4" s="4"/>
      <c r="C4" s="4" t="s">
        <v>603</v>
      </c>
      <c r="D4" s="5"/>
      <c r="E4" s="4"/>
      <c r="F4" s="4"/>
      <c r="G4" s="4"/>
    </row>
    <row r="5" spans="1:7" ht="15.6" x14ac:dyDescent="0.3">
      <c r="A5" s="4"/>
      <c r="B5" s="4"/>
      <c r="C5" s="4"/>
      <c r="D5" s="5"/>
      <c r="E5" s="4"/>
      <c r="F5" s="4"/>
      <c r="G5" s="4"/>
    </row>
    <row r="6" spans="1:7" ht="15.6" x14ac:dyDescent="0.3">
      <c r="A6" s="6" t="s">
        <v>604</v>
      </c>
      <c r="B6" s="7" t="s">
        <v>605</v>
      </c>
      <c r="C6" s="4"/>
      <c r="D6" s="5" t="s">
        <v>624</v>
      </c>
      <c r="E6" s="4"/>
      <c r="F6" s="4"/>
      <c r="G6" s="4"/>
    </row>
    <row r="7" spans="1:7" ht="15.6" x14ac:dyDescent="0.3">
      <c r="A7" s="6" t="s">
        <v>607</v>
      </c>
      <c r="B7" s="8" t="s">
        <v>625</v>
      </c>
      <c r="C7" s="4"/>
      <c r="D7" s="5" t="s">
        <v>609</v>
      </c>
      <c r="E7" s="4"/>
      <c r="F7" s="4"/>
      <c r="G7" s="4"/>
    </row>
    <row r="8" spans="1:7" ht="15.6" x14ac:dyDescent="0.3">
      <c r="A8" s="6" t="s">
        <v>610</v>
      </c>
      <c r="B8" s="55">
        <v>45366</v>
      </c>
      <c r="C8" s="4"/>
      <c r="D8" s="5" t="s">
        <v>611</v>
      </c>
      <c r="E8" s="4"/>
      <c r="F8" s="4"/>
      <c r="G8" s="4"/>
    </row>
    <row r="9" spans="1:7" ht="15.6" x14ac:dyDescent="0.3">
      <c r="A9" s="6" t="s">
        <v>99</v>
      </c>
      <c r="B9" s="7" t="s">
        <v>113</v>
      </c>
      <c r="C9" s="4"/>
      <c r="D9" s="5" t="s">
        <v>612</v>
      </c>
      <c r="E9" s="4"/>
      <c r="F9" s="4"/>
      <c r="G9" s="4"/>
    </row>
    <row r="10" spans="1:7" ht="15.6" x14ac:dyDescent="0.3">
      <c r="A10" s="6" t="s">
        <v>613</v>
      </c>
      <c r="B10" s="7" t="s">
        <v>614</v>
      </c>
      <c r="C10" s="4"/>
      <c r="D10" s="5"/>
      <c r="E10" s="4"/>
      <c r="F10" s="4" t="s">
        <v>626</v>
      </c>
      <c r="G10" s="4"/>
    </row>
    <row r="11" spans="1:7" ht="15.6" x14ac:dyDescent="0.3">
      <c r="A11" s="6" t="s">
        <v>615</v>
      </c>
      <c r="B11" s="54">
        <f>SUM(D14:D1000)</f>
        <v>32509.409999999993</v>
      </c>
      <c r="C11" s="4"/>
      <c r="D11" s="5"/>
      <c r="E11" s="4"/>
      <c r="F11" s="4"/>
      <c r="G11" s="11"/>
    </row>
    <row r="12" spans="1:7" ht="15.6" x14ac:dyDescent="0.3">
      <c r="A12" s="4"/>
      <c r="B12" s="4"/>
      <c r="C12" s="4"/>
      <c r="D12" s="5"/>
      <c r="E12" s="4"/>
      <c r="F12" s="4"/>
      <c r="G12" s="4"/>
    </row>
    <row r="13" spans="1:7" s="2" customFormat="1" ht="46.8" x14ac:dyDescent="0.3">
      <c r="A13" s="29" t="s">
        <v>616</v>
      </c>
      <c r="B13" s="30" t="s">
        <v>617</v>
      </c>
      <c r="C13" s="30" t="s">
        <v>618</v>
      </c>
      <c r="D13" s="31" t="s">
        <v>619</v>
      </c>
      <c r="E13" s="30" t="s">
        <v>620</v>
      </c>
      <c r="F13" s="30" t="s">
        <v>621</v>
      </c>
      <c r="G13" s="30" t="s">
        <v>622</v>
      </c>
    </row>
    <row r="14" spans="1:7" ht="15.6" x14ac:dyDescent="0.3">
      <c r="A14" s="56" t="str">
        <f>+'TCD EXP'!A4</f>
        <v>4640905</v>
      </c>
      <c r="B14" s="45">
        <f>+'TCD EXP'!B4</f>
        <v>45365</v>
      </c>
      <c r="C14" s="56">
        <f>+'TCD EXP'!C4</f>
        <v>202401524</v>
      </c>
      <c r="D14" s="44">
        <f>+'TCD EXP'!D4</f>
        <v>2204.5</v>
      </c>
      <c r="E14" s="46" t="str">
        <f>+'TCD EXP'!E4</f>
        <v>12/06/2024</v>
      </c>
      <c r="F14" s="9" t="s">
        <v>631</v>
      </c>
      <c r="G14" s="9"/>
    </row>
    <row r="15" spans="1:7" ht="15.6" x14ac:dyDescent="0.3">
      <c r="A15" s="56" t="str">
        <f>+'TCD EXP'!A5</f>
        <v>4640905</v>
      </c>
      <c r="B15" s="45">
        <f>+'TCD EXP'!B5</f>
        <v>45365</v>
      </c>
      <c r="C15" s="56">
        <f>+'TCD EXP'!C5</f>
        <v>202401525</v>
      </c>
      <c r="D15" s="44">
        <f>+'TCD EXP'!D5</f>
        <v>930.31</v>
      </c>
      <c r="E15" s="46" t="str">
        <f>+'TCD EXP'!E5</f>
        <v>12/06/2024</v>
      </c>
      <c r="F15" s="9" t="str">
        <f>+F14</f>
        <v>A</v>
      </c>
      <c r="G15" s="9"/>
    </row>
    <row r="16" spans="1:7" ht="15.6" x14ac:dyDescent="0.3">
      <c r="A16" s="56" t="str">
        <f>+'TCD EXP'!A6</f>
        <v>4640905</v>
      </c>
      <c r="B16" s="45">
        <f>+'TCD EXP'!B6</f>
        <v>45365</v>
      </c>
      <c r="C16" s="56">
        <f>+'TCD EXP'!C6</f>
        <v>202401526</v>
      </c>
      <c r="D16" s="44">
        <f>+'TCD EXP'!D6</f>
        <v>172.28</v>
      </c>
      <c r="E16" s="46" t="str">
        <f>+'TCD EXP'!E6</f>
        <v>12/06/2024</v>
      </c>
      <c r="F16" s="9" t="str">
        <f t="shared" ref="F16:F48" si="0">IF(A16&lt;&gt;"","A","")</f>
        <v>A</v>
      </c>
      <c r="G16" s="9"/>
    </row>
    <row r="17" spans="1:7" ht="15.6" x14ac:dyDescent="0.3">
      <c r="A17" s="56" t="str">
        <f>+'TCD EXP'!A7</f>
        <v>4640905</v>
      </c>
      <c r="B17" s="45">
        <f>+'TCD EXP'!B7</f>
        <v>45365</v>
      </c>
      <c r="C17" s="56">
        <f>+'TCD EXP'!C7</f>
        <v>202401527</v>
      </c>
      <c r="D17" s="44">
        <f>+'TCD EXP'!D7</f>
        <v>1.58</v>
      </c>
      <c r="E17" s="46" t="str">
        <f>+'TCD EXP'!E7</f>
        <v>12/06/2024</v>
      </c>
      <c r="F17" s="12" t="str">
        <f t="shared" si="0"/>
        <v>A</v>
      </c>
      <c r="G17" s="12"/>
    </row>
    <row r="18" spans="1:7" ht="15.6" x14ac:dyDescent="0.3">
      <c r="A18" s="56" t="str">
        <f>+'TCD EXP'!A8</f>
        <v>4640905</v>
      </c>
      <c r="B18" s="45">
        <f>+'TCD EXP'!B8</f>
        <v>45365</v>
      </c>
      <c r="C18" s="56">
        <f>+'TCD EXP'!C8</f>
        <v>202401528</v>
      </c>
      <c r="D18" s="44">
        <f>+'TCD EXP'!D8</f>
        <v>680.4</v>
      </c>
      <c r="E18" s="46" t="str">
        <f>+'TCD EXP'!E8</f>
        <v>12/06/2024</v>
      </c>
      <c r="F18" s="12" t="str">
        <f t="shared" si="0"/>
        <v>A</v>
      </c>
      <c r="G18" s="12"/>
    </row>
    <row r="19" spans="1:7" ht="15.6" x14ac:dyDescent="0.3">
      <c r="A19" s="56" t="str">
        <f>+'TCD EXP'!A9</f>
        <v>4640905</v>
      </c>
      <c r="B19" s="45">
        <f>+'TCD EXP'!B9</f>
        <v>45365</v>
      </c>
      <c r="C19" s="56">
        <f>+'TCD EXP'!C9</f>
        <v>202401529</v>
      </c>
      <c r="D19" s="44">
        <f>+'TCD EXP'!D9</f>
        <v>9.2200000000000006</v>
      </c>
      <c r="E19" s="46" t="str">
        <f>+'TCD EXP'!E9</f>
        <v>12/06/2024</v>
      </c>
      <c r="F19" s="12" t="str">
        <f t="shared" si="0"/>
        <v>A</v>
      </c>
      <c r="G19" s="12"/>
    </row>
    <row r="20" spans="1:7" ht="15.6" x14ac:dyDescent="0.3">
      <c r="A20" s="56" t="str">
        <f>+'TCD EXP'!A10</f>
        <v>4640905</v>
      </c>
      <c r="B20" s="45">
        <f>+'TCD EXP'!B10</f>
        <v>45365</v>
      </c>
      <c r="C20" s="56">
        <f>+'TCD EXP'!C10</f>
        <v>202401530</v>
      </c>
      <c r="D20" s="44">
        <f>+'TCD EXP'!D10</f>
        <v>1.53</v>
      </c>
      <c r="E20" s="46" t="str">
        <f>+'TCD EXP'!E10</f>
        <v>12/06/2024</v>
      </c>
      <c r="F20" s="12" t="str">
        <f t="shared" si="0"/>
        <v>A</v>
      </c>
      <c r="G20" s="12"/>
    </row>
    <row r="21" spans="1:7" ht="15.6" x14ac:dyDescent="0.3">
      <c r="A21" s="56" t="str">
        <f>+'TCD EXP'!A11</f>
        <v>4640905</v>
      </c>
      <c r="B21" s="45">
        <f>+'TCD EXP'!B11</f>
        <v>45365</v>
      </c>
      <c r="C21" s="56">
        <f>+'TCD EXP'!C11</f>
        <v>202401531</v>
      </c>
      <c r="D21" s="44">
        <f>+'TCD EXP'!D11</f>
        <v>1.28</v>
      </c>
      <c r="E21" s="46" t="str">
        <f>+'TCD EXP'!E11</f>
        <v>12/06/2024</v>
      </c>
      <c r="F21" s="12" t="str">
        <f t="shared" si="0"/>
        <v>A</v>
      </c>
      <c r="G21" s="12"/>
    </row>
    <row r="22" spans="1:7" ht="15.6" x14ac:dyDescent="0.3">
      <c r="A22" s="56" t="str">
        <f>+'TCD EXP'!A12</f>
        <v>4640905</v>
      </c>
      <c r="B22" s="45">
        <f>+'TCD EXP'!B12</f>
        <v>45365</v>
      </c>
      <c r="C22" s="56">
        <f>+'TCD EXP'!C12</f>
        <v>202401532</v>
      </c>
      <c r="D22" s="44">
        <f>+'TCD EXP'!D12</f>
        <v>236.65</v>
      </c>
      <c r="E22" s="46" t="str">
        <f>+'TCD EXP'!E12</f>
        <v>12/06/2024</v>
      </c>
      <c r="F22" s="12" t="str">
        <f t="shared" si="0"/>
        <v>A</v>
      </c>
      <c r="G22" s="12"/>
    </row>
    <row r="23" spans="1:7" ht="15.6" x14ac:dyDescent="0.3">
      <c r="A23" s="56" t="str">
        <f>+'TCD EXP'!A13</f>
        <v>4640905</v>
      </c>
      <c r="B23" s="45">
        <f>+'TCD EXP'!B13</f>
        <v>45365</v>
      </c>
      <c r="C23" s="56">
        <f>+'TCD EXP'!C13</f>
        <v>202401533</v>
      </c>
      <c r="D23" s="44">
        <f>+'TCD EXP'!D13</f>
        <v>120.96</v>
      </c>
      <c r="E23" s="46" t="str">
        <f>+'TCD EXP'!E13</f>
        <v>12/06/2024</v>
      </c>
      <c r="F23" s="12" t="str">
        <f t="shared" si="0"/>
        <v>A</v>
      </c>
      <c r="G23" s="12"/>
    </row>
    <row r="24" spans="1:7" ht="15.6" x14ac:dyDescent="0.3">
      <c r="A24" s="56" t="str">
        <f>+'TCD EXP'!A14</f>
        <v>4640905</v>
      </c>
      <c r="B24" s="45">
        <f>+'TCD EXP'!B14</f>
        <v>45365</v>
      </c>
      <c r="C24" s="56">
        <f>+'TCD EXP'!C14</f>
        <v>202401534</v>
      </c>
      <c r="D24" s="44">
        <f>+'TCD EXP'!D14</f>
        <v>1.4</v>
      </c>
      <c r="E24" s="46" t="str">
        <f>+'TCD EXP'!E14</f>
        <v>12/06/2024</v>
      </c>
      <c r="F24" s="12" t="str">
        <f t="shared" si="0"/>
        <v>A</v>
      </c>
      <c r="G24" s="12"/>
    </row>
    <row r="25" spans="1:7" ht="15.6" x14ac:dyDescent="0.3">
      <c r="A25" s="56" t="str">
        <f>+'TCD EXP'!A15</f>
        <v>4640905</v>
      </c>
      <c r="B25" s="45">
        <f>+'TCD EXP'!B15</f>
        <v>45365</v>
      </c>
      <c r="C25" s="56">
        <f>+'TCD EXP'!C15</f>
        <v>202401535</v>
      </c>
      <c r="D25" s="44">
        <f>+'TCD EXP'!D15</f>
        <v>109.65</v>
      </c>
      <c r="E25" s="46" t="str">
        <f>+'TCD EXP'!E15</f>
        <v>12/06/2024</v>
      </c>
      <c r="F25" s="9" t="str">
        <f t="shared" si="0"/>
        <v>A</v>
      </c>
      <c r="G25" s="13"/>
    </row>
    <row r="26" spans="1:7" ht="15.6" x14ac:dyDescent="0.3">
      <c r="A26" s="56" t="str">
        <f>+'TCD EXP'!A16</f>
        <v>4640905</v>
      </c>
      <c r="B26" s="45">
        <f>+'TCD EXP'!B16</f>
        <v>45365</v>
      </c>
      <c r="C26" s="56">
        <f>+'TCD EXP'!C16</f>
        <v>202401536</v>
      </c>
      <c r="D26" s="44">
        <f>+'TCD EXP'!D16</f>
        <v>4653.5</v>
      </c>
      <c r="E26" s="46" t="str">
        <f>+'TCD EXP'!E16</f>
        <v>12/06/2024</v>
      </c>
      <c r="F26" s="9" t="str">
        <f t="shared" si="0"/>
        <v>A</v>
      </c>
      <c r="G26" s="13"/>
    </row>
    <row r="27" spans="1:7" ht="15.6" x14ac:dyDescent="0.3">
      <c r="A27" s="56" t="str">
        <f>+'TCD EXP'!A17</f>
        <v>4640905</v>
      </c>
      <c r="B27" s="45">
        <f>+'TCD EXP'!B17</f>
        <v>45365</v>
      </c>
      <c r="C27" s="56">
        <f>+'TCD EXP'!C17</f>
        <v>202401537</v>
      </c>
      <c r="D27" s="44">
        <f>+'TCD EXP'!D17</f>
        <v>5787.87</v>
      </c>
      <c r="E27" s="46" t="str">
        <f>+'TCD EXP'!E17</f>
        <v>12/06/2024</v>
      </c>
      <c r="F27" s="9" t="str">
        <f t="shared" si="0"/>
        <v>A</v>
      </c>
      <c r="G27" s="13"/>
    </row>
    <row r="28" spans="1:7" ht="15.6" x14ac:dyDescent="0.3">
      <c r="A28" s="56" t="str">
        <f>+'TCD EXP'!A18</f>
        <v>4640905</v>
      </c>
      <c r="B28" s="45">
        <f>+'TCD EXP'!B18</f>
        <v>45365</v>
      </c>
      <c r="C28" s="56">
        <f>+'TCD EXP'!C18</f>
        <v>202401538</v>
      </c>
      <c r="D28" s="44">
        <f>+'TCD EXP'!D18</f>
        <v>3092.62</v>
      </c>
      <c r="E28" s="46" t="str">
        <f>+'TCD EXP'!E18</f>
        <v>12/06/2024</v>
      </c>
      <c r="F28" s="12" t="str">
        <f t="shared" si="0"/>
        <v>A</v>
      </c>
      <c r="G28" s="12"/>
    </row>
    <row r="29" spans="1:7" ht="15.6" x14ac:dyDescent="0.3">
      <c r="A29" s="56" t="str">
        <f>+'TCD EXP'!A19</f>
        <v>4640905</v>
      </c>
      <c r="B29" s="45">
        <f>+'TCD EXP'!B19</f>
        <v>45365</v>
      </c>
      <c r="C29" s="56">
        <f>+'TCD EXP'!C19</f>
        <v>202401539</v>
      </c>
      <c r="D29" s="44">
        <f>+'TCD EXP'!D19</f>
        <v>1418.96</v>
      </c>
      <c r="E29" s="46" t="str">
        <f>+'TCD EXP'!E19</f>
        <v>12/06/2024</v>
      </c>
      <c r="F29" s="9" t="str">
        <f t="shared" si="0"/>
        <v>A</v>
      </c>
      <c r="G29" s="9"/>
    </row>
    <row r="30" spans="1:7" ht="15.6" x14ac:dyDescent="0.3">
      <c r="A30" s="56" t="str">
        <f>+'TCD EXP'!A20</f>
        <v>4640905</v>
      </c>
      <c r="B30" s="45">
        <f>+'TCD EXP'!B20</f>
        <v>45365</v>
      </c>
      <c r="C30" s="56">
        <f>+'TCD EXP'!C20</f>
        <v>202401540</v>
      </c>
      <c r="D30" s="44">
        <f>+'TCD EXP'!D20</f>
        <v>354.74</v>
      </c>
      <c r="E30" s="46" t="str">
        <f>+'TCD EXP'!E20</f>
        <v>12/06/2024</v>
      </c>
      <c r="F30" s="9" t="str">
        <f t="shared" si="0"/>
        <v>A</v>
      </c>
      <c r="G30" s="9"/>
    </row>
    <row r="31" spans="1:7" ht="15.6" x14ac:dyDescent="0.3">
      <c r="A31" s="56" t="str">
        <f>+'TCD EXP'!A21</f>
        <v>4640905</v>
      </c>
      <c r="B31" s="45">
        <f>+'TCD EXP'!B21</f>
        <v>45365</v>
      </c>
      <c r="C31" s="56" t="str">
        <f>+'TCD EXP'!C21</f>
        <v>A202400130</v>
      </c>
      <c r="D31" s="44">
        <f>+'TCD EXP'!D21</f>
        <v>-1.58</v>
      </c>
      <c r="E31" s="46" t="str">
        <f>+'TCD EXP'!E21</f>
        <v>12/06/2024</v>
      </c>
      <c r="F31" s="12" t="str">
        <f t="shared" si="0"/>
        <v>A</v>
      </c>
      <c r="G31" s="12"/>
    </row>
    <row r="32" spans="1:7" ht="15.6" x14ac:dyDescent="0.3">
      <c r="A32" s="56" t="str">
        <f>+'TCD EXP'!A22</f>
        <v>4640905</v>
      </c>
      <c r="B32" s="45">
        <f>+'TCD EXP'!B22</f>
        <v>45365</v>
      </c>
      <c r="C32" s="56" t="str">
        <f>+'TCD EXP'!C22</f>
        <v>A202400131</v>
      </c>
      <c r="D32" s="44">
        <f>+'TCD EXP'!D22</f>
        <v>-1.53</v>
      </c>
      <c r="E32" s="46" t="str">
        <f>+'TCD EXP'!E22</f>
        <v>12/06/2024</v>
      </c>
      <c r="F32" s="12" t="str">
        <f t="shared" si="0"/>
        <v>A</v>
      </c>
      <c r="G32" s="12"/>
    </row>
    <row r="33" spans="1:7" ht="15.6" x14ac:dyDescent="0.3">
      <c r="A33" s="56" t="str">
        <f>+'TCD EXP'!A23</f>
        <v>4640905</v>
      </c>
      <c r="B33" s="45">
        <f>+'TCD EXP'!B23</f>
        <v>45365</v>
      </c>
      <c r="C33" s="56" t="str">
        <f>+'TCD EXP'!C23</f>
        <v>A202400132</v>
      </c>
      <c r="D33" s="44">
        <f>+'TCD EXP'!D23</f>
        <v>-1.28</v>
      </c>
      <c r="E33" s="46" t="str">
        <f>+'TCD EXP'!E23</f>
        <v>12/06/2024</v>
      </c>
      <c r="F33" s="12" t="str">
        <f t="shared" si="0"/>
        <v>A</v>
      </c>
      <c r="G33" s="12"/>
    </row>
    <row r="34" spans="1:7" ht="15.6" x14ac:dyDescent="0.3">
      <c r="A34" s="56" t="str">
        <f>+'TCD EXP'!A24</f>
        <v>4640905</v>
      </c>
      <c r="B34" s="45">
        <f>+'TCD EXP'!B24</f>
        <v>45365</v>
      </c>
      <c r="C34" s="56" t="str">
        <f>+'TCD EXP'!C24</f>
        <v>A202400133</v>
      </c>
      <c r="D34" s="44">
        <f>+'TCD EXP'!D24</f>
        <v>-1.4</v>
      </c>
      <c r="E34" s="46" t="str">
        <f>+'TCD EXP'!E24</f>
        <v>12/06/2024</v>
      </c>
      <c r="F34" s="12" t="str">
        <f t="shared" si="0"/>
        <v>A</v>
      </c>
      <c r="G34" s="12"/>
    </row>
    <row r="35" spans="1:7" ht="15.6" x14ac:dyDescent="0.3">
      <c r="A35" s="56" t="str">
        <f>+'TCD EXP'!A25</f>
        <v>4640923</v>
      </c>
      <c r="B35" s="45">
        <f>+'TCD EXP'!B25</f>
        <v>45359</v>
      </c>
      <c r="C35" s="56">
        <f>+'TCD EXP'!C25</f>
        <v>202401390</v>
      </c>
      <c r="D35" s="44">
        <f>+'TCD EXP'!D25</f>
        <v>147.84</v>
      </c>
      <c r="E35" s="46" t="str">
        <f>+'TCD EXP'!E25</f>
        <v>07/04/2024</v>
      </c>
      <c r="F35" s="12" t="str">
        <f t="shared" si="0"/>
        <v>A</v>
      </c>
      <c r="G35" s="12"/>
    </row>
    <row r="36" spans="1:7" ht="15.6" x14ac:dyDescent="0.3">
      <c r="A36" s="56" t="str">
        <f>+'TCD EXP'!A26</f>
        <v>4640923</v>
      </c>
      <c r="B36" s="45">
        <f>+'TCD EXP'!B26</f>
        <v>45362</v>
      </c>
      <c r="C36" s="56">
        <f>+'TCD EXP'!C26</f>
        <v>202401420</v>
      </c>
      <c r="D36" s="44">
        <f>+'TCD EXP'!D26</f>
        <v>483.78</v>
      </c>
      <c r="E36" s="46" t="str">
        <f>+'TCD EXP'!E26</f>
        <v>10/04/2024</v>
      </c>
      <c r="F36" s="12" t="str">
        <f t="shared" si="0"/>
        <v>A</v>
      </c>
      <c r="G36" s="12"/>
    </row>
    <row r="37" spans="1:7" ht="15.6" x14ac:dyDescent="0.3">
      <c r="A37" s="56" t="str">
        <f>+'TCD EXP'!A27</f>
        <v>4640923</v>
      </c>
      <c r="B37" s="45">
        <f>+'TCD EXP'!B27</f>
        <v>45362</v>
      </c>
      <c r="C37" s="56">
        <f>+'TCD EXP'!C27</f>
        <v>202401421</v>
      </c>
      <c r="D37" s="44">
        <f>+'TCD EXP'!D27</f>
        <v>200.59</v>
      </c>
      <c r="E37" s="46" t="str">
        <f>+'TCD EXP'!E27</f>
        <v>10/04/2024</v>
      </c>
      <c r="F37" s="12" t="str">
        <f t="shared" si="0"/>
        <v>A</v>
      </c>
      <c r="G37" s="12"/>
    </row>
    <row r="38" spans="1:7" ht="15.6" x14ac:dyDescent="0.3">
      <c r="A38" s="56" t="str">
        <f>+'TCD EXP'!A28</f>
        <v>4640923</v>
      </c>
      <c r="B38" s="45">
        <f>+'TCD EXP'!B28</f>
        <v>45362</v>
      </c>
      <c r="C38" s="56">
        <f>+'TCD EXP'!C28</f>
        <v>202401422</v>
      </c>
      <c r="D38" s="44">
        <f>+'TCD EXP'!D28</f>
        <v>518.59</v>
      </c>
      <c r="E38" s="46" t="str">
        <f>+'TCD EXP'!E28</f>
        <v>10/04/2024</v>
      </c>
      <c r="F38" s="12" t="str">
        <f t="shared" si="0"/>
        <v>A</v>
      </c>
      <c r="G38" s="12"/>
    </row>
    <row r="39" spans="1:7" ht="15.6" x14ac:dyDescent="0.3">
      <c r="A39" s="56" t="str">
        <f>+'TCD EXP'!A29</f>
        <v>4640923</v>
      </c>
      <c r="B39" s="45">
        <f>+'TCD EXP'!B29</f>
        <v>45362</v>
      </c>
      <c r="C39" s="56">
        <f>+'TCD EXP'!C29</f>
        <v>202401423</v>
      </c>
      <c r="D39" s="44">
        <f>+'TCD EXP'!D29</f>
        <v>4425.2299999999996</v>
      </c>
      <c r="E39" s="46" t="str">
        <f>+'TCD EXP'!E29</f>
        <v>10/04/2024</v>
      </c>
      <c r="F39" s="12" t="str">
        <f t="shared" si="0"/>
        <v>A</v>
      </c>
      <c r="G39" s="12"/>
    </row>
    <row r="40" spans="1:7" ht="15.6" x14ac:dyDescent="0.3">
      <c r="A40" s="56" t="str">
        <f>+'TCD EXP'!A30</f>
        <v>4640923</v>
      </c>
      <c r="B40" s="45">
        <f>+'TCD EXP'!B30</f>
        <v>45363</v>
      </c>
      <c r="C40" s="56">
        <f>+'TCD EXP'!C30</f>
        <v>202401463</v>
      </c>
      <c r="D40" s="44">
        <f>+'TCD EXP'!D30</f>
        <v>4126.41</v>
      </c>
      <c r="E40" s="46" t="str">
        <f>+'TCD EXP'!E30</f>
        <v>11/04/2024</v>
      </c>
      <c r="F40" s="9" t="str">
        <f t="shared" si="0"/>
        <v>A</v>
      </c>
      <c r="G40" s="10"/>
    </row>
    <row r="41" spans="1:7" ht="15.6" x14ac:dyDescent="0.3">
      <c r="A41" s="56" t="str">
        <f>+'TCD EXP'!A31</f>
        <v>4646617</v>
      </c>
      <c r="B41" s="45">
        <f>+'TCD EXP'!B31</f>
        <v>45363</v>
      </c>
      <c r="C41" s="56">
        <f>+'TCD EXP'!C31</f>
        <v>202401458</v>
      </c>
      <c r="D41" s="44">
        <f>+'TCD EXP'!D31</f>
        <v>63.11</v>
      </c>
      <c r="E41" s="46" t="str">
        <f>+'TCD EXP'!E31</f>
        <v>11/04/2024</v>
      </c>
      <c r="F41" s="9" t="str">
        <f t="shared" si="0"/>
        <v>A</v>
      </c>
      <c r="G41" s="9"/>
    </row>
    <row r="42" spans="1:7" ht="15.6" x14ac:dyDescent="0.3">
      <c r="A42" s="56" t="str">
        <f>+'TCD EXP'!A32</f>
        <v>4646617</v>
      </c>
      <c r="B42" s="45">
        <f>+'TCD EXP'!B32</f>
        <v>45363</v>
      </c>
      <c r="C42" s="56">
        <f>+'TCD EXP'!C32</f>
        <v>202401459</v>
      </c>
      <c r="D42" s="44">
        <f>+'TCD EXP'!D32</f>
        <v>88.19</v>
      </c>
      <c r="E42" s="46" t="str">
        <f>+'TCD EXP'!E32</f>
        <v>11/04/2024</v>
      </c>
      <c r="F42" s="9" t="str">
        <f t="shared" si="0"/>
        <v>A</v>
      </c>
      <c r="G42" s="9"/>
    </row>
    <row r="43" spans="1:7" ht="15.6" x14ac:dyDescent="0.3">
      <c r="A43" s="56" t="str">
        <f>+'TCD EXP'!A33</f>
        <v>4646617</v>
      </c>
      <c r="B43" s="45">
        <f>+'TCD EXP'!B33</f>
        <v>45363</v>
      </c>
      <c r="C43" s="56">
        <f>+'TCD EXP'!C33</f>
        <v>202401460</v>
      </c>
      <c r="D43" s="44">
        <f>+'TCD EXP'!D33</f>
        <v>778.86</v>
      </c>
      <c r="E43" s="46" t="str">
        <f>+'TCD EXP'!E33</f>
        <v>11/04/2024</v>
      </c>
      <c r="F43" s="9" t="str">
        <f t="shared" si="0"/>
        <v>A</v>
      </c>
      <c r="G43" s="9"/>
    </row>
    <row r="44" spans="1:7" ht="15.6" x14ac:dyDescent="0.3">
      <c r="A44" s="56" t="str">
        <f>+'TCD EXP'!A34</f>
        <v>4646617</v>
      </c>
      <c r="B44" s="45">
        <f>+'TCD EXP'!B34</f>
        <v>45365</v>
      </c>
      <c r="C44" s="56">
        <f>+'TCD EXP'!C34</f>
        <v>202401547</v>
      </c>
      <c r="D44" s="44">
        <f>+'TCD EXP'!D34</f>
        <v>168.3</v>
      </c>
      <c r="E44" s="46" t="str">
        <f>+'TCD EXP'!E34</f>
        <v>13/04/2024</v>
      </c>
      <c r="F44" s="9" t="str">
        <f t="shared" si="0"/>
        <v>A</v>
      </c>
      <c r="G44" s="9"/>
    </row>
    <row r="45" spans="1:7" ht="15.6" x14ac:dyDescent="0.3">
      <c r="A45" s="56" t="str">
        <f>+'TCD EXP'!A35</f>
        <v>4665332</v>
      </c>
      <c r="B45" s="45">
        <f>+'TCD EXP'!B35</f>
        <v>45364</v>
      </c>
      <c r="C45" s="56">
        <f>+'TCD EXP'!C35</f>
        <v>202401518</v>
      </c>
      <c r="D45" s="44">
        <f>+'TCD EXP'!D35</f>
        <v>206.51</v>
      </c>
      <c r="E45" s="46" t="str">
        <f>+'TCD EXP'!E35</f>
        <v>12/04/2024</v>
      </c>
      <c r="F45" s="9" t="str">
        <f t="shared" si="0"/>
        <v>A</v>
      </c>
      <c r="G45" s="9"/>
    </row>
    <row r="46" spans="1:7" ht="15.6" x14ac:dyDescent="0.3">
      <c r="A46" s="56" t="str">
        <f>+'TCD EXP'!A36</f>
        <v>4665335</v>
      </c>
      <c r="B46" s="45">
        <f>+'TCD EXP'!B36</f>
        <v>45363</v>
      </c>
      <c r="C46" s="56">
        <f>+'TCD EXP'!C36</f>
        <v>202401461</v>
      </c>
      <c r="D46" s="44">
        <f>+'TCD EXP'!D36</f>
        <v>567.20000000000005</v>
      </c>
      <c r="E46" s="46" t="str">
        <f>+'TCD EXP'!E36</f>
        <v>11/04/2024</v>
      </c>
      <c r="F46" s="9" t="str">
        <f t="shared" si="0"/>
        <v>A</v>
      </c>
      <c r="G46" s="9"/>
    </row>
    <row r="47" spans="1:7" ht="15.6" x14ac:dyDescent="0.3">
      <c r="A47" s="56" t="str">
        <f>+'TCD EXP'!A37</f>
        <v>4665335</v>
      </c>
      <c r="B47" s="45">
        <f>+'TCD EXP'!B37</f>
        <v>45363</v>
      </c>
      <c r="C47" s="56">
        <f>+'TCD EXP'!C37</f>
        <v>202401462</v>
      </c>
      <c r="D47" s="44">
        <f>+'TCD EXP'!D37</f>
        <v>779.48</v>
      </c>
      <c r="E47" s="46" t="str">
        <f>+'TCD EXP'!E37</f>
        <v>11/04/2024</v>
      </c>
      <c r="F47" s="9" t="str">
        <f t="shared" si="0"/>
        <v>A</v>
      </c>
      <c r="G47" s="9"/>
    </row>
    <row r="48" spans="1:7" ht="15.6" x14ac:dyDescent="0.3">
      <c r="A48" s="56" t="str">
        <f>+'TCD EXP'!A38</f>
        <v>4714881</v>
      </c>
      <c r="B48" s="45">
        <f>+'TCD EXP'!B38</f>
        <v>45358</v>
      </c>
      <c r="C48" s="56">
        <f>+'TCD EXP'!C38</f>
        <v>202401354</v>
      </c>
      <c r="D48" s="44">
        <f>+'TCD EXP'!D38</f>
        <v>183.66</v>
      </c>
      <c r="E48" s="46" t="str">
        <f>+'TCD EXP'!E38</f>
        <v>05/04/2024</v>
      </c>
      <c r="F48" s="9" t="str">
        <f t="shared" si="0"/>
        <v>A</v>
      </c>
      <c r="G48" s="9"/>
    </row>
    <row r="49" spans="1:7" ht="15.6" x14ac:dyDescent="0.3">
      <c r="A49" s="56" t="str">
        <f>+'TCD EXP'!A39</f>
        <v>Total général</v>
      </c>
      <c r="B49" s="45">
        <f>+'TCD EXP'!B39</f>
        <v>0</v>
      </c>
      <c r="C49" s="56">
        <f>+'TCD EXP'!C39</f>
        <v>0</v>
      </c>
      <c r="D49" s="44">
        <f>+'TCD EXP'!D39</f>
        <v>0</v>
      </c>
      <c r="E49" s="46">
        <f>+'TCD EXP'!E39</f>
        <v>0</v>
      </c>
      <c r="F49" s="9" t="str">
        <f t="shared" ref="F49:F62" si="1">IF(A49&lt;&gt;"","A","")</f>
        <v>A</v>
      </c>
      <c r="G49" s="9"/>
    </row>
    <row r="50" spans="1:7" ht="15.6" x14ac:dyDescent="0.3">
      <c r="A50" s="56">
        <f>+'TCD EXP'!A40</f>
        <v>0</v>
      </c>
      <c r="B50" s="45">
        <f>+'TCD EXP'!B40</f>
        <v>0</v>
      </c>
      <c r="C50" s="56">
        <f>+'TCD EXP'!C40</f>
        <v>0</v>
      </c>
      <c r="D50" s="44">
        <f>+'TCD EXP'!D40</f>
        <v>0</v>
      </c>
      <c r="E50" s="46">
        <f>+'TCD EXP'!E40</f>
        <v>0</v>
      </c>
      <c r="F50" s="9" t="str">
        <f t="shared" si="1"/>
        <v>A</v>
      </c>
      <c r="G50" s="9"/>
    </row>
    <row r="51" spans="1:7" ht="15.6" x14ac:dyDescent="0.3">
      <c r="A51" s="56">
        <f>+'TCD EXP'!A41</f>
        <v>0</v>
      </c>
      <c r="B51" s="45">
        <f>+'TCD EXP'!B41</f>
        <v>0</v>
      </c>
      <c r="C51" s="56">
        <f>+'TCD EXP'!C41</f>
        <v>0</v>
      </c>
      <c r="D51" s="44">
        <f>+'TCD EXP'!D41</f>
        <v>0</v>
      </c>
      <c r="E51" s="46">
        <f>+'TCD EXP'!E41</f>
        <v>0</v>
      </c>
      <c r="F51" s="9" t="str">
        <f t="shared" si="1"/>
        <v>A</v>
      </c>
      <c r="G51" s="9"/>
    </row>
    <row r="52" spans="1:7" ht="15.6" x14ac:dyDescent="0.3">
      <c r="A52" s="56">
        <f>+'TCD EXP'!A42</f>
        <v>0</v>
      </c>
      <c r="B52" s="45">
        <f>+'TCD EXP'!B42</f>
        <v>0</v>
      </c>
      <c r="C52" s="56">
        <f>+'TCD EXP'!C42</f>
        <v>0</v>
      </c>
      <c r="D52" s="44">
        <f>+'TCD EXP'!D42</f>
        <v>0</v>
      </c>
      <c r="E52" s="46">
        <f>+'TCD EXP'!E42</f>
        <v>0</v>
      </c>
      <c r="F52" s="9" t="str">
        <f t="shared" si="1"/>
        <v>A</v>
      </c>
      <c r="G52" s="9"/>
    </row>
    <row r="53" spans="1:7" ht="15.6" x14ac:dyDescent="0.3">
      <c r="A53" s="56">
        <f>+'TCD EXP'!A43</f>
        <v>0</v>
      </c>
      <c r="B53" s="45">
        <f>+'TCD EXP'!B43</f>
        <v>0</v>
      </c>
      <c r="C53" s="56">
        <f>+'TCD EXP'!C43</f>
        <v>0</v>
      </c>
      <c r="D53" s="44">
        <f>+'TCD EXP'!D43</f>
        <v>0</v>
      </c>
      <c r="E53" s="46">
        <f>+'TCD EXP'!E43</f>
        <v>0</v>
      </c>
      <c r="F53" s="9" t="str">
        <f t="shared" si="1"/>
        <v>A</v>
      </c>
      <c r="G53" s="9"/>
    </row>
    <row r="54" spans="1:7" ht="15.6" x14ac:dyDescent="0.3">
      <c r="A54" s="56">
        <f>+'TCD EXP'!A44</f>
        <v>0</v>
      </c>
      <c r="B54" s="45">
        <f>+'TCD EXP'!B44</f>
        <v>0</v>
      </c>
      <c r="C54" s="56">
        <f>+'TCD EXP'!C44</f>
        <v>0</v>
      </c>
      <c r="D54" s="44">
        <f>+'TCD EXP'!D44</f>
        <v>0</v>
      </c>
      <c r="E54" s="46">
        <f>+'TCD EXP'!E44</f>
        <v>0</v>
      </c>
      <c r="F54" s="9" t="str">
        <f t="shared" si="1"/>
        <v>A</v>
      </c>
      <c r="G54" s="9"/>
    </row>
    <row r="55" spans="1:7" ht="15.6" x14ac:dyDescent="0.3">
      <c r="A55" s="56">
        <f>+'TCD EXP'!A45</f>
        <v>0</v>
      </c>
      <c r="B55" s="45">
        <f>+'TCD EXP'!B45</f>
        <v>0</v>
      </c>
      <c r="C55" s="56">
        <f>+'TCD EXP'!C45</f>
        <v>0</v>
      </c>
      <c r="D55" s="44">
        <f>+'TCD EXP'!D45</f>
        <v>0</v>
      </c>
      <c r="E55" s="46">
        <f>+'TCD EXP'!E45</f>
        <v>0</v>
      </c>
      <c r="F55" s="9" t="str">
        <f t="shared" si="1"/>
        <v>A</v>
      </c>
      <c r="G55" s="9"/>
    </row>
    <row r="56" spans="1:7" ht="15.6" x14ac:dyDescent="0.3">
      <c r="A56" s="56">
        <f>+'TCD EXP'!A46</f>
        <v>0</v>
      </c>
      <c r="B56" s="45">
        <f>+'TCD EXP'!B46</f>
        <v>0</v>
      </c>
      <c r="C56" s="56">
        <f>+'TCD EXP'!C46</f>
        <v>0</v>
      </c>
      <c r="D56" s="44">
        <f>+'TCD EXP'!D46</f>
        <v>0</v>
      </c>
      <c r="E56" s="46">
        <f>+'TCD EXP'!E46</f>
        <v>0</v>
      </c>
      <c r="F56" s="9" t="str">
        <f t="shared" si="1"/>
        <v>A</v>
      </c>
      <c r="G56" s="9"/>
    </row>
    <row r="57" spans="1:7" ht="15.6" x14ac:dyDescent="0.3">
      <c r="A57" s="56">
        <f>+'TCD EXP'!A47</f>
        <v>0</v>
      </c>
      <c r="B57" s="45">
        <f>+'TCD EXP'!B47</f>
        <v>0</v>
      </c>
      <c r="C57" s="56">
        <f>+'TCD EXP'!C47</f>
        <v>0</v>
      </c>
      <c r="D57" s="44">
        <f>+'TCD EXP'!D47</f>
        <v>0</v>
      </c>
      <c r="E57" s="46">
        <f>+'TCD EXP'!E47</f>
        <v>0</v>
      </c>
      <c r="F57" s="9" t="str">
        <f t="shared" si="1"/>
        <v>A</v>
      </c>
      <c r="G57" s="9"/>
    </row>
    <row r="58" spans="1:7" ht="15.6" x14ac:dyDescent="0.3">
      <c r="A58" s="56">
        <f>+'TCD EXP'!A48</f>
        <v>0</v>
      </c>
      <c r="B58" s="45">
        <f>+'TCD EXP'!B48</f>
        <v>0</v>
      </c>
      <c r="C58" s="56">
        <f>+'TCD EXP'!C48</f>
        <v>0</v>
      </c>
      <c r="D58" s="44">
        <f>+'TCD EXP'!D48</f>
        <v>0</v>
      </c>
      <c r="E58" s="46">
        <f>+'TCD EXP'!E48</f>
        <v>0</v>
      </c>
      <c r="F58" s="9" t="str">
        <f t="shared" si="1"/>
        <v>A</v>
      </c>
      <c r="G58" s="9"/>
    </row>
    <row r="59" spans="1:7" ht="15.6" x14ac:dyDescent="0.3">
      <c r="A59" s="56">
        <f>+'TCD EXP'!A49</f>
        <v>0</v>
      </c>
      <c r="B59" s="45">
        <f>+'TCD EXP'!B49</f>
        <v>0</v>
      </c>
      <c r="C59" s="56">
        <f>+'TCD EXP'!C49</f>
        <v>0</v>
      </c>
      <c r="D59" s="44">
        <f>+'TCD EXP'!D49</f>
        <v>0</v>
      </c>
      <c r="E59" s="46">
        <f>+'TCD EXP'!E49</f>
        <v>0</v>
      </c>
      <c r="F59" s="9" t="str">
        <f t="shared" si="1"/>
        <v>A</v>
      </c>
      <c r="G59" s="9"/>
    </row>
    <row r="60" spans="1:7" ht="15.6" x14ac:dyDescent="0.3">
      <c r="A60" s="56">
        <f>+'TCD EXP'!A50</f>
        <v>0</v>
      </c>
      <c r="B60" s="45">
        <f>+'TCD EXP'!B50</f>
        <v>0</v>
      </c>
      <c r="C60" s="56">
        <f>+'TCD EXP'!C50</f>
        <v>0</v>
      </c>
      <c r="D60" s="44">
        <f>+'TCD EXP'!D50</f>
        <v>0</v>
      </c>
      <c r="E60" s="46">
        <f>+'TCD EXP'!E50</f>
        <v>0</v>
      </c>
      <c r="F60" s="9" t="str">
        <f t="shared" si="1"/>
        <v>A</v>
      </c>
      <c r="G60" s="9"/>
    </row>
    <row r="61" spans="1:7" ht="15.6" x14ac:dyDescent="0.3">
      <c r="A61" s="56">
        <f>+'TCD EXP'!A51</f>
        <v>0</v>
      </c>
      <c r="B61" s="45">
        <f>+'TCD EXP'!B51</f>
        <v>0</v>
      </c>
      <c r="C61" s="56">
        <f>+'TCD EXP'!C51</f>
        <v>0</v>
      </c>
      <c r="D61" s="44">
        <f>+'TCD EXP'!D51</f>
        <v>0</v>
      </c>
      <c r="E61" s="46">
        <f>+'TCD EXP'!E51</f>
        <v>0</v>
      </c>
      <c r="F61" s="9" t="str">
        <f t="shared" si="1"/>
        <v>A</v>
      </c>
      <c r="G61" s="9"/>
    </row>
    <row r="62" spans="1:7" ht="15.6" x14ac:dyDescent="0.3">
      <c r="A62" s="56">
        <f>+'TCD EXP'!A52</f>
        <v>0</v>
      </c>
      <c r="B62" s="45">
        <f>+'TCD EXP'!B52</f>
        <v>0</v>
      </c>
      <c r="C62" s="56">
        <f>+'TCD EXP'!C52</f>
        <v>0</v>
      </c>
      <c r="D62" s="44">
        <f>+'TCD EXP'!D52</f>
        <v>0</v>
      </c>
      <c r="E62" s="46">
        <f>+'TCD EXP'!E52</f>
        <v>0</v>
      </c>
      <c r="F62" s="9" t="str">
        <f t="shared" si="1"/>
        <v>A</v>
      </c>
      <c r="G62" s="9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9CEE-72FF-4757-8192-00988FD86AB1}">
  <sheetPr codeName="Feuil7"/>
  <dimension ref="A1:L73"/>
  <sheetViews>
    <sheetView workbookViewId="0">
      <selection activeCell="I3" sqref="I3"/>
    </sheetView>
  </sheetViews>
  <sheetFormatPr baseColWidth="10" defaultRowHeight="14.4" x14ac:dyDescent="0.3"/>
  <cols>
    <col min="3" max="3" width="11.109375" bestFit="1" customWidth="1"/>
    <col min="6" max="6" width="36.109375" bestFit="1" customWidth="1"/>
  </cols>
  <sheetData>
    <row r="1" spans="1:12" x14ac:dyDescent="0.3">
      <c r="A1" s="14" t="s">
        <v>634</v>
      </c>
      <c r="B1" s="14" t="s">
        <v>635</v>
      </c>
      <c r="C1" s="15"/>
      <c r="D1" s="14" t="s">
        <v>636</v>
      </c>
      <c r="E1" s="16">
        <f>ABS(SUMIFS(E4:E73,B4:B73,"=411000*",F4:F73,"=Fac*"))</f>
        <v>0</v>
      </c>
      <c r="F1" s="14" t="s">
        <v>637</v>
      </c>
      <c r="G1" s="15"/>
      <c r="H1" s="14" t="s">
        <v>135</v>
      </c>
      <c r="I1" s="14" t="s">
        <v>638</v>
      </c>
      <c r="J1" s="15"/>
      <c r="K1" s="15"/>
      <c r="L1" s="15"/>
    </row>
    <row r="2" spans="1:12" x14ac:dyDescent="0.3">
      <c r="A2" s="14" t="s">
        <v>634</v>
      </c>
      <c r="B2" s="14" t="s">
        <v>635</v>
      </c>
      <c r="C2" s="15"/>
      <c r="D2" s="14" t="s">
        <v>639</v>
      </c>
      <c r="E2" s="16">
        <f>ABS(SUMIFS(E5:E73,B5:B73,"=411000*",F5:F73,"=Avo*"))</f>
        <v>0</v>
      </c>
      <c r="F2" s="14" t="s">
        <v>640</v>
      </c>
      <c r="G2" s="15"/>
      <c r="H2" s="17" t="str">
        <f>IF($I$1&lt;&gt;"",$I$1,"")</f>
        <v>S</v>
      </c>
      <c r="I2" s="17" t="str">
        <f>IF($J$1&lt;&gt;"",$J$1,"")</f>
        <v/>
      </c>
      <c r="J2" s="15"/>
      <c r="K2" s="15"/>
      <c r="L2" s="15"/>
    </row>
    <row r="3" spans="1:12" x14ac:dyDescent="0.3">
      <c r="A3" s="17" t="str">
        <f>IF(A1&lt;&gt;0,A1,"")</f>
        <v>ODV</v>
      </c>
      <c r="B3" s="17" t="str">
        <f>IF(B1&lt;&gt;"","411007","")</f>
        <v>411007</v>
      </c>
      <c r="C3" s="17" t="e">
        <f>IF(#REF!&lt;&gt;0,"EUROFA","")</f>
        <v>#REF!</v>
      </c>
      <c r="D3" s="17" t="str">
        <f>IF(D1&lt;&gt;"",IF(E1&gt;E2,"C","D"),"")</f>
        <v>D</v>
      </c>
      <c r="E3" s="16" t="str">
        <f>IF(E1&lt;&gt;0,ABS(E1-E2),"")</f>
        <v/>
      </c>
      <c r="F3" s="14" t="s">
        <v>641</v>
      </c>
      <c r="G3" s="17" t="str">
        <f t="shared" ref="G3:L3" si="0">IF(G1&lt;&gt;0,G1,"")</f>
        <v/>
      </c>
      <c r="H3" s="17" t="str">
        <f t="shared" ref="H3" si="1">IF($I$1&lt;&gt;"",$I$1,"")</f>
        <v>S</v>
      </c>
      <c r="I3" s="17">
        <f>IF($I$1&lt;&gt;"",$J$1,"")</f>
        <v>0</v>
      </c>
      <c r="J3" s="17" t="str">
        <f t="shared" si="0"/>
        <v/>
      </c>
      <c r="K3" s="17" t="str">
        <f t="shared" si="0"/>
        <v/>
      </c>
      <c r="L3" s="17" t="str">
        <f t="shared" si="0"/>
        <v/>
      </c>
    </row>
    <row r="4" spans="1:12" x14ac:dyDescent="0.3">
      <c r="A4" s="14" t="s">
        <v>634</v>
      </c>
      <c r="B4" s="14" t="s">
        <v>642</v>
      </c>
      <c r="C4" s="14" t="s">
        <v>109</v>
      </c>
      <c r="D4" s="18" t="s">
        <v>639</v>
      </c>
      <c r="E4" s="19">
        <v>183.66</v>
      </c>
      <c r="F4" s="14" t="s">
        <v>643</v>
      </c>
      <c r="G4" s="14" t="e">
        <v>#REF!</v>
      </c>
      <c r="H4" s="14" t="s">
        <v>135</v>
      </c>
      <c r="I4" s="14" t="s">
        <v>638</v>
      </c>
      <c r="J4" s="15"/>
      <c r="K4" s="15"/>
      <c r="L4" s="20" t="s">
        <v>644</v>
      </c>
    </row>
    <row r="5" spans="1:12" x14ac:dyDescent="0.3">
      <c r="A5" s="14" t="s">
        <v>634</v>
      </c>
      <c r="B5" s="14" t="s">
        <v>642</v>
      </c>
      <c r="C5" s="14" t="s">
        <v>175</v>
      </c>
      <c r="D5" s="18" t="s">
        <v>639</v>
      </c>
      <c r="E5" s="19">
        <v>147.84</v>
      </c>
      <c r="F5" s="14" t="s">
        <v>645</v>
      </c>
      <c r="G5" s="14" t="e">
        <v>#REF!</v>
      </c>
      <c r="H5" s="14" t="s">
        <v>135</v>
      </c>
      <c r="I5" s="14" t="s">
        <v>638</v>
      </c>
      <c r="J5" s="15"/>
      <c r="K5" s="15"/>
      <c r="L5" s="20" t="s">
        <v>646</v>
      </c>
    </row>
    <row r="6" spans="1:12" x14ac:dyDescent="0.3">
      <c r="A6" s="14" t="s">
        <v>634</v>
      </c>
      <c r="B6" s="14" t="s">
        <v>642</v>
      </c>
      <c r="C6" s="14" t="s">
        <v>175</v>
      </c>
      <c r="D6" s="18" t="s">
        <v>639</v>
      </c>
      <c r="E6" s="19">
        <v>483.78</v>
      </c>
      <c r="F6" s="14" t="s">
        <v>645</v>
      </c>
      <c r="G6" s="14" t="e">
        <v>#REF!</v>
      </c>
      <c r="H6" s="14" t="s">
        <v>135</v>
      </c>
      <c r="I6" s="14" t="s">
        <v>638</v>
      </c>
      <c r="J6" s="15"/>
      <c r="K6" s="15"/>
      <c r="L6" s="20" t="s">
        <v>647</v>
      </c>
    </row>
    <row r="7" spans="1:12" x14ac:dyDescent="0.3">
      <c r="A7" s="14" t="s">
        <v>634</v>
      </c>
      <c r="B7" s="14" t="s">
        <v>642</v>
      </c>
      <c r="C7" s="14" t="s">
        <v>175</v>
      </c>
      <c r="D7" s="18" t="s">
        <v>639</v>
      </c>
      <c r="E7" s="19">
        <v>200.59</v>
      </c>
      <c r="F7" s="14" t="s">
        <v>645</v>
      </c>
      <c r="G7" s="14" t="e">
        <v>#REF!</v>
      </c>
      <c r="H7" s="14" t="s">
        <v>135</v>
      </c>
      <c r="I7" s="14" t="s">
        <v>638</v>
      </c>
      <c r="J7" s="15"/>
      <c r="K7" s="15"/>
      <c r="L7" s="20" t="s">
        <v>647</v>
      </c>
    </row>
    <row r="8" spans="1:12" x14ac:dyDescent="0.3">
      <c r="A8" s="14" t="s">
        <v>634</v>
      </c>
      <c r="B8" s="14" t="s">
        <v>642</v>
      </c>
      <c r="C8" s="14" t="s">
        <v>175</v>
      </c>
      <c r="D8" s="18" t="s">
        <v>639</v>
      </c>
      <c r="E8" s="19">
        <v>518.59</v>
      </c>
      <c r="F8" s="14" t="s">
        <v>645</v>
      </c>
      <c r="G8" s="14" t="e">
        <v>#REF!</v>
      </c>
      <c r="H8" s="14" t="s">
        <v>135</v>
      </c>
      <c r="I8" s="14" t="s">
        <v>638</v>
      </c>
      <c r="J8" s="15"/>
      <c r="K8" s="15"/>
      <c r="L8" s="20" t="s">
        <v>647</v>
      </c>
    </row>
    <row r="9" spans="1:12" x14ac:dyDescent="0.3">
      <c r="A9" s="14" t="s">
        <v>634</v>
      </c>
      <c r="B9" s="14" t="s">
        <v>642</v>
      </c>
      <c r="C9" s="14" t="s">
        <v>175</v>
      </c>
      <c r="D9" s="18" t="s">
        <v>639</v>
      </c>
      <c r="E9" s="19">
        <v>4425.2299999999996</v>
      </c>
      <c r="F9" s="14" t="s">
        <v>645</v>
      </c>
      <c r="G9" s="14" t="e">
        <v>#REF!</v>
      </c>
      <c r="H9" s="14" t="s">
        <v>135</v>
      </c>
      <c r="I9" s="14" t="s">
        <v>638</v>
      </c>
      <c r="J9" s="15"/>
      <c r="K9" s="15"/>
      <c r="L9" s="20" t="s">
        <v>647</v>
      </c>
    </row>
    <row r="10" spans="1:12" x14ac:dyDescent="0.3">
      <c r="A10" s="14" t="s">
        <v>634</v>
      </c>
      <c r="B10" s="14" t="s">
        <v>642</v>
      </c>
      <c r="C10" s="14" t="s">
        <v>426</v>
      </c>
      <c r="D10" s="18" t="s">
        <v>639</v>
      </c>
      <c r="E10" s="19">
        <v>63.11</v>
      </c>
      <c r="F10" s="14" t="s">
        <v>648</v>
      </c>
      <c r="G10" s="14" t="e">
        <v>#REF!</v>
      </c>
      <c r="H10" s="14" t="s">
        <v>135</v>
      </c>
      <c r="I10" s="14" t="s">
        <v>638</v>
      </c>
      <c r="J10" s="15"/>
      <c r="K10" s="15"/>
      <c r="L10" s="20" t="s">
        <v>649</v>
      </c>
    </row>
    <row r="11" spans="1:12" x14ac:dyDescent="0.3">
      <c r="A11" s="14" t="s">
        <v>634</v>
      </c>
      <c r="B11" s="14" t="s">
        <v>642</v>
      </c>
      <c r="C11" s="14" t="s">
        <v>426</v>
      </c>
      <c r="D11" s="18" t="s">
        <v>639</v>
      </c>
      <c r="E11" s="19">
        <v>88.19</v>
      </c>
      <c r="F11" s="14" t="s">
        <v>648</v>
      </c>
      <c r="G11" s="14" t="e">
        <v>#REF!</v>
      </c>
      <c r="H11" s="14" t="s">
        <v>135</v>
      </c>
      <c r="I11" s="14" t="s">
        <v>638</v>
      </c>
      <c r="J11" s="15"/>
      <c r="K11" s="15"/>
      <c r="L11" s="20" t="s">
        <v>649</v>
      </c>
    </row>
    <row r="12" spans="1:12" x14ac:dyDescent="0.3">
      <c r="A12" s="14" t="s">
        <v>634</v>
      </c>
      <c r="B12" s="14" t="s">
        <v>642</v>
      </c>
      <c r="C12" s="14" t="s">
        <v>426</v>
      </c>
      <c r="D12" s="18" t="s">
        <v>639</v>
      </c>
      <c r="E12" s="19">
        <v>778.86</v>
      </c>
      <c r="F12" s="14" t="s">
        <v>648</v>
      </c>
      <c r="G12" s="14" t="e">
        <v>#REF!</v>
      </c>
      <c r="H12" s="14" t="s">
        <v>135</v>
      </c>
      <c r="I12" s="14" t="s">
        <v>638</v>
      </c>
      <c r="J12" s="15"/>
      <c r="K12" s="15"/>
      <c r="L12" s="20" t="s">
        <v>649</v>
      </c>
    </row>
    <row r="13" spans="1:12" x14ac:dyDescent="0.3">
      <c r="A13" s="14" t="s">
        <v>634</v>
      </c>
      <c r="B13" s="14" t="s">
        <v>642</v>
      </c>
      <c r="C13" s="14" t="s">
        <v>432</v>
      </c>
      <c r="D13" s="18" t="s">
        <v>639</v>
      </c>
      <c r="E13" s="19">
        <v>567.20000000000005</v>
      </c>
      <c r="F13" s="14" t="s">
        <v>650</v>
      </c>
      <c r="G13" s="14" t="e">
        <v>#REF!</v>
      </c>
      <c r="H13" s="14" t="s">
        <v>135</v>
      </c>
      <c r="I13" s="14" t="s">
        <v>638</v>
      </c>
      <c r="J13" s="15"/>
      <c r="K13" s="15"/>
      <c r="L13" s="20" t="s">
        <v>649</v>
      </c>
    </row>
    <row r="14" spans="1:12" x14ac:dyDescent="0.3">
      <c r="A14" s="14" t="s">
        <v>634</v>
      </c>
      <c r="B14" s="14" t="s">
        <v>642</v>
      </c>
      <c r="C14" s="14" t="s">
        <v>432</v>
      </c>
      <c r="D14" s="18" t="s">
        <v>639</v>
      </c>
      <c r="E14" s="19">
        <v>779.48</v>
      </c>
      <c r="F14" s="14" t="s">
        <v>650</v>
      </c>
      <c r="G14" s="14" t="e">
        <v>#REF!</v>
      </c>
      <c r="H14" s="14" t="s">
        <v>135</v>
      </c>
      <c r="I14" s="14" t="s">
        <v>638</v>
      </c>
      <c r="J14" s="15"/>
      <c r="K14" s="15"/>
      <c r="L14" s="20" t="s">
        <v>649</v>
      </c>
    </row>
    <row r="15" spans="1:12" x14ac:dyDescent="0.3">
      <c r="A15" s="14" t="s">
        <v>634</v>
      </c>
      <c r="B15" s="14" t="s">
        <v>642</v>
      </c>
      <c r="C15" s="14" t="s">
        <v>175</v>
      </c>
      <c r="D15" s="18" t="s">
        <v>639</v>
      </c>
      <c r="E15" s="19">
        <v>4126.41</v>
      </c>
      <c r="F15" s="14" t="s">
        <v>645</v>
      </c>
      <c r="G15" s="14" t="e">
        <v>#REF!</v>
      </c>
      <c r="H15" s="14" t="s">
        <v>135</v>
      </c>
      <c r="I15" s="14" t="s">
        <v>638</v>
      </c>
      <c r="J15" s="15"/>
      <c r="K15" s="15"/>
      <c r="L15" s="20" t="s">
        <v>649</v>
      </c>
    </row>
    <row r="16" spans="1:12" x14ac:dyDescent="0.3">
      <c r="A16" s="14" t="s">
        <v>634</v>
      </c>
      <c r="B16" s="14" t="s">
        <v>642</v>
      </c>
      <c r="C16" s="14" t="s">
        <v>522</v>
      </c>
      <c r="D16" s="18" t="s">
        <v>639</v>
      </c>
      <c r="E16" s="19">
        <v>206.51</v>
      </c>
      <c r="F16" s="14" t="s">
        <v>651</v>
      </c>
      <c r="G16" s="14" t="e">
        <v>#REF!</v>
      </c>
      <c r="H16" s="14" t="s">
        <v>135</v>
      </c>
      <c r="I16" s="14" t="s">
        <v>638</v>
      </c>
      <c r="J16" s="15"/>
      <c r="K16" s="15"/>
      <c r="L16" s="20" t="s">
        <v>652</v>
      </c>
    </row>
    <row r="17" spans="1:12" x14ac:dyDescent="0.3">
      <c r="A17" s="14" t="s">
        <v>634</v>
      </c>
      <c r="B17" s="14" t="s">
        <v>642</v>
      </c>
      <c r="C17" s="14" t="s">
        <v>536</v>
      </c>
      <c r="D17" s="18" t="s">
        <v>639</v>
      </c>
      <c r="E17" s="19">
        <v>2204.5</v>
      </c>
      <c r="F17" s="14" t="s">
        <v>653</v>
      </c>
      <c r="G17" s="14" t="e">
        <v>#REF!</v>
      </c>
      <c r="H17" s="14" t="s">
        <v>135</v>
      </c>
      <c r="I17" s="14" t="s">
        <v>638</v>
      </c>
      <c r="J17" s="15"/>
      <c r="K17" s="15"/>
      <c r="L17" s="20" t="s">
        <v>654</v>
      </c>
    </row>
    <row r="18" spans="1:12" x14ac:dyDescent="0.3">
      <c r="A18" s="14" t="s">
        <v>634</v>
      </c>
      <c r="B18" s="14" t="s">
        <v>642</v>
      </c>
      <c r="C18" s="14" t="s">
        <v>536</v>
      </c>
      <c r="D18" s="18" t="s">
        <v>639</v>
      </c>
      <c r="E18" s="19">
        <v>930.31</v>
      </c>
      <c r="F18" s="14" t="s">
        <v>653</v>
      </c>
      <c r="G18" s="14" t="e">
        <v>#REF!</v>
      </c>
      <c r="H18" s="14" t="s">
        <v>135</v>
      </c>
      <c r="I18" s="14" t="s">
        <v>638</v>
      </c>
      <c r="J18" s="15"/>
      <c r="K18" s="15"/>
      <c r="L18" s="20" t="s">
        <v>654</v>
      </c>
    </row>
    <row r="19" spans="1:12" x14ac:dyDescent="0.3">
      <c r="A19" s="14" t="s">
        <v>634</v>
      </c>
      <c r="B19" s="14" t="s">
        <v>642</v>
      </c>
      <c r="C19" s="14" t="s">
        <v>536</v>
      </c>
      <c r="D19" s="18" t="s">
        <v>639</v>
      </c>
      <c r="E19" s="19">
        <v>172.28</v>
      </c>
      <c r="F19" s="14" t="s">
        <v>653</v>
      </c>
      <c r="G19" s="14" t="e">
        <v>#REF!</v>
      </c>
      <c r="H19" s="14" t="s">
        <v>135</v>
      </c>
      <c r="I19" s="14" t="s">
        <v>638</v>
      </c>
      <c r="J19" s="15"/>
      <c r="K19" s="15"/>
      <c r="L19" s="20" t="s">
        <v>654</v>
      </c>
    </row>
    <row r="20" spans="1:12" x14ac:dyDescent="0.3">
      <c r="A20" s="14" t="s">
        <v>634</v>
      </c>
      <c r="B20" s="14" t="s">
        <v>642</v>
      </c>
      <c r="C20" s="14" t="s">
        <v>536</v>
      </c>
      <c r="D20" s="18" t="s">
        <v>639</v>
      </c>
      <c r="E20" s="19">
        <v>1.58</v>
      </c>
      <c r="F20" s="14" t="s">
        <v>653</v>
      </c>
      <c r="G20" s="14" t="e">
        <v>#REF!</v>
      </c>
      <c r="H20" s="14" t="s">
        <v>135</v>
      </c>
      <c r="I20" s="14" t="s">
        <v>638</v>
      </c>
      <c r="J20" s="15"/>
      <c r="K20" s="15"/>
      <c r="L20" s="20" t="s">
        <v>654</v>
      </c>
    </row>
    <row r="21" spans="1:12" x14ac:dyDescent="0.3">
      <c r="A21" s="14" t="s">
        <v>634</v>
      </c>
      <c r="B21" s="14" t="s">
        <v>642</v>
      </c>
      <c r="C21" s="14" t="s">
        <v>536</v>
      </c>
      <c r="D21" s="18" t="s">
        <v>639</v>
      </c>
      <c r="E21" s="19">
        <v>680.4</v>
      </c>
      <c r="F21" s="14" t="s">
        <v>653</v>
      </c>
      <c r="G21" s="14" t="e">
        <v>#REF!</v>
      </c>
      <c r="H21" s="14" t="s">
        <v>135</v>
      </c>
      <c r="I21" s="14" t="s">
        <v>638</v>
      </c>
      <c r="J21" s="15"/>
      <c r="K21" s="15"/>
      <c r="L21" s="20" t="s">
        <v>654</v>
      </c>
    </row>
    <row r="22" spans="1:12" x14ac:dyDescent="0.3">
      <c r="A22" s="14" t="s">
        <v>634</v>
      </c>
      <c r="B22" s="14" t="s">
        <v>642</v>
      </c>
      <c r="C22" s="14" t="s">
        <v>536</v>
      </c>
      <c r="D22" s="18" t="s">
        <v>639</v>
      </c>
      <c r="E22" s="19">
        <v>9.2200000000000006</v>
      </c>
      <c r="F22" s="14" t="s">
        <v>653</v>
      </c>
      <c r="G22" s="14" t="e">
        <v>#REF!</v>
      </c>
      <c r="H22" s="14" t="s">
        <v>135</v>
      </c>
      <c r="I22" s="14" t="s">
        <v>638</v>
      </c>
      <c r="J22" s="15"/>
      <c r="K22" s="15"/>
      <c r="L22" s="20" t="s">
        <v>654</v>
      </c>
    </row>
    <row r="23" spans="1:12" x14ac:dyDescent="0.3">
      <c r="A23" s="14" t="s">
        <v>634</v>
      </c>
      <c r="B23" s="14" t="s">
        <v>642</v>
      </c>
      <c r="C23" s="14" t="s">
        <v>536</v>
      </c>
      <c r="D23" s="18" t="s">
        <v>639</v>
      </c>
      <c r="E23" s="19">
        <v>1.53</v>
      </c>
      <c r="F23" s="14" t="s">
        <v>653</v>
      </c>
      <c r="G23" s="14" t="e">
        <v>#REF!</v>
      </c>
      <c r="H23" s="14" t="s">
        <v>135</v>
      </c>
      <c r="I23" s="14" t="s">
        <v>638</v>
      </c>
      <c r="J23" s="15"/>
      <c r="K23" s="15"/>
      <c r="L23" s="20" t="s">
        <v>654</v>
      </c>
    </row>
    <row r="24" spans="1:12" x14ac:dyDescent="0.3">
      <c r="A24" s="14" t="s">
        <v>634</v>
      </c>
      <c r="B24" s="14" t="s">
        <v>642</v>
      </c>
      <c r="C24" s="14" t="s">
        <v>536</v>
      </c>
      <c r="D24" s="18" t="s">
        <v>639</v>
      </c>
      <c r="E24" s="19">
        <v>1.28</v>
      </c>
      <c r="F24" s="14" t="s">
        <v>653</v>
      </c>
      <c r="G24" s="14" t="e">
        <v>#REF!</v>
      </c>
      <c r="H24" s="14" t="s">
        <v>135</v>
      </c>
      <c r="I24" s="14" t="s">
        <v>638</v>
      </c>
      <c r="J24" s="15"/>
      <c r="K24" s="15"/>
      <c r="L24" s="20" t="s">
        <v>654</v>
      </c>
    </row>
    <row r="25" spans="1:12" x14ac:dyDescent="0.3">
      <c r="A25" s="14" t="s">
        <v>634</v>
      </c>
      <c r="B25" s="14" t="s">
        <v>642</v>
      </c>
      <c r="C25" s="14" t="s">
        <v>536</v>
      </c>
      <c r="D25" s="18" t="s">
        <v>639</v>
      </c>
      <c r="E25" s="19">
        <v>236.65</v>
      </c>
      <c r="F25" s="14" t="s">
        <v>653</v>
      </c>
      <c r="G25" s="14" t="e">
        <v>#REF!</v>
      </c>
      <c r="H25" s="14" t="s">
        <v>135</v>
      </c>
      <c r="I25" s="14" t="s">
        <v>638</v>
      </c>
      <c r="J25" s="15"/>
      <c r="K25" s="15"/>
      <c r="L25" s="20" t="s">
        <v>654</v>
      </c>
    </row>
    <row r="26" spans="1:12" x14ac:dyDescent="0.3">
      <c r="A26" s="14" t="s">
        <v>634</v>
      </c>
      <c r="B26" s="14" t="s">
        <v>642</v>
      </c>
      <c r="C26" s="14" t="s">
        <v>536</v>
      </c>
      <c r="D26" s="18" t="s">
        <v>639</v>
      </c>
      <c r="E26" s="19">
        <v>120.96</v>
      </c>
      <c r="F26" s="14" t="s">
        <v>653</v>
      </c>
      <c r="G26" s="14" t="e">
        <v>#REF!</v>
      </c>
      <c r="H26" s="14" t="s">
        <v>135</v>
      </c>
      <c r="I26" s="14" t="s">
        <v>638</v>
      </c>
      <c r="J26" s="15"/>
      <c r="K26" s="15"/>
      <c r="L26" s="20" t="s">
        <v>654</v>
      </c>
    </row>
    <row r="27" spans="1:12" x14ac:dyDescent="0.3">
      <c r="A27" s="14" t="s">
        <v>634</v>
      </c>
      <c r="B27" s="14" t="s">
        <v>642</v>
      </c>
      <c r="C27" s="14" t="s">
        <v>536</v>
      </c>
      <c r="D27" s="18" t="s">
        <v>639</v>
      </c>
      <c r="E27" s="19">
        <v>1.4</v>
      </c>
      <c r="F27" s="14" t="s">
        <v>653</v>
      </c>
      <c r="G27" s="14" t="e">
        <v>#REF!</v>
      </c>
      <c r="H27" s="14" t="s">
        <v>135</v>
      </c>
      <c r="I27" s="14" t="s">
        <v>638</v>
      </c>
      <c r="J27" s="15"/>
      <c r="K27" s="15"/>
      <c r="L27" s="20" t="s">
        <v>654</v>
      </c>
    </row>
    <row r="28" spans="1:12" x14ac:dyDescent="0.3">
      <c r="A28" s="14" t="s">
        <v>634</v>
      </c>
      <c r="B28" s="14" t="s">
        <v>642</v>
      </c>
      <c r="C28" s="14" t="s">
        <v>536</v>
      </c>
      <c r="D28" s="18" t="s">
        <v>639</v>
      </c>
      <c r="E28" s="19">
        <v>109.65</v>
      </c>
      <c r="F28" s="14" t="s">
        <v>653</v>
      </c>
      <c r="G28" s="14" t="e">
        <v>#REF!</v>
      </c>
      <c r="H28" s="14" t="s">
        <v>135</v>
      </c>
      <c r="I28" s="14" t="s">
        <v>638</v>
      </c>
      <c r="J28" s="15"/>
      <c r="K28" s="15"/>
      <c r="L28" s="20" t="s">
        <v>654</v>
      </c>
    </row>
    <row r="29" spans="1:12" x14ac:dyDescent="0.3">
      <c r="A29" s="14" t="s">
        <v>634</v>
      </c>
      <c r="B29" s="14" t="s">
        <v>642</v>
      </c>
      <c r="C29" s="14" t="s">
        <v>536</v>
      </c>
      <c r="D29" s="18" t="s">
        <v>639</v>
      </c>
      <c r="E29" s="19">
        <v>4653.5</v>
      </c>
      <c r="F29" s="14" t="s">
        <v>653</v>
      </c>
      <c r="G29" s="14" t="e">
        <v>#REF!</v>
      </c>
      <c r="H29" s="14" t="s">
        <v>135</v>
      </c>
      <c r="I29" s="14" t="s">
        <v>638</v>
      </c>
      <c r="J29" s="15"/>
      <c r="K29" s="15"/>
      <c r="L29" s="20" t="s">
        <v>654</v>
      </c>
    </row>
    <row r="30" spans="1:12" x14ac:dyDescent="0.3">
      <c r="A30" s="14" t="s">
        <v>634</v>
      </c>
      <c r="B30" s="14" t="s">
        <v>642</v>
      </c>
      <c r="C30" s="14" t="s">
        <v>536</v>
      </c>
      <c r="D30" s="18" t="s">
        <v>639</v>
      </c>
      <c r="E30" s="19">
        <v>5787.87</v>
      </c>
      <c r="F30" s="14" t="s">
        <v>653</v>
      </c>
      <c r="G30" s="14" t="e">
        <v>#REF!</v>
      </c>
      <c r="H30" s="14" t="s">
        <v>135</v>
      </c>
      <c r="I30" s="14" t="s">
        <v>638</v>
      </c>
      <c r="J30" s="15"/>
      <c r="K30" s="15"/>
      <c r="L30" s="20" t="s">
        <v>654</v>
      </c>
    </row>
    <row r="31" spans="1:12" x14ac:dyDescent="0.3">
      <c r="A31" s="14" t="s">
        <v>634</v>
      </c>
      <c r="B31" s="14" t="s">
        <v>642</v>
      </c>
      <c r="C31" s="14" t="s">
        <v>536</v>
      </c>
      <c r="D31" s="18" t="s">
        <v>639</v>
      </c>
      <c r="E31" s="19">
        <v>3092.62</v>
      </c>
      <c r="F31" s="14" t="s">
        <v>653</v>
      </c>
      <c r="G31" s="14" t="e">
        <v>#REF!</v>
      </c>
      <c r="H31" s="14" t="s">
        <v>135</v>
      </c>
      <c r="I31" s="14" t="s">
        <v>638</v>
      </c>
      <c r="J31" s="15"/>
      <c r="K31" s="15"/>
      <c r="L31" s="20" t="s">
        <v>654</v>
      </c>
    </row>
    <row r="32" spans="1:12" x14ac:dyDescent="0.3">
      <c r="A32" s="14" t="s">
        <v>634</v>
      </c>
      <c r="B32" s="14" t="s">
        <v>642</v>
      </c>
      <c r="C32" s="14" t="s">
        <v>536</v>
      </c>
      <c r="D32" s="18" t="s">
        <v>639</v>
      </c>
      <c r="E32" s="19">
        <v>1418.96</v>
      </c>
      <c r="F32" s="14" t="s">
        <v>653</v>
      </c>
      <c r="G32" s="14" t="e">
        <v>#REF!</v>
      </c>
      <c r="H32" s="14" t="s">
        <v>135</v>
      </c>
      <c r="I32" s="14" t="s">
        <v>638</v>
      </c>
      <c r="J32" s="15"/>
      <c r="K32" s="15"/>
      <c r="L32" s="20" t="s">
        <v>654</v>
      </c>
    </row>
    <row r="33" spans="1:12" x14ac:dyDescent="0.3">
      <c r="A33" s="14" t="s">
        <v>634</v>
      </c>
      <c r="B33" s="14" t="s">
        <v>642</v>
      </c>
      <c r="C33" s="14" t="s">
        <v>536</v>
      </c>
      <c r="D33" s="18" t="s">
        <v>639</v>
      </c>
      <c r="E33" s="19">
        <v>354.74</v>
      </c>
      <c r="F33" s="14" t="s">
        <v>653</v>
      </c>
      <c r="G33" s="14" t="e">
        <v>#REF!</v>
      </c>
      <c r="H33" s="14" t="s">
        <v>135</v>
      </c>
      <c r="I33" s="14" t="s">
        <v>638</v>
      </c>
      <c r="J33" s="15"/>
      <c r="K33" s="15"/>
      <c r="L33" s="20" t="s">
        <v>654</v>
      </c>
    </row>
    <row r="34" spans="1:12" x14ac:dyDescent="0.3">
      <c r="A34" s="14" t="s">
        <v>634</v>
      </c>
      <c r="B34" s="14" t="s">
        <v>642</v>
      </c>
      <c r="C34" s="14" t="s">
        <v>426</v>
      </c>
      <c r="D34" s="18" t="s">
        <v>639</v>
      </c>
      <c r="E34" s="19">
        <v>168.3</v>
      </c>
      <c r="F34" s="14" t="s">
        <v>648</v>
      </c>
      <c r="G34" s="14" t="e">
        <v>#REF!</v>
      </c>
      <c r="H34" s="14" t="s">
        <v>135</v>
      </c>
      <c r="I34" s="14" t="s">
        <v>638</v>
      </c>
      <c r="J34" s="15"/>
      <c r="K34" s="15"/>
      <c r="L34" s="20" t="s">
        <v>654</v>
      </c>
    </row>
    <row r="35" spans="1:12" x14ac:dyDescent="0.3">
      <c r="A35" s="14" t="s">
        <v>634</v>
      </c>
      <c r="B35" s="14" t="s">
        <v>642</v>
      </c>
      <c r="C35" s="14" t="s">
        <v>536</v>
      </c>
      <c r="D35" s="18" t="s">
        <v>636</v>
      </c>
      <c r="E35" s="19">
        <v>1.58</v>
      </c>
      <c r="F35" s="14" t="s">
        <v>655</v>
      </c>
      <c r="G35" s="14" t="e">
        <v>#REF!</v>
      </c>
      <c r="H35" s="14" t="s">
        <v>135</v>
      </c>
      <c r="I35" s="14" t="s">
        <v>638</v>
      </c>
      <c r="J35" s="15"/>
      <c r="K35" s="15"/>
      <c r="L35" s="20" t="s">
        <v>654</v>
      </c>
    </row>
    <row r="36" spans="1:12" x14ac:dyDescent="0.3">
      <c r="A36" s="14" t="s">
        <v>634</v>
      </c>
      <c r="B36" s="14" t="s">
        <v>642</v>
      </c>
      <c r="C36" s="14" t="s">
        <v>536</v>
      </c>
      <c r="D36" s="18" t="s">
        <v>636</v>
      </c>
      <c r="E36" s="19">
        <v>1.53</v>
      </c>
      <c r="F36" s="14" t="s">
        <v>655</v>
      </c>
      <c r="G36" s="14" t="e">
        <v>#REF!</v>
      </c>
      <c r="H36" s="14" t="s">
        <v>135</v>
      </c>
      <c r="I36" s="14" t="s">
        <v>638</v>
      </c>
      <c r="J36" s="15"/>
      <c r="K36" s="15"/>
      <c r="L36" s="20" t="s">
        <v>654</v>
      </c>
    </row>
    <row r="37" spans="1:12" x14ac:dyDescent="0.3">
      <c r="A37" s="14" t="s">
        <v>634</v>
      </c>
      <c r="B37" s="14" t="s">
        <v>642</v>
      </c>
      <c r="C37" s="14" t="s">
        <v>536</v>
      </c>
      <c r="D37" s="18" t="s">
        <v>636</v>
      </c>
      <c r="E37" s="19">
        <v>1.28</v>
      </c>
      <c r="F37" s="14" t="s">
        <v>655</v>
      </c>
      <c r="G37" s="14" t="e">
        <v>#REF!</v>
      </c>
      <c r="H37" s="14" t="s">
        <v>135</v>
      </c>
      <c r="I37" s="14" t="s">
        <v>638</v>
      </c>
      <c r="J37" s="15"/>
      <c r="K37" s="15"/>
      <c r="L37" s="20" t="s">
        <v>654</v>
      </c>
    </row>
    <row r="38" spans="1:12" x14ac:dyDescent="0.3">
      <c r="A38" s="14" t="s">
        <v>634</v>
      </c>
      <c r="B38" s="14" t="s">
        <v>642</v>
      </c>
      <c r="C38" s="14" t="s">
        <v>536</v>
      </c>
      <c r="D38" s="18" t="s">
        <v>636</v>
      </c>
      <c r="E38" s="19">
        <v>1.4</v>
      </c>
      <c r="F38" s="14" t="s">
        <v>655</v>
      </c>
      <c r="G38" s="14" t="e">
        <v>#REF!</v>
      </c>
      <c r="H38" s="14" t="s">
        <v>135</v>
      </c>
      <c r="I38" s="14" t="s">
        <v>638</v>
      </c>
      <c r="J38" s="15"/>
      <c r="K38" s="15"/>
      <c r="L38" s="20" t="s">
        <v>654</v>
      </c>
    </row>
    <row r="39" spans="1:12" x14ac:dyDescent="0.3">
      <c r="A39" s="21" t="s">
        <v>634</v>
      </c>
      <c r="B39" s="21" t="s">
        <v>656</v>
      </c>
      <c r="C39" s="21" t="s">
        <v>109</v>
      </c>
      <c r="D39" s="22" t="s">
        <v>636</v>
      </c>
      <c r="E39" s="23">
        <v>183.66</v>
      </c>
      <c r="F39" s="21" t="s">
        <v>643</v>
      </c>
      <c r="G39" s="21" t="e">
        <v>#REF!</v>
      </c>
      <c r="H39" s="21" t="s">
        <v>135</v>
      </c>
      <c r="I39" s="21" t="s">
        <v>638</v>
      </c>
      <c r="J39" s="24"/>
      <c r="K39" s="24"/>
      <c r="L39" s="22" t="s">
        <v>644</v>
      </c>
    </row>
    <row r="40" spans="1:12" x14ac:dyDescent="0.3">
      <c r="A40" s="21" t="s">
        <v>634</v>
      </c>
      <c r="B40" s="21" t="s">
        <v>656</v>
      </c>
      <c r="C40" s="21" t="s">
        <v>175</v>
      </c>
      <c r="D40" s="22" t="s">
        <v>636</v>
      </c>
      <c r="E40" s="23">
        <v>147.84</v>
      </c>
      <c r="F40" s="21" t="s">
        <v>645</v>
      </c>
      <c r="G40" s="21" t="e">
        <v>#REF!</v>
      </c>
      <c r="H40" s="21" t="s">
        <v>135</v>
      </c>
      <c r="I40" s="21" t="s">
        <v>638</v>
      </c>
      <c r="J40" s="24"/>
      <c r="K40" s="24"/>
      <c r="L40" s="22" t="s">
        <v>646</v>
      </c>
    </row>
    <row r="41" spans="1:12" x14ac:dyDescent="0.3">
      <c r="A41" s="21" t="s">
        <v>634</v>
      </c>
      <c r="B41" s="21" t="s">
        <v>656</v>
      </c>
      <c r="C41" s="21" t="s">
        <v>175</v>
      </c>
      <c r="D41" s="22" t="s">
        <v>636</v>
      </c>
      <c r="E41" s="23">
        <v>483.78</v>
      </c>
      <c r="F41" s="21" t="s">
        <v>645</v>
      </c>
      <c r="G41" s="21" t="e">
        <v>#REF!</v>
      </c>
      <c r="H41" s="21" t="s">
        <v>135</v>
      </c>
      <c r="I41" s="21" t="s">
        <v>638</v>
      </c>
      <c r="J41" s="24"/>
      <c r="K41" s="24"/>
      <c r="L41" s="22" t="s">
        <v>647</v>
      </c>
    </row>
    <row r="42" spans="1:12" x14ac:dyDescent="0.3">
      <c r="A42" s="21" t="s">
        <v>634</v>
      </c>
      <c r="B42" s="21" t="s">
        <v>656</v>
      </c>
      <c r="C42" s="21" t="s">
        <v>175</v>
      </c>
      <c r="D42" s="22" t="s">
        <v>636</v>
      </c>
      <c r="E42" s="23">
        <v>200.59</v>
      </c>
      <c r="F42" s="21" t="s">
        <v>645</v>
      </c>
      <c r="G42" s="21" t="e">
        <v>#REF!</v>
      </c>
      <c r="H42" s="21" t="s">
        <v>135</v>
      </c>
      <c r="I42" s="21" t="s">
        <v>638</v>
      </c>
      <c r="J42" s="24"/>
      <c r="K42" s="24"/>
      <c r="L42" s="22" t="s">
        <v>647</v>
      </c>
    </row>
    <row r="43" spans="1:12" x14ac:dyDescent="0.3">
      <c r="A43" s="21" t="s">
        <v>634</v>
      </c>
      <c r="B43" s="21" t="s">
        <v>656</v>
      </c>
      <c r="C43" s="21" t="s">
        <v>175</v>
      </c>
      <c r="D43" s="22" t="s">
        <v>636</v>
      </c>
      <c r="E43" s="23">
        <v>518.59</v>
      </c>
      <c r="F43" s="21" t="s">
        <v>645</v>
      </c>
      <c r="G43" s="21" t="e">
        <v>#REF!</v>
      </c>
      <c r="H43" s="21" t="s">
        <v>135</v>
      </c>
      <c r="I43" s="21" t="s">
        <v>638</v>
      </c>
      <c r="J43" s="24"/>
      <c r="K43" s="24"/>
      <c r="L43" s="22" t="s">
        <v>647</v>
      </c>
    </row>
    <row r="44" spans="1:12" x14ac:dyDescent="0.3">
      <c r="A44" s="21" t="s">
        <v>634</v>
      </c>
      <c r="B44" s="21" t="s">
        <v>656</v>
      </c>
      <c r="C44" s="21" t="s">
        <v>175</v>
      </c>
      <c r="D44" s="22" t="s">
        <v>636</v>
      </c>
      <c r="E44" s="23">
        <v>4425.2299999999996</v>
      </c>
      <c r="F44" s="21" t="s">
        <v>645</v>
      </c>
      <c r="G44" s="21" t="e">
        <v>#REF!</v>
      </c>
      <c r="H44" s="21" t="s">
        <v>135</v>
      </c>
      <c r="I44" s="21" t="s">
        <v>638</v>
      </c>
      <c r="J44" s="24"/>
      <c r="K44" s="24"/>
      <c r="L44" s="22" t="s">
        <v>647</v>
      </c>
    </row>
    <row r="45" spans="1:12" x14ac:dyDescent="0.3">
      <c r="A45" s="21" t="s">
        <v>634</v>
      </c>
      <c r="B45" s="21" t="s">
        <v>656</v>
      </c>
      <c r="C45" s="21" t="s">
        <v>426</v>
      </c>
      <c r="D45" s="22" t="s">
        <v>636</v>
      </c>
      <c r="E45" s="23">
        <v>63.11</v>
      </c>
      <c r="F45" s="21" t="s">
        <v>648</v>
      </c>
      <c r="G45" s="21" t="e">
        <v>#REF!</v>
      </c>
      <c r="H45" s="21" t="s">
        <v>135</v>
      </c>
      <c r="I45" s="21" t="s">
        <v>638</v>
      </c>
      <c r="J45" s="24"/>
      <c r="K45" s="24"/>
      <c r="L45" s="22" t="s">
        <v>649</v>
      </c>
    </row>
    <row r="46" spans="1:12" x14ac:dyDescent="0.3">
      <c r="A46" s="21" t="s">
        <v>634</v>
      </c>
      <c r="B46" s="21" t="s">
        <v>656</v>
      </c>
      <c r="C46" s="21" t="s">
        <v>426</v>
      </c>
      <c r="D46" s="22" t="s">
        <v>636</v>
      </c>
      <c r="E46" s="23">
        <v>88.19</v>
      </c>
      <c r="F46" s="21" t="s">
        <v>648</v>
      </c>
      <c r="G46" s="21" t="e">
        <v>#REF!</v>
      </c>
      <c r="H46" s="21" t="s">
        <v>135</v>
      </c>
      <c r="I46" s="21" t="s">
        <v>638</v>
      </c>
      <c r="J46" s="24"/>
      <c r="K46" s="24"/>
      <c r="L46" s="22" t="s">
        <v>649</v>
      </c>
    </row>
    <row r="47" spans="1:12" x14ac:dyDescent="0.3">
      <c r="A47" s="21" t="s">
        <v>634</v>
      </c>
      <c r="B47" s="21" t="s">
        <v>656</v>
      </c>
      <c r="C47" s="21" t="s">
        <v>426</v>
      </c>
      <c r="D47" s="22" t="s">
        <v>636</v>
      </c>
      <c r="E47" s="23">
        <v>778.86</v>
      </c>
      <c r="F47" s="21" t="s">
        <v>648</v>
      </c>
      <c r="G47" s="21" t="e">
        <v>#REF!</v>
      </c>
      <c r="H47" s="21" t="s">
        <v>135</v>
      </c>
      <c r="I47" s="21" t="s">
        <v>638</v>
      </c>
      <c r="J47" s="24"/>
      <c r="K47" s="24"/>
      <c r="L47" s="22" t="s">
        <v>649</v>
      </c>
    </row>
    <row r="48" spans="1:12" x14ac:dyDescent="0.3">
      <c r="A48" s="21" t="s">
        <v>634</v>
      </c>
      <c r="B48" s="21" t="s">
        <v>656</v>
      </c>
      <c r="C48" s="21" t="s">
        <v>432</v>
      </c>
      <c r="D48" s="22" t="s">
        <v>636</v>
      </c>
      <c r="E48" s="23">
        <v>567.20000000000005</v>
      </c>
      <c r="F48" s="21" t="s">
        <v>650</v>
      </c>
      <c r="G48" s="21" t="e">
        <v>#REF!</v>
      </c>
      <c r="H48" s="21" t="s">
        <v>135</v>
      </c>
      <c r="I48" s="21" t="s">
        <v>638</v>
      </c>
      <c r="J48" s="24"/>
      <c r="K48" s="24"/>
      <c r="L48" s="22" t="s">
        <v>649</v>
      </c>
    </row>
    <row r="49" spans="1:12" x14ac:dyDescent="0.3">
      <c r="A49" s="21" t="s">
        <v>634</v>
      </c>
      <c r="B49" s="21" t="s">
        <v>656</v>
      </c>
      <c r="C49" s="21" t="s">
        <v>432</v>
      </c>
      <c r="D49" s="22" t="s">
        <v>636</v>
      </c>
      <c r="E49" s="23">
        <v>779.48</v>
      </c>
      <c r="F49" s="21" t="s">
        <v>650</v>
      </c>
      <c r="G49" s="21" t="e">
        <v>#REF!</v>
      </c>
      <c r="H49" s="21" t="s">
        <v>135</v>
      </c>
      <c r="I49" s="21" t="s">
        <v>638</v>
      </c>
      <c r="J49" s="24"/>
      <c r="K49" s="24"/>
      <c r="L49" s="22" t="s">
        <v>649</v>
      </c>
    </row>
    <row r="50" spans="1:12" x14ac:dyDescent="0.3">
      <c r="A50" s="21" t="s">
        <v>634</v>
      </c>
      <c r="B50" s="21" t="s">
        <v>656</v>
      </c>
      <c r="C50" s="21" t="s">
        <v>175</v>
      </c>
      <c r="D50" s="22" t="s">
        <v>636</v>
      </c>
      <c r="E50" s="23">
        <v>4126.41</v>
      </c>
      <c r="F50" s="21" t="s">
        <v>645</v>
      </c>
      <c r="G50" s="21" t="e">
        <v>#REF!</v>
      </c>
      <c r="H50" s="21" t="s">
        <v>135</v>
      </c>
      <c r="I50" s="21" t="s">
        <v>638</v>
      </c>
      <c r="J50" s="24"/>
      <c r="K50" s="24"/>
      <c r="L50" s="22" t="s">
        <v>649</v>
      </c>
    </row>
    <row r="51" spans="1:12" x14ac:dyDescent="0.3">
      <c r="A51" s="21" t="s">
        <v>634</v>
      </c>
      <c r="B51" s="21" t="s">
        <v>656</v>
      </c>
      <c r="C51" s="21" t="s">
        <v>522</v>
      </c>
      <c r="D51" s="22" t="s">
        <v>636</v>
      </c>
      <c r="E51" s="23">
        <v>206.51</v>
      </c>
      <c r="F51" s="21" t="s">
        <v>651</v>
      </c>
      <c r="G51" s="21" t="e">
        <v>#REF!</v>
      </c>
      <c r="H51" s="21" t="s">
        <v>135</v>
      </c>
      <c r="I51" s="21" t="s">
        <v>638</v>
      </c>
      <c r="J51" s="24"/>
      <c r="K51" s="24"/>
      <c r="L51" s="22" t="s">
        <v>652</v>
      </c>
    </row>
    <row r="52" spans="1:12" x14ac:dyDescent="0.3">
      <c r="A52" s="21" t="s">
        <v>634</v>
      </c>
      <c r="B52" s="21" t="s">
        <v>656</v>
      </c>
      <c r="C52" s="21" t="s">
        <v>536</v>
      </c>
      <c r="D52" s="22" t="s">
        <v>636</v>
      </c>
      <c r="E52" s="23">
        <v>2204.5</v>
      </c>
      <c r="F52" s="21" t="s">
        <v>653</v>
      </c>
      <c r="G52" s="21" t="e">
        <v>#REF!</v>
      </c>
      <c r="H52" s="21" t="s">
        <v>135</v>
      </c>
      <c r="I52" s="21" t="s">
        <v>638</v>
      </c>
      <c r="J52" s="24"/>
      <c r="K52" s="24"/>
      <c r="L52" s="22" t="s">
        <v>654</v>
      </c>
    </row>
    <row r="53" spans="1:12" x14ac:dyDescent="0.3">
      <c r="A53" s="21" t="s">
        <v>634</v>
      </c>
      <c r="B53" s="21" t="s">
        <v>656</v>
      </c>
      <c r="C53" s="21" t="s">
        <v>536</v>
      </c>
      <c r="D53" s="22" t="s">
        <v>636</v>
      </c>
      <c r="E53" s="23">
        <v>930.31</v>
      </c>
      <c r="F53" s="21" t="s">
        <v>653</v>
      </c>
      <c r="G53" s="21" t="e">
        <v>#REF!</v>
      </c>
      <c r="H53" s="21" t="s">
        <v>135</v>
      </c>
      <c r="I53" s="21" t="s">
        <v>638</v>
      </c>
      <c r="J53" s="24"/>
      <c r="K53" s="24"/>
      <c r="L53" s="22" t="s">
        <v>654</v>
      </c>
    </row>
    <row r="54" spans="1:12" x14ac:dyDescent="0.3">
      <c r="A54" s="21" t="s">
        <v>634</v>
      </c>
      <c r="B54" s="21" t="s">
        <v>656</v>
      </c>
      <c r="C54" s="21" t="s">
        <v>536</v>
      </c>
      <c r="D54" s="22" t="s">
        <v>636</v>
      </c>
      <c r="E54" s="23">
        <v>172.28</v>
      </c>
      <c r="F54" s="21" t="s">
        <v>653</v>
      </c>
      <c r="G54" s="21" t="e">
        <v>#REF!</v>
      </c>
      <c r="H54" s="21" t="s">
        <v>135</v>
      </c>
      <c r="I54" s="21" t="s">
        <v>638</v>
      </c>
      <c r="J54" s="24"/>
      <c r="K54" s="24"/>
      <c r="L54" s="22" t="s">
        <v>654</v>
      </c>
    </row>
    <row r="55" spans="1:12" x14ac:dyDescent="0.3">
      <c r="A55" s="21" t="s">
        <v>634</v>
      </c>
      <c r="B55" s="21" t="s">
        <v>656</v>
      </c>
      <c r="C55" s="21" t="s">
        <v>536</v>
      </c>
      <c r="D55" s="22" t="s">
        <v>636</v>
      </c>
      <c r="E55" s="23">
        <v>1.58</v>
      </c>
      <c r="F55" s="21" t="s">
        <v>653</v>
      </c>
      <c r="G55" s="21" t="e">
        <v>#REF!</v>
      </c>
      <c r="H55" s="21" t="s">
        <v>135</v>
      </c>
      <c r="I55" s="21" t="s">
        <v>638</v>
      </c>
      <c r="J55" s="24"/>
      <c r="K55" s="24"/>
      <c r="L55" s="22" t="s">
        <v>654</v>
      </c>
    </row>
    <row r="56" spans="1:12" x14ac:dyDescent="0.3">
      <c r="A56" s="21" t="s">
        <v>634</v>
      </c>
      <c r="B56" s="21" t="s">
        <v>656</v>
      </c>
      <c r="C56" s="21" t="s">
        <v>536</v>
      </c>
      <c r="D56" s="22" t="s">
        <v>636</v>
      </c>
      <c r="E56" s="23">
        <v>680.4</v>
      </c>
      <c r="F56" s="21" t="s">
        <v>653</v>
      </c>
      <c r="G56" s="21" t="e">
        <v>#REF!</v>
      </c>
      <c r="H56" s="21" t="s">
        <v>135</v>
      </c>
      <c r="I56" s="21" t="s">
        <v>638</v>
      </c>
      <c r="J56" s="24"/>
      <c r="K56" s="24"/>
      <c r="L56" s="22" t="s">
        <v>654</v>
      </c>
    </row>
    <row r="57" spans="1:12" x14ac:dyDescent="0.3">
      <c r="A57" s="21" t="s">
        <v>634</v>
      </c>
      <c r="B57" s="21" t="s">
        <v>656</v>
      </c>
      <c r="C57" s="21" t="s">
        <v>536</v>
      </c>
      <c r="D57" s="22" t="s">
        <v>636</v>
      </c>
      <c r="E57" s="23">
        <v>9.2200000000000006</v>
      </c>
      <c r="F57" s="21" t="s">
        <v>653</v>
      </c>
      <c r="G57" s="21" t="e">
        <v>#REF!</v>
      </c>
      <c r="H57" s="21" t="s">
        <v>135</v>
      </c>
      <c r="I57" s="21" t="s">
        <v>638</v>
      </c>
      <c r="J57" s="24"/>
      <c r="K57" s="24"/>
      <c r="L57" s="22" t="s">
        <v>654</v>
      </c>
    </row>
    <row r="58" spans="1:12" x14ac:dyDescent="0.3">
      <c r="A58" s="21" t="s">
        <v>634</v>
      </c>
      <c r="B58" s="21" t="s">
        <v>656</v>
      </c>
      <c r="C58" s="21" t="s">
        <v>536</v>
      </c>
      <c r="D58" s="22" t="s">
        <v>636</v>
      </c>
      <c r="E58" s="23">
        <v>1.53</v>
      </c>
      <c r="F58" s="21" t="s">
        <v>653</v>
      </c>
      <c r="G58" s="21" t="e">
        <v>#REF!</v>
      </c>
      <c r="H58" s="21" t="s">
        <v>135</v>
      </c>
      <c r="I58" s="21" t="s">
        <v>638</v>
      </c>
      <c r="J58" s="24"/>
      <c r="K58" s="24"/>
      <c r="L58" s="22" t="s">
        <v>654</v>
      </c>
    </row>
    <row r="59" spans="1:12" x14ac:dyDescent="0.3">
      <c r="A59" s="21" t="s">
        <v>634</v>
      </c>
      <c r="B59" s="21" t="s">
        <v>656</v>
      </c>
      <c r="C59" s="21" t="s">
        <v>536</v>
      </c>
      <c r="D59" s="22" t="s">
        <v>636</v>
      </c>
      <c r="E59" s="23">
        <v>1.28</v>
      </c>
      <c r="F59" s="21" t="s">
        <v>653</v>
      </c>
      <c r="G59" s="21" t="e">
        <v>#REF!</v>
      </c>
      <c r="H59" s="21" t="s">
        <v>135</v>
      </c>
      <c r="I59" s="21" t="s">
        <v>638</v>
      </c>
      <c r="J59" s="24"/>
      <c r="K59" s="24"/>
      <c r="L59" s="22" t="s">
        <v>654</v>
      </c>
    </row>
    <row r="60" spans="1:12" x14ac:dyDescent="0.3">
      <c r="A60" s="21" t="s">
        <v>634</v>
      </c>
      <c r="B60" s="21" t="s">
        <v>656</v>
      </c>
      <c r="C60" s="21" t="s">
        <v>536</v>
      </c>
      <c r="D60" s="22" t="s">
        <v>636</v>
      </c>
      <c r="E60" s="23">
        <v>236.65</v>
      </c>
      <c r="F60" s="21" t="s">
        <v>653</v>
      </c>
      <c r="G60" s="21" t="e">
        <v>#REF!</v>
      </c>
      <c r="H60" s="21" t="s">
        <v>135</v>
      </c>
      <c r="I60" s="21" t="s">
        <v>638</v>
      </c>
      <c r="J60" s="24"/>
      <c r="K60" s="24"/>
      <c r="L60" s="22" t="s">
        <v>654</v>
      </c>
    </row>
    <row r="61" spans="1:12" x14ac:dyDescent="0.3">
      <c r="A61" s="21" t="s">
        <v>634</v>
      </c>
      <c r="B61" s="21" t="s">
        <v>656</v>
      </c>
      <c r="C61" s="21" t="s">
        <v>536</v>
      </c>
      <c r="D61" s="22" t="s">
        <v>636</v>
      </c>
      <c r="E61" s="23">
        <v>120.96</v>
      </c>
      <c r="F61" s="21" t="s">
        <v>653</v>
      </c>
      <c r="G61" s="21" t="e">
        <v>#REF!</v>
      </c>
      <c r="H61" s="21" t="s">
        <v>135</v>
      </c>
      <c r="I61" s="21" t="s">
        <v>638</v>
      </c>
      <c r="J61" s="24"/>
      <c r="K61" s="24"/>
      <c r="L61" s="22" t="s">
        <v>654</v>
      </c>
    </row>
    <row r="62" spans="1:12" x14ac:dyDescent="0.3">
      <c r="A62" s="21" t="s">
        <v>634</v>
      </c>
      <c r="B62" s="21" t="s">
        <v>656</v>
      </c>
      <c r="C62" s="21" t="s">
        <v>536</v>
      </c>
      <c r="D62" s="22" t="s">
        <v>636</v>
      </c>
      <c r="E62" s="23">
        <v>1.4</v>
      </c>
      <c r="F62" s="21" t="s">
        <v>653</v>
      </c>
      <c r="G62" s="21" t="e">
        <v>#REF!</v>
      </c>
      <c r="H62" s="21" t="s">
        <v>135</v>
      </c>
      <c r="I62" s="21" t="s">
        <v>638</v>
      </c>
      <c r="J62" s="24"/>
      <c r="K62" s="24"/>
      <c r="L62" s="22" t="s">
        <v>654</v>
      </c>
    </row>
    <row r="63" spans="1:12" x14ac:dyDescent="0.3">
      <c r="A63" s="21" t="s">
        <v>634</v>
      </c>
      <c r="B63" s="21" t="s">
        <v>656</v>
      </c>
      <c r="C63" s="21" t="s">
        <v>536</v>
      </c>
      <c r="D63" s="22" t="s">
        <v>636</v>
      </c>
      <c r="E63" s="23">
        <v>109.65</v>
      </c>
      <c r="F63" s="21" t="s">
        <v>653</v>
      </c>
      <c r="G63" s="21" t="e">
        <v>#REF!</v>
      </c>
      <c r="H63" s="21" t="s">
        <v>135</v>
      </c>
      <c r="I63" s="21" t="s">
        <v>638</v>
      </c>
      <c r="J63" s="24"/>
      <c r="K63" s="24"/>
      <c r="L63" s="22" t="s">
        <v>654</v>
      </c>
    </row>
    <row r="64" spans="1:12" x14ac:dyDescent="0.3">
      <c r="A64" s="21" t="s">
        <v>634</v>
      </c>
      <c r="B64" s="21" t="s">
        <v>656</v>
      </c>
      <c r="C64" s="21" t="s">
        <v>536</v>
      </c>
      <c r="D64" s="22" t="s">
        <v>636</v>
      </c>
      <c r="E64" s="23">
        <v>4653.5</v>
      </c>
      <c r="F64" s="21" t="s">
        <v>653</v>
      </c>
      <c r="G64" s="21" t="e">
        <v>#REF!</v>
      </c>
      <c r="H64" s="21" t="s">
        <v>135</v>
      </c>
      <c r="I64" s="21" t="s">
        <v>638</v>
      </c>
      <c r="J64" s="24"/>
      <c r="K64" s="24"/>
      <c r="L64" s="22" t="s">
        <v>654</v>
      </c>
    </row>
    <row r="65" spans="1:12" x14ac:dyDescent="0.3">
      <c r="A65" s="21" t="s">
        <v>634</v>
      </c>
      <c r="B65" s="21" t="s">
        <v>656</v>
      </c>
      <c r="C65" s="21" t="s">
        <v>536</v>
      </c>
      <c r="D65" s="22" t="s">
        <v>636</v>
      </c>
      <c r="E65" s="23">
        <v>5787.87</v>
      </c>
      <c r="F65" s="21" t="s">
        <v>653</v>
      </c>
      <c r="G65" s="21" t="e">
        <v>#REF!</v>
      </c>
      <c r="H65" s="21" t="s">
        <v>135</v>
      </c>
      <c r="I65" s="21" t="s">
        <v>638</v>
      </c>
      <c r="J65" s="24"/>
      <c r="K65" s="24"/>
      <c r="L65" s="22" t="s">
        <v>654</v>
      </c>
    </row>
    <row r="66" spans="1:12" x14ac:dyDescent="0.3">
      <c r="A66" s="21" t="s">
        <v>634</v>
      </c>
      <c r="B66" s="21" t="s">
        <v>656</v>
      </c>
      <c r="C66" s="21" t="s">
        <v>536</v>
      </c>
      <c r="D66" s="22" t="s">
        <v>636</v>
      </c>
      <c r="E66" s="23">
        <v>3092.62</v>
      </c>
      <c r="F66" s="21" t="s">
        <v>653</v>
      </c>
      <c r="G66" s="21" t="e">
        <v>#REF!</v>
      </c>
      <c r="H66" s="21" t="s">
        <v>135</v>
      </c>
      <c r="I66" s="21" t="s">
        <v>638</v>
      </c>
      <c r="J66" s="24"/>
      <c r="K66" s="24"/>
      <c r="L66" s="22" t="s">
        <v>654</v>
      </c>
    </row>
    <row r="67" spans="1:12" x14ac:dyDescent="0.3">
      <c r="A67" s="21" t="s">
        <v>634</v>
      </c>
      <c r="B67" s="21" t="s">
        <v>656</v>
      </c>
      <c r="C67" s="21" t="s">
        <v>536</v>
      </c>
      <c r="D67" s="22" t="s">
        <v>636</v>
      </c>
      <c r="E67" s="23">
        <v>1418.96</v>
      </c>
      <c r="F67" s="21" t="s">
        <v>653</v>
      </c>
      <c r="G67" s="21" t="e">
        <v>#REF!</v>
      </c>
      <c r="H67" s="21" t="s">
        <v>135</v>
      </c>
      <c r="I67" s="21" t="s">
        <v>638</v>
      </c>
      <c r="J67" s="24"/>
      <c r="K67" s="24"/>
      <c r="L67" s="22" t="s">
        <v>654</v>
      </c>
    </row>
    <row r="68" spans="1:12" x14ac:dyDescent="0.3">
      <c r="A68" s="21" t="s">
        <v>634</v>
      </c>
      <c r="B68" s="21" t="s">
        <v>656</v>
      </c>
      <c r="C68" s="21" t="s">
        <v>536</v>
      </c>
      <c r="D68" s="22" t="s">
        <v>636</v>
      </c>
      <c r="E68" s="23">
        <v>354.74</v>
      </c>
      <c r="F68" s="21" t="s">
        <v>653</v>
      </c>
      <c r="G68" s="21" t="e">
        <v>#REF!</v>
      </c>
      <c r="H68" s="21" t="s">
        <v>135</v>
      </c>
      <c r="I68" s="21" t="s">
        <v>638</v>
      </c>
      <c r="J68" s="24"/>
      <c r="K68" s="24"/>
      <c r="L68" s="22" t="s">
        <v>654</v>
      </c>
    </row>
    <row r="69" spans="1:12" x14ac:dyDescent="0.3">
      <c r="A69" s="21" t="s">
        <v>634</v>
      </c>
      <c r="B69" s="21" t="s">
        <v>656</v>
      </c>
      <c r="C69" s="21" t="s">
        <v>426</v>
      </c>
      <c r="D69" s="22" t="s">
        <v>636</v>
      </c>
      <c r="E69" s="23">
        <v>168.3</v>
      </c>
      <c r="F69" s="21" t="s">
        <v>648</v>
      </c>
      <c r="G69" s="21" t="e">
        <v>#REF!</v>
      </c>
      <c r="H69" s="21" t="s">
        <v>135</v>
      </c>
      <c r="I69" s="21" t="s">
        <v>638</v>
      </c>
      <c r="J69" s="24"/>
      <c r="K69" s="24"/>
      <c r="L69" s="22" t="s">
        <v>654</v>
      </c>
    </row>
    <row r="70" spans="1:12" x14ac:dyDescent="0.3">
      <c r="A70" s="21" t="s">
        <v>634</v>
      </c>
      <c r="B70" s="21" t="s">
        <v>656</v>
      </c>
      <c r="C70" s="21" t="s">
        <v>536</v>
      </c>
      <c r="D70" s="22" t="s">
        <v>639</v>
      </c>
      <c r="E70" s="23">
        <v>1.58</v>
      </c>
      <c r="F70" s="21" t="s">
        <v>655</v>
      </c>
      <c r="G70" s="21" t="e">
        <v>#REF!</v>
      </c>
      <c r="H70" s="21" t="s">
        <v>135</v>
      </c>
      <c r="I70" s="21" t="s">
        <v>638</v>
      </c>
      <c r="J70" s="24"/>
      <c r="K70" s="24"/>
      <c r="L70" s="22" t="s">
        <v>654</v>
      </c>
    </row>
    <row r="71" spans="1:12" x14ac:dyDescent="0.3">
      <c r="A71" s="21" t="s">
        <v>634</v>
      </c>
      <c r="B71" s="21" t="s">
        <v>656</v>
      </c>
      <c r="C71" s="21" t="s">
        <v>536</v>
      </c>
      <c r="D71" s="22" t="s">
        <v>639</v>
      </c>
      <c r="E71" s="23">
        <v>1.53</v>
      </c>
      <c r="F71" s="21" t="s">
        <v>655</v>
      </c>
      <c r="G71" s="21" t="e">
        <v>#REF!</v>
      </c>
      <c r="H71" s="21" t="s">
        <v>135</v>
      </c>
      <c r="I71" s="21" t="s">
        <v>638</v>
      </c>
      <c r="J71" s="24"/>
      <c r="K71" s="24"/>
      <c r="L71" s="22" t="s">
        <v>654</v>
      </c>
    </row>
    <row r="72" spans="1:12" x14ac:dyDescent="0.3">
      <c r="A72" s="21" t="s">
        <v>634</v>
      </c>
      <c r="B72" s="21" t="s">
        <v>656</v>
      </c>
      <c r="C72" s="21" t="s">
        <v>536</v>
      </c>
      <c r="D72" s="22" t="s">
        <v>639</v>
      </c>
      <c r="E72" s="23">
        <v>1.28</v>
      </c>
      <c r="F72" s="21" t="s">
        <v>655</v>
      </c>
      <c r="G72" s="21" t="e">
        <v>#REF!</v>
      </c>
      <c r="H72" s="21" t="s">
        <v>135</v>
      </c>
      <c r="I72" s="21" t="s">
        <v>638</v>
      </c>
      <c r="J72" s="24"/>
      <c r="K72" s="24"/>
      <c r="L72" s="22" t="s">
        <v>654</v>
      </c>
    </row>
    <row r="73" spans="1:12" x14ac:dyDescent="0.3">
      <c r="A73" s="21" t="s">
        <v>634</v>
      </c>
      <c r="B73" s="21" t="s">
        <v>656</v>
      </c>
      <c r="C73" s="21" t="s">
        <v>536</v>
      </c>
      <c r="D73" s="22" t="s">
        <v>639</v>
      </c>
      <c r="E73" s="23">
        <v>1.4</v>
      </c>
      <c r="F73" s="21" t="s">
        <v>655</v>
      </c>
      <c r="G73" s="21" t="e">
        <v>#REF!</v>
      </c>
      <c r="H73" s="21" t="s">
        <v>135</v>
      </c>
      <c r="I73" s="21" t="s">
        <v>638</v>
      </c>
      <c r="J73" s="24"/>
      <c r="K73" s="24"/>
      <c r="L73" s="22" t="s">
        <v>654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BF1D-EAEB-4FDD-9668-C54415B32768}">
  <sheetPr codeName="Feuil8"/>
  <dimension ref="A1:M117"/>
  <sheetViews>
    <sheetView workbookViewId="0">
      <selection activeCell="P13" sqref="P13"/>
    </sheetView>
  </sheetViews>
  <sheetFormatPr baseColWidth="10" defaultRowHeight="14.4" x14ac:dyDescent="0.3"/>
  <cols>
    <col min="1" max="1" width="9" bestFit="1" customWidth="1"/>
    <col min="2" max="2" width="4.6640625" bestFit="1" customWidth="1"/>
    <col min="3" max="3" width="7" bestFit="1" customWidth="1"/>
    <col min="4" max="4" width="7.77734375" bestFit="1" customWidth="1"/>
    <col min="5" max="5" width="2.21875" bestFit="1" customWidth="1"/>
    <col min="6" max="6" width="8.44140625" bestFit="1" customWidth="1"/>
    <col min="7" max="7" width="29.77734375" bestFit="1" customWidth="1"/>
    <col min="8" max="8" width="32.44140625" bestFit="1" customWidth="1"/>
    <col min="9" max="9" width="4" bestFit="1" customWidth="1"/>
    <col min="10" max="10" width="1.88671875" bestFit="1" customWidth="1"/>
    <col min="13" max="13" width="9" bestFit="1" customWidth="1"/>
  </cols>
  <sheetData>
    <row r="1" spans="1:13" x14ac:dyDescent="0.3">
      <c r="A1" s="20" t="s">
        <v>657</v>
      </c>
      <c r="B1" s="14" t="s">
        <v>634</v>
      </c>
      <c r="C1" s="14" t="s">
        <v>658</v>
      </c>
      <c r="D1" s="15"/>
      <c r="E1" s="14" t="s">
        <v>636</v>
      </c>
      <c r="F1" s="25">
        <f>ABS(SUMIFS(F4:F117,C4:C117,"=411000*",G4:G117,"=Fac*"))</f>
        <v>90299.829999999987</v>
      </c>
      <c r="G1" s="14" t="s">
        <v>659</v>
      </c>
      <c r="H1" s="15"/>
      <c r="I1" s="14" t="s">
        <v>135</v>
      </c>
      <c r="J1" s="14" t="s">
        <v>638</v>
      </c>
      <c r="K1" s="15"/>
      <c r="L1" s="15"/>
      <c r="M1" s="15"/>
    </row>
    <row r="2" spans="1:13" x14ac:dyDescent="0.3">
      <c r="A2" s="20" t="s">
        <v>657</v>
      </c>
      <c r="B2" s="14" t="s">
        <v>634</v>
      </c>
      <c r="C2" s="14" t="s">
        <v>658</v>
      </c>
      <c r="D2" s="15"/>
      <c r="E2" s="14" t="s">
        <v>639</v>
      </c>
      <c r="F2" s="25">
        <f>ABS(SUMIFS(F4:F117,C4:C117,"=411000*",G4:G117,"=Avo*"))</f>
        <v>86.15</v>
      </c>
      <c r="G2" s="14" t="s">
        <v>660</v>
      </c>
      <c r="H2" s="15"/>
      <c r="I2" s="15" t="str">
        <f>IF(I1&lt;&gt;0,I1,"")</f>
        <v>001</v>
      </c>
      <c r="J2" s="15" t="str">
        <f>IF(J1&lt;&gt;0,J1,"")</f>
        <v>S</v>
      </c>
      <c r="K2" s="15"/>
      <c r="L2" s="15"/>
      <c r="M2" s="15"/>
    </row>
    <row r="3" spans="1:13" x14ac:dyDescent="0.3">
      <c r="A3" s="17" t="str">
        <f>IF(A1&lt;&gt;0,A1,"")</f>
        <v>15032024</v>
      </c>
      <c r="B3" s="17" t="str">
        <f>IF(B1&lt;&gt;0,B1,"")</f>
        <v>ODV</v>
      </c>
      <c r="C3" s="17" t="str">
        <f>IF(C1&lt;&gt;"","411008","")</f>
        <v>411008</v>
      </c>
      <c r="D3" s="17" t="str">
        <f>IF(A1&lt;&gt;0,"EUROFA","")</f>
        <v>EUROFA</v>
      </c>
      <c r="E3" s="17" t="str">
        <f>IF(E1&lt;&gt;"",IF(F1&gt;F2,"C","D"),"")</f>
        <v>C</v>
      </c>
      <c r="F3" s="25">
        <f>IF(F1&lt;&gt;0,ABS(F1-F2),"")</f>
        <v>90213.68</v>
      </c>
      <c r="G3" s="14" t="s">
        <v>641</v>
      </c>
      <c r="H3" s="17" t="str">
        <f t="shared" ref="H3:M3" si="0">IF(H1&lt;&gt;0,H1,"")</f>
        <v/>
      </c>
      <c r="I3" s="17" t="str">
        <f t="shared" si="0"/>
        <v>001</v>
      </c>
      <c r="J3" s="17" t="str">
        <f t="shared" si="0"/>
        <v>S</v>
      </c>
      <c r="K3" s="17" t="str">
        <f t="shared" si="0"/>
        <v/>
      </c>
      <c r="L3" s="17" t="str">
        <f t="shared" si="0"/>
        <v/>
      </c>
      <c r="M3" s="17" t="str">
        <f t="shared" si="0"/>
        <v/>
      </c>
    </row>
    <row r="4" spans="1:13" x14ac:dyDescent="0.3">
      <c r="A4" s="20" t="s">
        <v>657</v>
      </c>
      <c r="B4" s="14" t="s">
        <v>634</v>
      </c>
      <c r="C4" s="14" t="s">
        <v>642</v>
      </c>
      <c r="D4" s="14" t="s">
        <v>10</v>
      </c>
      <c r="E4" s="18" t="s">
        <v>639</v>
      </c>
      <c r="F4" s="26">
        <v>184.08</v>
      </c>
      <c r="G4" s="14" t="s">
        <v>661</v>
      </c>
      <c r="H4" s="14" t="s">
        <v>144</v>
      </c>
      <c r="I4" s="14" t="s">
        <v>135</v>
      </c>
      <c r="J4" s="14" t="s">
        <v>638</v>
      </c>
      <c r="K4" s="15"/>
      <c r="L4" s="15"/>
      <c r="M4" s="20" t="s">
        <v>662</v>
      </c>
    </row>
    <row r="5" spans="1:13" x14ac:dyDescent="0.3">
      <c r="A5" s="20" t="s">
        <v>657</v>
      </c>
      <c r="B5" s="14" t="s">
        <v>634</v>
      </c>
      <c r="C5" s="14" t="s">
        <v>642</v>
      </c>
      <c r="D5" s="14" t="s">
        <v>10</v>
      </c>
      <c r="E5" s="18" t="s">
        <v>639</v>
      </c>
      <c r="F5" s="26">
        <v>4336.43</v>
      </c>
      <c r="G5" s="14" t="s">
        <v>663</v>
      </c>
      <c r="H5" s="14" t="s">
        <v>144</v>
      </c>
      <c r="I5" s="14" t="s">
        <v>135</v>
      </c>
      <c r="J5" s="14" t="s">
        <v>638</v>
      </c>
      <c r="K5" s="15"/>
      <c r="L5" s="15"/>
      <c r="M5" s="20" t="s">
        <v>662</v>
      </c>
    </row>
    <row r="6" spans="1:13" x14ac:dyDescent="0.3">
      <c r="A6" s="20" t="s">
        <v>657</v>
      </c>
      <c r="B6" s="14" t="s">
        <v>634</v>
      </c>
      <c r="C6" s="14" t="s">
        <v>642</v>
      </c>
      <c r="D6" s="14" t="s">
        <v>11</v>
      </c>
      <c r="E6" s="18" t="s">
        <v>639</v>
      </c>
      <c r="F6" s="26">
        <v>47.11</v>
      </c>
      <c r="G6" s="14" t="s">
        <v>664</v>
      </c>
      <c r="H6" s="14" t="s">
        <v>151</v>
      </c>
      <c r="I6" s="14" t="s">
        <v>135</v>
      </c>
      <c r="J6" s="14" t="s">
        <v>638</v>
      </c>
      <c r="K6" s="15"/>
      <c r="L6" s="15"/>
      <c r="M6" s="20" t="s">
        <v>665</v>
      </c>
    </row>
    <row r="7" spans="1:13" x14ac:dyDescent="0.3">
      <c r="A7" s="20" t="s">
        <v>657</v>
      </c>
      <c r="B7" s="14" t="s">
        <v>634</v>
      </c>
      <c r="C7" s="14" t="s">
        <v>642</v>
      </c>
      <c r="D7" s="14" t="s">
        <v>13</v>
      </c>
      <c r="E7" s="18" t="s">
        <v>639</v>
      </c>
      <c r="F7" s="26">
        <v>231.3</v>
      </c>
      <c r="G7" s="14" t="s">
        <v>666</v>
      </c>
      <c r="H7" s="14" t="s">
        <v>165</v>
      </c>
      <c r="I7" s="14" t="s">
        <v>135</v>
      </c>
      <c r="J7" s="14" t="s">
        <v>638</v>
      </c>
      <c r="K7" s="15"/>
      <c r="L7" s="15"/>
      <c r="M7" s="20" t="s">
        <v>665</v>
      </c>
    </row>
    <row r="8" spans="1:13" x14ac:dyDescent="0.3">
      <c r="A8" s="20" t="s">
        <v>657</v>
      </c>
      <c r="B8" s="14" t="s">
        <v>634</v>
      </c>
      <c r="C8" s="14" t="s">
        <v>642</v>
      </c>
      <c r="D8" s="14" t="s">
        <v>15</v>
      </c>
      <c r="E8" s="18" t="s">
        <v>639</v>
      </c>
      <c r="F8" s="26">
        <v>276.98</v>
      </c>
      <c r="G8" s="14" t="s">
        <v>667</v>
      </c>
      <c r="H8" s="14" t="s">
        <v>179</v>
      </c>
      <c r="I8" s="14" t="s">
        <v>135</v>
      </c>
      <c r="J8" s="14" t="s">
        <v>638</v>
      </c>
      <c r="K8" s="15"/>
      <c r="L8" s="15"/>
      <c r="M8" s="20" t="s">
        <v>662</v>
      </c>
    </row>
    <row r="9" spans="1:13" x14ac:dyDescent="0.3">
      <c r="A9" s="20" t="s">
        <v>657</v>
      </c>
      <c r="B9" s="14" t="s">
        <v>634</v>
      </c>
      <c r="C9" s="14" t="s">
        <v>642</v>
      </c>
      <c r="D9" s="14" t="s">
        <v>16</v>
      </c>
      <c r="E9" s="18" t="s">
        <v>639</v>
      </c>
      <c r="F9" s="26">
        <v>1265.3800000000001</v>
      </c>
      <c r="G9" s="14" t="s">
        <v>668</v>
      </c>
      <c r="H9" s="14" t="s">
        <v>184</v>
      </c>
      <c r="I9" s="14" t="s">
        <v>135</v>
      </c>
      <c r="J9" s="14" t="s">
        <v>638</v>
      </c>
      <c r="K9" s="15"/>
      <c r="L9" s="15"/>
      <c r="M9" s="20" t="s">
        <v>662</v>
      </c>
    </row>
    <row r="10" spans="1:13" x14ac:dyDescent="0.3">
      <c r="A10" s="20" t="s">
        <v>657</v>
      </c>
      <c r="B10" s="14" t="s">
        <v>634</v>
      </c>
      <c r="C10" s="14" t="s">
        <v>642</v>
      </c>
      <c r="D10" s="14" t="s">
        <v>17</v>
      </c>
      <c r="E10" s="18" t="s">
        <v>639</v>
      </c>
      <c r="F10" s="26">
        <v>4720.34</v>
      </c>
      <c r="G10" s="14" t="s">
        <v>669</v>
      </c>
      <c r="H10" s="14" t="s">
        <v>190</v>
      </c>
      <c r="I10" s="14" t="s">
        <v>135</v>
      </c>
      <c r="J10" s="14" t="s">
        <v>638</v>
      </c>
      <c r="K10" s="15"/>
      <c r="L10" s="15"/>
      <c r="M10" s="20" t="s">
        <v>665</v>
      </c>
    </row>
    <row r="11" spans="1:13" x14ac:dyDescent="0.3">
      <c r="A11" s="20" t="s">
        <v>657</v>
      </c>
      <c r="B11" s="14" t="s">
        <v>634</v>
      </c>
      <c r="C11" s="14" t="s">
        <v>642</v>
      </c>
      <c r="D11" s="14" t="s">
        <v>18</v>
      </c>
      <c r="E11" s="18" t="s">
        <v>639</v>
      </c>
      <c r="F11" s="26">
        <v>167.71</v>
      </c>
      <c r="G11" s="14" t="s">
        <v>670</v>
      </c>
      <c r="H11" s="14" t="s">
        <v>196</v>
      </c>
      <c r="I11" s="14" t="s">
        <v>135</v>
      </c>
      <c r="J11" s="14" t="s">
        <v>638</v>
      </c>
      <c r="K11" s="15"/>
      <c r="L11" s="15"/>
      <c r="M11" s="20" t="s">
        <v>665</v>
      </c>
    </row>
    <row r="12" spans="1:13" x14ac:dyDescent="0.3">
      <c r="A12" s="20" t="s">
        <v>657</v>
      </c>
      <c r="B12" s="14" t="s">
        <v>634</v>
      </c>
      <c r="C12" s="14" t="s">
        <v>642</v>
      </c>
      <c r="D12" s="14" t="s">
        <v>19</v>
      </c>
      <c r="E12" s="18" t="s">
        <v>639</v>
      </c>
      <c r="F12" s="26">
        <v>451.49</v>
      </c>
      <c r="G12" s="14" t="s">
        <v>671</v>
      </c>
      <c r="H12" s="14" t="s">
        <v>202</v>
      </c>
      <c r="I12" s="14" t="s">
        <v>135</v>
      </c>
      <c r="J12" s="14" t="s">
        <v>638</v>
      </c>
      <c r="K12" s="15"/>
      <c r="L12" s="15"/>
      <c r="M12" s="20" t="s">
        <v>672</v>
      </c>
    </row>
    <row r="13" spans="1:13" x14ac:dyDescent="0.3">
      <c r="A13" s="20" t="s">
        <v>657</v>
      </c>
      <c r="B13" s="14" t="s">
        <v>634</v>
      </c>
      <c r="C13" s="14" t="s">
        <v>642</v>
      </c>
      <c r="D13" s="14" t="s">
        <v>18</v>
      </c>
      <c r="E13" s="18" t="s">
        <v>639</v>
      </c>
      <c r="F13" s="26">
        <v>3251.81</v>
      </c>
      <c r="G13" s="14" t="s">
        <v>673</v>
      </c>
      <c r="H13" s="14" t="s">
        <v>196</v>
      </c>
      <c r="I13" s="14" t="s">
        <v>135</v>
      </c>
      <c r="J13" s="14" t="s">
        <v>638</v>
      </c>
      <c r="K13" s="15"/>
      <c r="L13" s="15"/>
      <c r="M13" s="20" t="s">
        <v>665</v>
      </c>
    </row>
    <row r="14" spans="1:13" x14ac:dyDescent="0.3">
      <c r="A14" s="20" t="s">
        <v>657</v>
      </c>
      <c r="B14" s="14" t="s">
        <v>634</v>
      </c>
      <c r="C14" s="14" t="s">
        <v>642</v>
      </c>
      <c r="D14" s="14" t="s">
        <v>22</v>
      </c>
      <c r="E14" s="18" t="s">
        <v>639</v>
      </c>
      <c r="F14" s="26">
        <v>711.84</v>
      </c>
      <c r="G14" s="14" t="s">
        <v>674</v>
      </c>
      <c r="H14" s="14" t="s">
        <v>220</v>
      </c>
      <c r="I14" s="14" t="s">
        <v>135</v>
      </c>
      <c r="J14" s="14" t="s">
        <v>638</v>
      </c>
      <c r="K14" s="15"/>
      <c r="L14" s="15"/>
      <c r="M14" s="20" t="s">
        <v>675</v>
      </c>
    </row>
    <row r="15" spans="1:13" x14ac:dyDescent="0.3">
      <c r="A15" s="20" t="s">
        <v>657</v>
      </c>
      <c r="B15" s="14" t="s">
        <v>634</v>
      </c>
      <c r="C15" s="14" t="s">
        <v>642</v>
      </c>
      <c r="D15" s="14" t="s">
        <v>26</v>
      </c>
      <c r="E15" s="18" t="s">
        <v>639</v>
      </c>
      <c r="F15" s="26">
        <v>104.14</v>
      </c>
      <c r="G15" s="14" t="s">
        <v>676</v>
      </c>
      <c r="H15" s="14" t="s">
        <v>242</v>
      </c>
      <c r="I15" s="14" t="s">
        <v>135</v>
      </c>
      <c r="J15" s="14" t="s">
        <v>638</v>
      </c>
      <c r="K15" s="15"/>
      <c r="L15" s="15"/>
      <c r="M15" s="20" t="s">
        <v>665</v>
      </c>
    </row>
    <row r="16" spans="1:13" x14ac:dyDescent="0.3">
      <c r="A16" s="20" t="s">
        <v>657</v>
      </c>
      <c r="B16" s="14" t="s">
        <v>634</v>
      </c>
      <c r="C16" s="14" t="s">
        <v>642</v>
      </c>
      <c r="D16" s="14" t="s">
        <v>28</v>
      </c>
      <c r="E16" s="18" t="s">
        <v>639</v>
      </c>
      <c r="F16" s="26">
        <v>128.22999999999999</v>
      </c>
      <c r="G16" s="14" t="s">
        <v>677</v>
      </c>
      <c r="H16" s="14" t="s">
        <v>250</v>
      </c>
      <c r="I16" s="14" t="s">
        <v>135</v>
      </c>
      <c r="J16" s="14" t="s">
        <v>638</v>
      </c>
      <c r="K16" s="15"/>
      <c r="L16" s="15"/>
      <c r="M16" s="20" t="s">
        <v>672</v>
      </c>
    </row>
    <row r="17" spans="1:13" x14ac:dyDescent="0.3">
      <c r="A17" s="20" t="s">
        <v>657</v>
      </c>
      <c r="B17" s="14" t="s">
        <v>634</v>
      </c>
      <c r="C17" s="14" t="s">
        <v>642</v>
      </c>
      <c r="D17" s="14" t="s">
        <v>10</v>
      </c>
      <c r="E17" s="18" t="s">
        <v>639</v>
      </c>
      <c r="F17" s="26">
        <v>45.56</v>
      </c>
      <c r="G17" s="14" t="s">
        <v>678</v>
      </c>
      <c r="H17" s="14" t="s">
        <v>256</v>
      </c>
      <c r="I17" s="14" t="s">
        <v>135</v>
      </c>
      <c r="J17" s="14" t="s">
        <v>638</v>
      </c>
      <c r="K17" s="15"/>
      <c r="L17" s="15"/>
      <c r="M17" s="20" t="s">
        <v>672</v>
      </c>
    </row>
    <row r="18" spans="1:13" x14ac:dyDescent="0.3">
      <c r="A18" s="20" t="s">
        <v>657</v>
      </c>
      <c r="B18" s="14" t="s">
        <v>634</v>
      </c>
      <c r="C18" s="14" t="s">
        <v>642</v>
      </c>
      <c r="D18" s="14" t="s">
        <v>32</v>
      </c>
      <c r="E18" s="18" t="s">
        <v>639</v>
      </c>
      <c r="F18" s="26">
        <v>15.02</v>
      </c>
      <c r="G18" s="14" t="s">
        <v>679</v>
      </c>
      <c r="H18" s="14" t="s">
        <v>271</v>
      </c>
      <c r="I18" s="14" t="s">
        <v>135</v>
      </c>
      <c r="J18" s="14" t="s">
        <v>638</v>
      </c>
      <c r="K18" s="15"/>
      <c r="L18" s="15"/>
      <c r="M18" s="20" t="s">
        <v>665</v>
      </c>
    </row>
    <row r="19" spans="1:13" x14ac:dyDescent="0.3">
      <c r="A19" s="20" t="s">
        <v>657</v>
      </c>
      <c r="B19" s="14" t="s">
        <v>634</v>
      </c>
      <c r="C19" s="14" t="s">
        <v>642</v>
      </c>
      <c r="D19" s="14" t="s">
        <v>33</v>
      </c>
      <c r="E19" s="18" t="s">
        <v>639</v>
      </c>
      <c r="F19" s="26">
        <v>205.56</v>
      </c>
      <c r="G19" s="14" t="s">
        <v>680</v>
      </c>
      <c r="H19" s="14" t="s">
        <v>277</v>
      </c>
      <c r="I19" s="14" t="s">
        <v>135</v>
      </c>
      <c r="J19" s="14" t="s">
        <v>638</v>
      </c>
      <c r="K19" s="15"/>
      <c r="L19" s="15"/>
      <c r="M19" s="20" t="s">
        <v>665</v>
      </c>
    </row>
    <row r="20" spans="1:13" x14ac:dyDescent="0.3">
      <c r="A20" s="20" t="s">
        <v>657</v>
      </c>
      <c r="B20" s="14" t="s">
        <v>634</v>
      </c>
      <c r="C20" s="14" t="s">
        <v>642</v>
      </c>
      <c r="D20" s="14" t="s">
        <v>34</v>
      </c>
      <c r="E20" s="18" t="s">
        <v>639</v>
      </c>
      <c r="F20" s="26">
        <v>871.73</v>
      </c>
      <c r="G20" s="14" t="s">
        <v>681</v>
      </c>
      <c r="H20" s="14" t="s">
        <v>282</v>
      </c>
      <c r="I20" s="14" t="s">
        <v>135</v>
      </c>
      <c r="J20" s="14" t="s">
        <v>638</v>
      </c>
      <c r="K20" s="15"/>
      <c r="L20" s="15"/>
      <c r="M20" s="20" t="s">
        <v>672</v>
      </c>
    </row>
    <row r="21" spans="1:13" x14ac:dyDescent="0.3">
      <c r="A21" s="20" t="s">
        <v>657</v>
      </c>
      <c r="B21" s="14" t="s">
        <v>634</v>
      </c>
      <c r="C21" s="14" t="s">
        <v>642</v>
      </c>
      <c r="D21" s="14" t="s">
        <v>35</v>
      </c>
      <c r="E21" s="18" t="s">
        <v>639</v>
      </c>
      <c r="F21" s="26">
        <v>271.10000000000002</v>
      </c>
      <c r="G21" s="14" t="s">
        <v>682</v>
      </c>
      <c r="H21" s="14" t="s">
        <v>288</v>
      </c>
      <c r="I21" s="14" t="s">
        <v>135</v>
      </c>
      <c r="J21" s="14" t="s">
        <v>638</v>
      </c>
      <c r="K21" s="15"/>
      <c r="L21" s="15"/>
      <c r="M21" s="20" t="s">
        <v>683</v>
      </c>
    </row>
    <row r="22" spans="1:13" x14ac:dyDescent="0.3">
      <c r="A22" s="20" t="s">
        <v>657</v>
      </c>
      <c r="B22" s="14" t="s">
        <v>634</v>
      </c>
      <c r="C22" s="14" t="s">
        <v>642</v>
      </c>
      <c r="D22" s="14" t="s">
        <v>35</v>
      </c>
      <c r="E22" s="18" t="s">
        <v>639</v>
      </c>
      <c r="F22" s="26">
        <v>108.77</v>
      </c>
      <c r="G22" s="14" t="s">
        <v>684</v>
      </c>
      <c r="H22" s="14" t="s">
        <v>288</v>
      </c>
      <c r="I22" s="14" t="s">
        <v>135</v>
      </c>
      <c r="J22" s="14" t="s">
        <v>638</v>
      </c>
      <c r="K22" s="15"/>
      <c r="L22" s="15"/>
      <c r="M22" s="20" t="s">
        <v>683</v>
      </c>
    </row>
    <row r="23" spans="1:13" x14ac:dyDescent="0.3">
      <c r="A23" s="20" t="s">
        <v>657</v>
      </c>
      <c r="B23" s="14" t="s">
        <v>634</v>
      </c>
      <c r="C23" s="14" t="s">
        <v>642</v>
      </c>
      <c r="D23" s="14" t="s">
        <v>35</v>
      </c>
      <c r="E23" s="18" t="s">
        <v>639</v>
      </c>
      <c r="F23" s="26">
        <v>87.22</v>
      </c>
      <c r="G23" s="14" t="s">
        <v>685</v>
      </c>
      <c r="H23" s="14" t="s">
        <v>288</v>
      </c>
      <c r="I23" s="14" t="s">
        <v>135</v>
      </c>
      <c r="J23" s="14" t="s">
        <v>638</v>
      </c>
      <c r="K23" s="15"/>
      <c r="L23" s="15"/>
      <c r="M23" s="20" t="s">
        <v>683</v>
      </c>
    </row>
    <row r="24" spans="1:13" x14ac:dyDescent="0.3">
      <c r="A24" s="20" t="s">
        <v>657</v>
      </c>
      <c r="B24" s="14" t="s">
        <v>634</v>
      </c>
      <c r="C24" s="14" t="s">
        <v>642</v>
      </c>
      <c r="D24" s="14" t="s">
        <v>36</v>
      </c>
      <c r="E24" s="18" t="s">
        <v>639</v>
      </c>
      <c r="F24" s="26">
        <v>1970.27</v>
      </c>
      <c r="G24" s="14" t="s">
        <v>686</v>
      </c>
      <c r="H24" s="14" t="s">
        <v>301</v>
      </c>
      <c r="I24" s="14" t="s">
        <v>135</v>
      </c>
      <c r="J24" s="14" t="s">
        <v>638</v>
      </c>
      <c r="K24" s="15"/>
      <c r="L24" s="15"/>
      <c r="M24" s="20" t="s">
        <v>665</v>
      </c>
    </row>
    <row r="25" spans="1:13" x14ac:dyDescent="0.3">
      <c r="A25" s="20" t="s">
        <v>657</v>
      </c>
      <c r="B25" s="14" t="s">
        <v>634</v>
      </c>
      <c r="C25" s="14" t="s">
        <v>642</v>
      </c>
      <c r="D25" s="14" t="s">
        <v>37</v>
      </c>
      <c r="E25" s="18" t="s">
        <v>639</v>
      </c>
      <c r="F25" s="26">
        <v>5530.94</v>
      </c>
      <c r="G25" s="14" t="s">
        <v>687</v>
      </c>
      <c r="H25" s="14" t="s">
        <v>307</v>
      </c>
      <c r="I25" s="14" t="s">
        <v>135</v>
      </c>
      <c r="J25" s="14" t="s">
        <v>638</v>
      </c>
      <c r="K25" s="15"/>
      <c r="L25" s="15"/>
      <c r="M25" s="20" t="s">
        <v>665</v>
      </c>
    </row>
    <row r="26" spans="1:13" x14ac:dyDescent="0.3">
      <c r="A26" s="20" t="s">
        <v>657</v>
      </c>
      <c r="B26" s="14" t="s">
        <v>634</v>
      </c>
      <c r="C26" s="14" t="s">
        <v>642</v>
      </c>
      <c r="D26" s="14" t="s">
        <v>38</v>
      </c>
      <c r="E26" s="18" t="s">
        <v>639</v>
      </c>
      <c r="F26" s="26">
        <v>5336.35</v>
      </c>
      <c r="G26" s="14" t="s">
        <v>688</v>
      </c>
      <c r="H26" s="14" t="s">
        <v>313</v>
      </c>
      <c r="I26" s="14" t="s">
        <v>135</v>
      </c>
      <c r="J26" s="14" t="s">
        <v>638</v>
      </c>
      <c r="K26" s="15"/>
      <c r="L26" s="15"/>
      <c r="M26" s="20" t="s">
        <v>672</v>
      </c>
    </row>
    <row r="27" spans="1:13" x14ac:dyDescent="0.3">
      <c r="A27" s="20" t="s">
        <v>657</v>
      </c>
      <c r="B27" s="14" t="s">
        <v>634</v>
      </c>
      <c r="C27" s="14" t="s">
        <v>642</v>
      </c>
      <c r="D27" s="14" t="s">
        <v>35</v>
      </c>
      <c r="E27" s="18" t="s">
        <v>639</v>
      </c>
      <c r="F27" s="26">
        <v>133.81</v>
      </c>
      <c r="G27" s="14" t="s">
        <v>689</v>
      </c>
      <c r="H27" s="14" t="s">
        <v>288</v>
      </c>
      <c r="I27" s="14" t="s">
        <v>135</v>
      </c>
      <c r="J27" s="14" t="s">
        <v>638</v>
      </c>
      <c r="K27" s="15"/>
      <c r="L27" s="15"/>
      <c r="M27" s="20" t="s">
        <v>683</v>
      </c>
    </row>
    <row r="28" spans="1:13" x14ac:dyDescent="0.3">
      <c r="A28" s="20" t="s">
        <v>657</v>
      </c>
      <c r="B28" s="14" t="s">
        <v>634</v>
      </c>
      <c r="C28" s="14" t="s">
        <v>642</v>
      </c>
      <c r="D28" s="14" t="s">
        <v>35</v>
      </c>
      <c r="E28" s="18" t="s">
        <v>639</v>
      </c>
      <c r="F28" s="26">
        <v>3284.12</v>
      </c>
      <c r="G28" s="14" t="s">
        <v>690</v>
      </c>
      <c r="H28" s="14" t="s">
        <v>288</v>
      </c>
      <c r="I28" s="14" t="s">
        <v>135</v>
      </c>
      <c r="J28" s="14" t="s">
        <v>638</v>
      </c>
      <c r="K28" s="15"/>
      <c r="L28" s="15"/>
      <c r="M28" s="20" t="s">
        <v>683</v>
      </c>
    </row>
    <row r="29" spans="1:13" x14ac:dyDescent="0.3">
      <c r="A29" s="20" t="s">
        <v>657</v>
      </c>
      <c r="B29" s="14" t="s">
        <v>634</v>
      </c>
      <c r="C29" s="14" t="s">
        <v>642</v>
      </c>
      <c r="D29" s="14" t="s">
        <v>39</v>
      </c>
      <c r="E29" s="18" t="s">
        <v>639</v>
      </c>
      <c r="F29" s="26">
        <v>2779.61</v>
      </c>
      <c r="G29" s="14" t="s">
        <v>691</v>
      </c>
      <c r="H29" s="14" t="s">
        <v>318</v>
      </c>
      <c r="I29" s="14" t="s">
        <v>135</v>
      </c>
      <c r="J29" s="14" t="s">
        <v>638</v>
      </c>
      <c r="K29" s="15"/>
      <c r="L29" s="15"/>
      <c r="M29" s="20" t="s">
        <v>672</v>
      </c>
    </row>
    <row r="30" spans="1:13" x14ac:dyDescent="0.3">
      <c r="A30" s="20" t="s">
        <v>657</v>
      </c>
      <c r="B30" s="14" t="s">
        <v>634</v>
      </c>
      <c r="C30" s="14" t="s">
        <v>642</v>
      </c>
      <c r="D30" s="14" t="s">
        <v>40</v>
      </c>
      <c r="E30" s="18" t="s">
        <v>639</v>
      </c>
      <c r="F30" s="26">
        <v>81.239999999999995</v>
      </c>
      <c r="G30" s="14" t="s">
        <v>692</v>
      </c>
      <c r="H30" s="14" t="s">
        <v>323</v>
      </c>
      <c r="I30" s="14" t="s">
        <v>135</v>
      </c>
      <c r="J30" s="14" t="s">
        <v>638</v>
      </c>
      <c r="K30" s="15"/>
      <c r="L30" s="15"/>
      <c r="M30" s="20" t="s">
        <v>665</v>
      </c>
    </row>
    <row r="31" spans="1:13" x14ac:dyDescent="0.3">
      <c r="A31" s="20" t="s">
        <v>657</v>
      </c>
      <c r="B31" s="14" t="s">
        <v>634</v>
      </c>
      <c r="C31" s="14" t="s">
        <v>642</v>
      </c>
      <c r="D31" s="14" t="s">
        <v>44</v>
      </c>
      <c r="E31" s="18" t="s">
        <v>639</v>
      </c>
      <c r="F31" s="26">
        <v>65.78</v>
      </c>
      <c r="G31" s="14" t="s">
        <v>693</v>
      </c>
      <c r="H31" s="14" t="s">
        <v>341</v>
      </c>
      <c r="I31" s="14" t="s">
        <v>135</v>
      </c>
      <c r="J31" s="14" t="s">
        <v>638</v>
      </c>
      <c r="K31" s="15"/>
      <c r="L31" s="15"/>
      <c r="M31" s="20" t="s">
        <v>694</v>
      </c>
    </row>
    <row r="32" spans="1:13" x14ac:dyDescent="0.3">
      <c r="A32" s="20" t="s">
        <v>657</v>
      </c>
      <c r="B32" s="14" t="s">
        <v>634</v>
      </c>
      <c r="C32" s="14" t="s">
        <v>642</v>
      </c>
      <c r="D32" s="14" t="s">
        <v>46</v>
      </c>
      <c r="E32" s="18" t="s">
        <v>639</v>
      </c>
      <c r="F32" s="26">
        <v>312.47000000000003</v>
      </c>
      <c r="G32" s="14" t="s">
        <v>695</v>
      </c>
      <c r="H32" s="14" t="s">
        <v>349</v>
      </c>
      <c r="I32" s="14" t="s">
        <v>135</v>
      </c>
      <c r="J32" s="14" t="s">
        <v>638</v>
      </c>
      <c r="K32" s="15"/>
      <c r="L32" s="15"/>
      <c r="M32" s="20" t="s">
        <v>694</v>
      </c>
    </row>
    <row r="33" spans="1:13" x14ac:dyDescent="0.3">
      <c r="A33" s="20" t="s">
        <v>657</v>
      </c>
      <c r="B33" s="14" t="s">
        <v>634</v>
      </c>
      <c r="C33" s="14" t="s">
        <v>642</v>
      </c>
      <c r="D33" s="14" t="s">
        <v>48</v>
      </c>
      <c r="E33" s="18" t="s">
        <v>639</v>
      </c>
      <c r="F33" s="26">
        <v>474.68</v>
      </c>
      <c r="G33" s="14" t="s">
        <v>696</v>
      </c>
      <c r="H33" s="14" t="s">
        <v>360</v>
      </c>
      <c r="I33" s="14" t="s">
        <v>135</v>
      </c>
      <c r="J33" s="14" t="s">
        <v>638</v>
      </c>
      <c r="K33" s="15"/>
      <c r="L33" s="15"/>
      <c r="M33" s="20" t="s">
        <v>694</v>
      </c>
    </row>
    <row r="34" spans="1:13" x14ac:dyDescent="0.3">
      <c r="A34" s="20" t="s">
        <v>657</v>
      </c>
      <c r="B34" s="14" t="s">
        <v>634</v>
      </c>
      <c r="C34" s="14" t="s">
        <v>642</v>
      </c>
      <c r="D34" s="14" t="s">
        <v>50</v>
      </c>
      <c r="E34" s="18" t="s">
        <v>639</v>
      </c>
      <c r="F34" s="26">
        <v>13.37</v>
      </c>
      <c r="G34" s="14" t="s">
        <v>697</v>
      </c>
      <c r="H34" s="14" t="s">
        <v>369</v>
      </c>
      <c r="I34" s="14" t="s">
        <v>135</v>
      </c>
      <c r="J34" s="14" t="s">
        <v>638</v>
      </c>
      <c r="K34" s="15"/>
      <c r="L34" s="15"/>
      <c r="M34" s="20" t="s">
        <v>694</v>
      </c>
    </row>
    <row r="35" spans="1:13" x14ac:dyDescent="0.3">
      <c r="A35" s="20" t="s">
        <v>657</v>
      </c>
      <c r="B35" s="14" t="s">
        <v>634</v>
      </c>
      <c r="C35" s="14" t="s">
        <v>642</v>
      </c>
      <c r="D35" s="14" t="s">
        <v>52</v>
      </c>
      <c r="E35" s="18" t="s">
        <v>639</v>
      </c>
      <c r="F35" s="26">
        <v>8.66</v>
      </c>
      <c r="G35" s="14" t="s">
        <v>698</v>
      </c>
      <c r="H35" s="14" t="s">
        <v>380</v>
      </c>
      <c r="I35" s="14" t="s">
        <v>135</v>
      </c>
      <c r="J35" s="14" t="s">
        <v>638</v>
      </c>
      <c r="K35" s="15"/>
      <c r="L35" s="15"/>
      <c r="M35" s="20" t="s">
        <v>694</v>
      </c>
    </row>
    <row r="36" spans="1:13" x14ac:dyDescent="0.3">
      <c r="A36" s="20" t="s">
        <v>657</v>
      </c>
      <c r="B36" s="14" t="s">
        <v>634</v>
      </c>
      <c r="C36" s="14" t="s">
        <v>642</v>
      </c>
      <c r="D36" s="14" t="s">
        <v>17</v>
      </c>
      <c r="E36" s="18" t="s">
        <v>639</v>
      </c>
      <c r="F36" s="26">
        <v>32.659999999999997</v>
      </c>
      <c r="G36" s="14" t="s">
        <v>699</v>
      </c>
      <c r="H36" s="14" t="s">
        <v>190</v>
      </c>
      <c r="I36" s="14" t="s">
        <v>135</v>
      </c>
      <c r="J36" s="14" t="s">
        <v>638</v>
      </c>
      <c r="K36" s="15"/>
      <c r="L36" s="15"/>
      <c r="M36" s="20" t="s">
        <v>665</v>
      </c>
    </row>
    <row r="37" spans="1:13" x14ac:dyDescent="0.3">
      <c r="A37" s="20" t="s">
        <v>657</v>
      </c>
      <c r="B37" s="14" t="s">
        <v>634</v>
      </c>
      <c r="C37" s="14" t="s">
        <v>642</v>
      </c>
      <c r="D37" s="14" t="s">
        <v>53</v>
      </c>
      <c r="E37" s="18" t="s">
        <v>639</v>
      </c>
      <c r="F37" s="26">
        <v>214.19</v>
      </c>
      <c r="G37" s="14" t="s">
        <v>700</v>
      </c>
      <c r="H37" s="14" t="s">
        <v>385</v>
      </c>
      <c r="I37" s="14" t="s">
        <v>135</v>
      </c>
      <c r="J37" s="14" t="s">
        <v>638</v>
      </c>
      <c r="K37" s="15"/>
      <c r="L37" s="15"/>
      <c r="M37" s="20" t="s">
        <v>665</v>
      </c>
    </row>
    <row r="38" spans="1:13" x14ac:dyDescent="0.3">
      <c r="A38" s="20" t="s">
        <v>657</v>
      </c>
      <c r="B38" s="14" t="s">
        <v>634</v>
      </c>
      <c r="C38" s="14" t="s">
        <v>642</v>
      </c>
      <c r="D38" s="14" t="s">
        <v>54</v>
      </c>
      <c r="E38" s="18" t="s">
        <v>639</v>
      </c>
      <c r="F38" s="26">
        <v>2.92</v>
      </c>
      <c r="G38" s="14" t="s">
        <v>701</v>
      </c>
      <c r="H38" s="14" t="s">
        <v>391</v>
      </c>
      <c r="I38" s="14" t="s">
        <v>135</v>
      </c>
      <c r="J38" s="14" t="s">
        <v>638</v>
      </c>
      <c r="K38" s="15"/>
      <c r="L38" s="15"/>
      <c r="M38" s="20" t="s">
        <v>694</v>
      </c>
    </row>
    <row r="39" spans="1:13" x14ac:dyDescent="0.3">
      <c r="A39" s="20" t="s">
        <v>657</v>
      </c>
      <c r="B39" s="14" t="s">
        <v>634</v>
      </c>
      <c r="C39" s="14" t="s">
        <v>642</v>
      </c>
      <c r="D39" s="14" t="s">
        <v>33</v>
      </c>
      <c r="E39" s="18" t="s">
        <v>639</v>
      </c>
      <c r="F39" s="26">
        <v>407.38</v>
      </c>
      <c r="G39" s="14" t="s">
        <v>702</v>
      </c>
      <c r="H39" s="14" t="s">
        <v>277</v>
      </c>
      <c r="I39" s="14" t="s">
        <v>135</v>
      </c>
      <c r="J39" s="14" t="s">
        <v>638</v>
      </c>
      <c r="K39" s="15"/>
      <c r="L39" s="15"/>
      <c r="M39" s="20" t="s">
        <v>665</v>
      </c>
    </row>
    <row r="40" spans="1:13" x14ac:dyDescent="0.3">
      <c r="A40" s="20" t="s">
        <v>657</v>
      </c>
      <c r="B40" s="14" t="s">
        <v>634</v>
      </c>
      <c r="C40" s="14" t="s">
        <v>642</v>
      </c>
      <c r="D40" s="14" t="s">
        <v>37</v>
      </c>
      <c r="E40" s="18" t="s">
        <v>639</v>
      </c>
      <c r="F40" s="26">
        <v>122.29</v>
      </c>
      <c r="G40" s="14" t="s">
        <v>703</v>
      </c>
      <c r="H40" s="14" t="s">
        <v>307</v>
      </c>
      <c r="I40" s="14" t="s">
        <v>135</v>
      </c>
      <c r="J40" s="14" t="s">
        <v>638</v>
      </c>
      <c r="K40" s="15"/>
      <c r="L40" s="15"/>
      <c r="M40" s="20" t="s">
        <v>665</v>
      </c>
    </row>
    <row r="41" spans="1:13" x14ac:dyDescent="0.3">
      <c r="A41" s="20" t="s">
        <v>657</v>
      </c>
      <c r="B41" s="14" t="s">
        <v>634</v>
      </c>
      <c r="C41" s="14" t="s">
        <v>642</v>
      </c>
      <c r="D41" s="14" t="s">
        <v>55</v>
      </c>
      <c r="E41" s="18" t="s">
        <v>639</v>
      </c>
      <c r="F41" s="26">
        <v>169.12</v>
      </c>
      <c r="G41" s="14" t="s">
        <v>704</v>
      </c>
      <c r="H41" s="14" t="s">
        <v>394</v>
      </c>
      <c r="I41" s="14" t="s">
        <v>135</v>
      </c>
      <c r="J41" s="14" t="s">
        <v>638</v>
      </c>
      <c r="K41" s="15"/>
      <c r="L41" s="15"/>
      <c r="M41" s="20" t="s">
        <v>665</v>
      </c>
    </row>
    <row r="42" spans="1:13" x14ac:dyDescent="0.3">
      <c r="A42" s="20" t="s">
        <v>657</v>
      </c>
      <c r="B42" s="14" t="s">
        <v>634</v>
      </c>
      <c r="C42" s="14" t="s">
        <v>642</v>
      </c>
      <c r="D42" s="14" t="s">
        <v>22</v>
      </c>
      <c r="E42" s="18" t="s">
        <v>639</v>
      </c>
      <c r="F42" s="26">
        <v>193.02</v>
      </c>
      <c r="G42" s="14" t="s">
        <v>705</v>
      </c>
      <c r="H42" s="14" t="s">
        <v>220</v>
      </c>
      <c r="I42" s="14" t="s">
        <v>135</v>
      </c>
      <c r="J42" s="14" t="s">
        <v>638</v>
      </c>
      <c r="K42" s="15"/>
      <c r="L42" s="15"/>
      <c r="M42" s="20" t="s">
        <v>675</v>
      </c>
    </row>
    <row r="43" spans="1:13" x14ac:dyDescent="0.3">
      <c r="A43" s="20" t="s">
        <v>657</v>
      </c>
      <c r="B43" s="14" t="s">
        <v>634</v>
      </c>
      <c r="C43" s="14" t="s">
        <v>642</v>
      </c>
      <c r="D43" s="14" t="s">
        <v>56</v>
      </c>
      <c r="E43" s="18" t="s">
        <v>639</v>
      </c>
      <c r="F43" s="26">
        <v>126.18</v>
      </c>
      <c r="G43" s="14" t="s">
        <v>706</v>
      </c>
      <c r="H43" s="14" t="s">
        <v>398</v>
      </c>
      <c r="I43" s="14" t="s">
        <v>135</v>
      </c>
      <c r="J43" s="14" t="s">
        <v>638</v>
      </c>
      <c r="K43" s="15"/>
      <c r="L43" s="15"/>
      <c r="M43" s="20" t="s">
        <v>665</v>
      </c>
    </row>
    <row r="44" spans="1:13" x14ac:dyDescent="0.3">
      <c r="A44" s="20" t="s">
        <v>657</v>
      </c>
      <c r="B44" s="14" t="s">
        <v>634</v>
      </c>
      <c r="C44" s="14" t="s">
        <v>642</v>
      </c>
      <c r="D44" s="14" t="s">
        <v>60</v>
      </c>
      <c r="E44" s="18" t="s">
        <v>639</v>
      </c>
      <c r="F44" s="26">
        <v>381.46</v>
      </c>
      <c r="G44" s="14" t="s">
        <v>707</v>
      </c>
      <c r="H44" s="14" t="s">
        <v>415</v>
      </c>
      <c r="I44" s="14" t="s">
        <v>135</v>
      </c>
      <c r="J44" s="14" t="s">
        <v>638</v>
      </c>
      <c r="K44" s="15"/>
      <c r="L44" s="15"/>
      <c r="M44" s="20" t="s">
        <v>694</v>
      </c>
    </row>
    <row r="45" spans="1:13" x14ac:dyDescent="0.3">
      <c r="A45" s="20" t="s">
        <v>657</v>
      </c>
      <c r="B45" s="14" t="s">
        <v>634</v>
      </c>
      <c r="C45" s="14" t="s">
        <v>642</v>
      </c>
      <c r="D45" s="14" t="s">
        <v>48</v>
      </c>
      <c r="E45" s="18" t="s">
        <v>639</v>
      </c>
      <c r="F45" s="26">
        <v>656.32</v>
      </c>
      <c r="G45" s="14" t="s">
        <v>708</v>
      </c>
      <c r="H45" s="14" t="s">
        <v>360</v>
      </c>
      <c r="I45" s="14" t="s">
        <v>135</v>
      </c>
      <c r="J45" s="14" t="s">
        <v>638</v>
      </c>
      <c r="K45" s="15"/>
      <c r="L45" s="15"/>
      <c r="M45" s="20" t="s">
        <v>694</v>
      </c>
    </row>
    <row r="46" spans="1:13" x14ac:dyDescent="0.3">
      <c r="A46" s="20" t="s">
        <v>657</v>
      </c>
      <c r="B46" s="14" t="s">
        <v>634</v>
      </c>
      <c r="C46" s="14" t="s">
        <v>642</v>
      </c>
      <c r="D46" s="14" t="s">
        <v>39</v>
      </c>
      <c r="E46" s="18" t="s">
        <v>639</v>
      </c>
      <c r="F46" s="26">
        <v>6021.44</v>
      </c>
      <c r="G46" s="14" t="s">
        <v>709</v>
      </c>
      <c r="H46" s="14" t="s">
        <v>318</v>
      </c>
      <c r="I46" s="14" t="s">
        <v>135</v>
      </c>
      <c r="J46" s="14" t="s">
        <v>638</v>
      </c>
      <c r="K46" s="15"/>
      <c r="L46" s="15"/>
      <c r="M46" s="20" t="s">
        <v>694</v>
      </c>
    </row>
    <row r="47" spans="1:13" x14ac:dyDescent="0.3">
      <c r="A47" s="20" t="s">
        <v>657</v>
      </c>
      <c r="B47" s="14" t="s">
        <v>634</v>
      </c>
      <c r="C47" s="14" t="s">
        <v>642</v>
      </c>
      <c r="D47" s="14" t="s">
        <v>66</v>
      </c>
      <c r="E47" s="18" t="s">
        <v>639</v>
      </c>
      <c r="F47" s="26">
        <v>34.61</v>
      </c>
      <c r="G47" s="14" t="s">
        <v>710</v>
      </c>
      <c r="H47" s="14" t="s">
        <v>444</v>
      </c>
      <c r="I47" s="14" t="s">
        <v>135</v>
      </c>
      <c r="J47" s="14" t="s">
        <v>638</v>
      </c>
      <c r="K47" s="15"/>
      <c r="L47" s="15"/>
      <c r="M47" s="20" t="s">
        <v>694</v>
      </c>
    </row>
    <row r="48" spans="1:13" x14ac:dyDescent="0.3">
      <c r="A48" s="20" t="s">
        <v>657</v>
      </c>
      <c r="B48" s="14" t="s">
        <v>634</v>
      </c>
      <c r="C48" s="14" t="s">
        <v>642</v>
      </c>
      <c r="D48" s="14" t="s">
        <v>44</v>
      </c>
      <c r="E48" s="18" t="s">
        <v>639</v>
      </c>
      <c r="F48" s="26">
        <v>44.94</v>
      </c>
      <c r="G48" s="14" t="s">
        <v>711</v>
      </c>
      <c r="H48" s="14" t="s">
        <v>341</v>
      </c>
      <c r="I48" s="14" t="s">
        <v>135</v>
      </c>
      <c r="J48" s="14" t="s">
        <v>638</v>
      </c>
      <c r="K48" s="15"/>
      <c r="L48" s="15"/>
      <c r="M48" s="20" t="s">
        <v>694</v>
      </c>
    </row>
    <row r="49" spans="1:13" x14ac:dyDescent="0.3">
      <c r="A49" s="20" t="s">
        <v>657</v>
      </c>
      <c r="B49" s="14" t="s">
        <v>634</v>
      </c>
      <c r="C49" s="14" t="s">
        <v>642</v>
      </c>
      <c r="D49" s="14" t="s">
        <v>72</v>
      </c>
      <c r="E49" s="18" t="s">
        <v>639</v>
      </c>
      <c r="F49" s="26">
        <v>69.53</v>
      </c>
      <c r="G49" s="14" t="s">
        <v>712</v>
      </c>
      <c r="H49" s="14" t="s">
        <v>474</v>
      </c>
      <c r="I49" s="14" t="s">
        <v>135</v>
      </c>
      <c r="J49" s="14" t="s">
        <v>638</v>
      </c>
      <c r="K49" s="15"/>
      <c r="L49" s="15"/>
      <c r="M49" s="20" t="s">
        <v>665</v>
      </c>
    </row>
    <row r="50" spans="1:13" x14ac:dyDescent="0.3">
      <c r="A50" s="20" t="s">
        <v>657</v>
      </c>
      <c r="B50" s="14" t="s">
        <v>634</v>
      </c>
      <c r="C50" s="14" t="s">
        <v>642</v>
      </c>
      <c r="D50" s="14" t="s">
        <v>75</v>
      </c>
      <c r="E50" s="18" t="s">
        <v>639</v>
      </c>
      <c r="F50" s="26">
        <v>18.71</v>
      </c>
      <c r="G50" s="14" t="s">
        <v>713</v>
      </c>
      <c r="H50" s="14" t="s">
        <v>487</v>
      </c>
      <c r="I50" s="14" t="s">
        <v>135</v>
      </c>
      <c r="J50" s="14" t="s">
        <v>638</v>
      </c>
      <c r="K50" s="15"/>
      <c r="L50" s="15"/>
      <c r="M50" s="20" t="s">
        <v>714</v>
      </c>
    </row>
    <row r="51" spans="1:13" x14ac:dyDescent="0.3">
      <c r="A51" s="20" t="s">
        <v>657</v>
      </c>
      <c r="B51" s="14" t="s">
        <v>634</v>
      </c>
      <c r="C51" s="14" t="s">
        <v>642</v>
      </c>
      <c r="D51" s="14" t="s">
        <v>75</v>
      </c>
      <c r="E51" s="18" t="s">
        <v>639</v>
      </c>
      <c r="F51" s="26">
        <v>343.43</v>
      </c>
      <c r="G51" s="14" t="s">
        <v>715</v>
      </c>
      <c r="H51" s="14" t="s">
        <v>487</v>
      </c>
      <c r="I51" s="14" t="s">
        <v>135</v>
      </c>
      <c r="J51" s="14" t="s">
        <v>638</v>
      </c>
      <c r="K51" s="15"/>
      <c r="L51" s="15"/>
      <c r="M51" s="20" t="s">
        <v>714</v>
      </c>
    </row>
    <row r="52" spans="1:13" x14ac:dyDescent="0.3">
      <c r="A52" s="20" t="s">
        <v>657</v>
      </c>
      <c r="B52" s="14" t="s">
        <v>634</v>
      </c>
      <c r="C52" s="14" t="s">
        <v>642</v>
      </c>
      <c r="D52" s="14" t="s">
        <v>86</v>
      </c>
      <c r="E52" s="18" t="s">
        <v>639</v>
      </c>
      <c r="F52" s="26">
        <v>8040.74</v>
      </c>
      <c r="G52" s="14" t="s">
        <v>716</v>
      </c>
      <c r="H52" s="14" t="s">
        <v>544</v>
      </c>
      <c r="I52" s="14" t="s">
        <v>135</v>
      </c>
      <c r="J52" s="14" t="s">
        <v>638</v>
      </c>
      <c r="K52" s="15"/>
      <c r="L52" s="15"/>
      <c r="M52" s="20" t="s">
        <v>717</v>
      </c>
    </row>
    <row r="53" spans="1:13" x14ac:dyDescent="0.3">
      <c r="A53" s="20" t="s">
        <v>657</v>
      </c>
      <c r="B53" s="14" t="s">
        <v>634</v>
      </c>
      <c r="C53" s="14" t="s">
        <v>642</v>
      </c>
      <c r="D53" s="14" t="s">
        <v>19</v>
      </c>
      <c r="E53" s="18" t="s">
        <v>639</v>
      </c>
      <c r="F53" s="26">
        <v>6772.25</v>
      </c>
      <c r="G53" s="14" t="s">
        <v>718</v>
      </c>
      <c r="H53" s="14" t="s">
        <v>202</v>
      </c>
      <c r="I53" s="14" t="s">
        <v>135</v>
      </c>
      <c r="J53" s="14" t="s">
        <v>638</v>
      </c>
      <c r="K53" s="15"/>
      <c r="L53" s="15"/>
      <c r="M53" s="20" t="s">
        <v>683</v>
      </c>
    </row>
    <row r="54" spans="1:13" x14ac:dyDescent="0.3">
      <c r="A54" s="20" t="s">
        <v>657</v>
      </c>
      <c r="B54" s="14" t="s">
        <v>634</v>
      </c>
      <c r="C54" s="14" t="s">
        <v>642</v>
      </c>
      <c r="D54" s="14" t="s">
        <v>88</v>
      </c>
      <c r="E54" s="18" t="s">
        <v>639</v>
      </c>
      <c r="F54" s="26">
        <v>2242.0100000000002</v>
      </c>
      <c r="G54" s="14" t="s">
        <v>719</v>
      </c>
      <c r="H54" s="14" t="s">
        <v>557</v>
      </c>
      <c r="I54" s="14" t="s">
        <v>135</v>
      </c>
      <c r="J54" s="14" t="s">
        <v>638</v>
      </c>
      <c r="K54" s="15"/>
      <c r="L54" s="15"/>
      <c r="M54" s="20" t="s">
        <v>717</v>
      </c>
    </row>
    <row r="55" spans="1:13" x14ac:dyDescent="0.3">
      <c r="A55" s="20" t="s">
        <v>657</v>
      </c>
      <c r="B55" s="14" t="s">
        <v>634</v>
      </c>
      <c r="C55" s="14" t="s">
        <v>642</v>
      </c>
      <c r="D55" s="14" t="s">
        <v>32</v>
      </c>
      <c r="E55" s="18" t="s">
        <v>639</v>
      </c>
      <c r="F55" s="26">
        <v>2910.78</v>
      </c>
      <c r="G55" s="14" t="s">
        <v>720</v>
      </c>
      <c r="H55" s="14" t="s">
        <v>271</v>
      </c>
      <c r="I55" s="14" t="s">
        <v>135</v>
      </c>
      <c r="J55" s="14" t="s">
        <v>638</v>
      </c>
      <c r="K55" s="15"/>
      <c r="L55" s="15"/>
      <c r="M55" s="20" t="s">
        <v>665</v>
      </c>
    </row>
    <row r="56" spans="1:13" x14ac:dyDescent="0.3">
      <c r="A56" s="20" t="s">
        <v>657</v>
      </c>
      <c r="B56" s="14" t="s">
        <v>634</v>
      </c>
      <c r="C56" s="14" t="s">
        <v>642</v>
      </c>
      <c r="D56" s="14" t="s">
        <v>32</v>
      </c>
      <c r="E56" s="18" t="s">
        <v>639</v>
      </c>
      <c r="F56" s="26">
        <v>164.62</v>
      </c>
      <c r="G56" s="14" t="s">
        <v>721</v>
      </c>
      <c r="H56" s="14" t="s">
        <v>271</v>
      </c>
      <c r="I56" s="14" t="s">
        <v>135</v>
      </c>
      <c r="J56" s="14" t="s">
        <v>638</v>
      </c>
      <c r="K56" s="15"/>
      <c r="L56" s="15"/>
      <c r="M56" s="20" t="s">
        <v>665</v>
      </c>
    </row>
    <row r="57" spans="1:13" x14ac:dyDescent="0.3">
      <c r="A57" s="20" t="s">
        <v>657</v>
      </c>
      <c r="B57" s="14" t="s">
        <v>634</v>
      </c>
      <c r="C57" s="14" t="s">
        <v>642</v>
      </c>
      <c r="D57" s="14" t="s">
        <v>89</v>
      </c>
      <c r="E57" s="18" t="s">
        <v>639</v>
      </c>
      <c r="F57" s="26">
        <v>4416.3</v>
      </c>
      <c r="G57" s="14" t="s">
        <v>722</v>
      </c>
      <c r="H57" s="14" t="s">
        <v>563</v>
      </c>
      <c r="I57" s="14" t="s">
        <v>135</v>
      </c>
      <c r="J57" s="14" t="s">
        <v>638</v>
      </c>
      <c r="K57" s="15"/>
      <c r="L57" s="15"/>
      <c r="M57" s="20" t="s">
        <v>665</v>
      </c>
    </row>
    <row r="58" spans="1:13" x14ac:dyDescent="0.3">
      <c r="A58" s="20" t="s">
        <v>657</v>
      </c>
      <c r="B58" s="14" t="s">
        <v>634</v>
      </c>
      <c r="C58" s="14" t="s">
        <v>642</v>
      </c>
      <c r="D58" s="14" t="s">
        <v>90</v>
      </c>
      <c r="E58" s="18" t="s">
        <v>639</v>
      </c>
      <c r="F58" s="26">
        <v>5758.37</v>
      </c>
      <c r="G58" s="14" t="s">
        <v>723</v>
      </c>
      <c r="H58" s="14" t="s">
        <v>569</v>
      </c>
      <c r="I58" s="14" t="s">
        <v>135</v>
      </c>
      <c r="J58" s="14" t="s">
        <v>638</v>
      </c>
      <c r="K58" s="15"/>
      <c r="L58" s="15"/>
      <c r="M58" s="20" t="s">
        <v>665</v>
      </c>
    </row>
    <row r="59" spans="1:13" x14ac:dyDescent="0.3">
      <c r="A59" s="20" t="s">
        <v>657</v>
      </c>
      <c r="B59" s="14" t="s">
        <v>634</v>
      </c>
      <c r="C59" s="14" t="s">
        <v>642</v>
      </c>
      <c r="D59" s="14" t="s">
        <v>90</v>
      </c>
      <c r="E59" s="18" t="s">
        <v>639</v>
      </c>
      <c r="F59" s="26">
        <v>13683.46</v>
      </c>
      <c r="G59" s="14" t="s">
        <v>724</v>
      </c>
      <c r="H59" s="14" t="s">
        <v>569</v>
      </c>
      <c r="I59" s="14" t="s">
        <v>135</v>
      </c>
      <c r="J59" s="14" t="s">
        <v>638</v>
      </c>
      <c r="K59" s="15"/>
      <c r="L59" s="15"/>
      <c r="M59" s="20" t="s">
        <v>665</v>
      </c>
    </row>
    <row r="60" spans="1:13" x14ac:dyDescent="0.3">
      <c r="A60" s="20" t="s">
        <v>657</v>
      </c>
      <c r="B60" s="14" t="s">
        <v>634</v>
      </c>
      <c r="C60" s="14" t="s">
        <v>642</v>
      </c>
      <c r="D60" s="14" t="s">
        <v>93</v>
      </c>
      <c r="E60" s="18" t="s">
        <v>636</v>
      </c>
      <c r="F60" s="26">
        <v>86.15</v>
      </c>
      <c r="G60" s="14" t="s">
        <v>725</v>
      </c>
      <c r="H60" s="14" t="s">
        <v>586</v>
      </c>
      <c r="I60" s="14" t="s">
        <v>135</v>
      </c>
      <c r="J60" s="14" t="s">
        <v>638</v>
      </c>
      <c r="K60" s="15"/>
      <c r="L60" s="15"/>
      <c r="M60" s="20" t="s">
        <v>726</v>
      </c>
    </row>
    <row r="61" spans="1:13" x14ac:dyDescent="0.3">
      <c r="A61" s="22" t="s">
        <v>657</v>
      </c>
      <c r="B61" s="21" t="s">
        <v>634</v>
      </c>
      <c r="C61" s="21" t="s">
        <v>727</v>
      </c>
      <c r="D61" s="21" t="s">
        <v>10</v>
      </c>
      <c r="E61" s="22" t="s">
        <v>636</v>
      </c>
      <c r="F61" s="27">
        <v>184.08</v>
      </c>
      <c r="G61" s="21" t="s">
        <v>661</v>
      </c>
      <c r="H61" s="21" t="s">
        <v>144</v>
      </c>
      <c r="I61" s="21" t="s">
        <v>135</v>
      </c>
      <c r="J61" s="21" t="s">
        <v>638</v>
      </c>
      <c r="K61" s="24"/>
      <c r="L61" s="24"/>
      <c r="M61" s="22" t="s">
        <v>662</v>
      </c>
    </row>
    <row r="62" spans="1:13" x14ac:dyDescent="0.3">
      <c r="A62" s="22" t="s">
        <v>657</v>
      </c>
      <c r="B62" s="21" t="s">
        <v>634</v>
      </c>
      <c r="C62" s="21" t="s">
        <v>727</v>
      </c>
      <c r="D62" s="21" t="s">
        <v>10</v>
      </c>
      <c r="E62" s="22" t="s">
        <v>636</v>
      </c>
      <c r="F62" s="27">
        <v>4336.43</v>
      </c>
      <c r="G62" s="21" t="s">
        <v>663</v>
      </c>
      <c r="H62" s="21" t="s">
        <v>144</v>
      </c>
      <c r="I62" s="21" t="s">
        <v>135</v>
      </c>
      <c r="J62" s="21" t="s">
        <v>638</v>
      </c>
      <c r="K62" s="24"/>
      <c r="L62" s="24"/>
      <c r="M62" s="22" t="s">
        <v>662</v>
      </c>
    </row>
    <row r="63" spans="1:13" x14ac:dyDescent="0.3">
      <c r="A63" s="22" t="s">
        <v>657</v>
      </c>
      <c r="B63" s="21" t="s">
        <v>634</v>
      </c>
      <c r="C63" s="21" t="s">
        <v>727</v>
      </c>
      <c r="D63" s="21" t="s">
        <v>11</v>
      </c>
      <c r="E63" s="22" t="s">
        <v>636</v>
      </c>
      <c r="F63" s="27">
        <v>47.11</v>
      </c>
      <c r="G63" s="21" t="s">
        <v>664</v>
      </c>
      <c r="H63" s="21" t="s">
        <v>151</v>
      </c>
      <c r="I63" s="21" t="s">
        <v>135</v>
      </c>
      <c r="J63" s="21" t="s">
        <v>638</v>
      </c>
      <c r="K63" s="24"/>
      <c r="L63" s="24"/>
      <c r="M63" s="22" t="s">
        <v>665</v>
      </c>
    </row>
    <row r="64" spans="1:13" x14ac:dyDescent="0.3">
      <c r="A64" s="22" t="s">
        <v>657</v>
      </c>
      <c r="B64" s="21" t="s">
        <v>634</v>
      </c>
      <c r="C64" s="21" t="s">
        <v>727</v>
      </c>
      <c r="D64" s="21" t="s">
        <v>13</v>
      </c>
      <c r="E64" s="22" t="s">
        <v>636</v>
      </c>
      <c r="F64" s="27">
        <v>231.3</v>
      </c>
      <c r="G64" s="21" t="s">
        <v>666</v>
      </c>
      <c r="H64" s="21" t="s">
        <v>165</v>
      </c>
      <c r="I64" s="21" t="s">
        <v>135</v>
      </c>
      <c r="J64" s="21" t="s">
        <v>638</v>
      </c>
      <c r="K64" s="24"/>
      <c r="L64" s="24"/>
      <c r="M64" s="22" t="s">
        <v>665</v>
      </c>
    </row>
    <row r="65" spans="1:13" x14ac:dyDescent="0.3">
      <c r="A65" s="22" t="s">
        <v>657</v>
      </c>
      <c r="B65" s="21" t="s">
        <v>634</v>
      </c>
      <c r="C65" s="21" t="s">
        <v>727</v>
      </c>
      <c r="D65" s="21" t="s">
        <v>15</v>
      </c>
      <c r="E65" s="22" t="s">
        <v>636</v>
      </c>
      <c r="F65" s="27">
        <v>276.98</v>
      </c>
      <c r="G65" s="21" t="s">
        <v>667</v>
      </c>
      <c r="H65" s="21" t="s">
        <v>179</v>
      </c>
      <c r="I65" s="21" t="s">
        <v>135</v>
      </c>
      <c r="J65" s="21" t="s">
        <v>638</v>
      </c>
      <c r="K65" s="24"/>
      <c r="L65" s="24"/>
      <c r="M65" s="22" t="s">
        <v>662</v>
      </c>
    </row>
    <row r="66" spans="1:13" x14ac:dyDescent="0.3">
      <c r="A66" s="22" t="s">
        <v>657</v>
      </c>
      <c r="B66" s="21" t="s">
        <v>634</v>
      </c>
      <c r="C66" s="21" t="s">
        <v>727</v>
      </c>
      <c r="D66" s="21" t="s">
        <v>16</v>
      </c>
      <c r="E66" s="22" t="s">
        <v>636</v>
      </c>
      <c r="F66" s="27">
        <v>1265.3800000000001</v>
      </c>
      <c r="G66" s="21" t="s">
        <v>668</v>
      </c>
      <c r="H66" s="21" t="s">
        <v>184</v>
      </c>
      <c r="I66" s="21" t="s">
        <v>135</v>
      </c>
      <c r="J66" s="21" t="s">
        <v>638</v>
      </c>
      <c r="K66" s="24"/>
      <c r="L66" s="24"/>
      <c r="M66" s="22" t="s">
        <v>662</v>
      </c>
    </row>
    <row r="67" spans="1:13" x14ac:dyDescent="0.3">
      <c r="A67" s="22" t="s">
        <v>657</v>
      </c>
      <c r="B67" s="21" t="s">
        <v>634</v>
      </c>
      <c r="C67" s="21" t="s">
        <v>727</v>
      </c>
      <c r="D67" s="21" t="s">
        <v>17</v>
      </c>
      <c r="E67" s="22" t="s">
        <v>636</v>
      </c>
      <c r="F67" s="27">
        <v>4720.34</v>
      </c>
      <c r="G67" s="21" t="s">
        <v>669</v>
      </c>
      <c r="H67" s="21" t="s">
        <v>190</v>
      </c>
      <c r="I67" s="21" t="s">
        <v>135</v>
      </c>
      <c r="J67" s="21" t="s">
        <v>638</v>
      </c>
      <c r="K67" s="24"/>
      <c r="L67" s="24"/>
      <c r="M67" s="22" t="s">
        <v>665</v>
      </c>
    </row>
    <row r="68" spans="1:13" x14ac:dyDescent="0.3">
      <c r="A68" s="22" t="s">
        <v>657</v>
      </c>
      <c r="B68" s="21" t="s">
        <v>634</v>
      </c>
      <c r="C68" s="21" t="s">
        <v>727</v>
      </c>
      <c r="D68" s="21" t="s">
        <v>18</v>
      </c>
      <c r="E68" s="22" t="s">
        <v>636</v>
      </c>
      <c r="F68" s="27">
        <v>167.71</v>
      </c>
      <c r="G68" s="21" t="s">
        <v>670</v>
      </c>
      <c r="H68" s="21" t="s">
        <v>196</v>
      </c>
      <c r="I68" s="21" t="s">
        <v>135</v>
      </c>
      <c r="J68" s="21" t="s">
        <v>638</v>
      </c>
      <c r="K68" s="24"/>
      <c r="L68" s="24"/>
      <c r="M68" s="22" t="s">
        <v>665</v>
      </c>
    </row>
    <row r="69" spans="1:13" x14ac:dyDescent="0.3">
      <c r="A69" s="22" t="s">
        <v>657</v>
      </c>
      <c r="B69" s="21" t="s">
        <v>634</v>
      </c>
      <c r="C69" s="21" t="s">
        <v>727</v>
      </c>
      <c r="D69" s="21" t="s">
        <v>19</v>
      </c>
      <c r="E69" s="22" t="s">
        <v>636</v>
      </c>
      <c r="F69" s="27">
        <v>451.49</v>
      </c>
      <c r="G69" s="21" t="s">
        <v>671</v>
      </c>
      <c r="H69" s="21" t="s">
        <v>202</v>
      </c>
      <c r="I69" s="21" t="s">
        <v>135</v>
      </c>
      <c r="J69" s="21" t="s">
        <v>638</v>
      </c>
      <c r="K69" s="24"/>
      <c r="L69" s="24"/>
      <c r="M69" s="22" t="s">
        <v>672</v>
      </c>
    </row>
    <row r="70" spans="1:13" x14ac:dyDescent="0.3">
      <c r="A70" s="22" t="s">
        <v>657</v>
      </c>
      <c r="B70" s="21" t="s">
        <v>634</v>
      </c>
      <c r="C70" s="21" t="s">
        <v>727</v>
      </c>
      <c r="D70" s="21" t="s">
        <v>18</v>
      </c>
      <c r="E70" s="22" t="s">
        <v>636</v>
      </c>
      <c r="F70" s="27">
        <v>3251.81</v>
      </c>
      <c r="G70" s="21" t="s">
        <v>673</v>
      </c>
      <c r="H70" s="21" t="s">
        <v>196</v>
      </c>
      <c r="I70" s="21" t="s">
        <v>135</v>
      </c>
      <c r="J70" s="21" t="s">
        <v>638</v>
      </c>
      <c r="K70" s="24"/>
      <c r="L70" s="24"/>
      <c r="M70" s="22" t="s">
        <v>665</v>
      </c>
    </row>
    <row r="71" spans="1:13" x14ac:dyDescent="0.3">
      <c r="A71" s="22" t="s">
        <v>657</v>
      </c>
      <c r="B71" s="21" t="s">
        <v>634</v>
      </c>
      <c r="C71" s="21" t="s">
        <v>727</v>
      </c>
      <c r="D71" s="21" t="s">
        <v>22</v>
      </c>
      <c r="E71" s="22" t="s">
        <v>636</v>
      </c>
      <c r="F71" s="27">
        <v>711.84</v>
      </c>
      <c r="G71" s="21" t="s">
        <v>674</v>
      </c>
      <c r="H71" s="21" t="s">
        <v>220</v>
      </c>
      <c r="I71" s="21" t="s">
        <v>135</v>
      </c>
      <c r="J71" s="21" t="s">
        <v>638</v>
      </c>
      <c r="K71" s="24"/>
      <c r="L71" s="24"/>
      <c r="M71" s="22" t="s">
        <v>675</v>
      </c>
    </row>
    <row r="72" spans="1:13" x14ac:dyDescent="0.3">
      <c r="A72" s="22" t="s">
        <v>657</v>
      </c>
      <c r="B72" s="21" t="s">
        <v>634</v>
      </c>
      <c r="C72" s="21" t="s">
        <v>727</v>
      </c>
      <c r="D72" s="21" t="s">
        <v>26</v>
      </c>
      <c r="E72" s="22" t="s">
        <v>636</v>
      </c>
      <c r="F72" s="27">
        <v>104.14</v>
      </c>
      <c r="G72" s="21" t="s">
        <v>676</v>
      </c>
      <c r="H72" s="21" t="s">
        <v>242</v>
      </c>
      <c r="I72" s="21" t="s">
        <v>135</v>
      </c>
      <c r="J72" s="21" t="s">
        <v>638</v>
      </c>
      <c r="K72" s="24"/>
      <c r="L72" s="24"/>
      <c r="M72" s="22" t="s">
        <v>665</v>
      </c>
    </row>
    <row r="73" spans="1:13" x14ac:dyDescent="0.3">
      <c r="A73" s="22" t="s">
        <v>657</v>
      </c>
      <c r="B73" s="21" t="s">
        <v>634</v>
      </c>
      <c r="C73" s="21" t="s">
        <v>727</v>
      </c>
      <c r="D73" s="21" t="s">
        <v>28</v>
      </c>
      <c r="E73" s="22" t="s">
        <v>636</v>
      </c>
      <c r="F73" s="27">
        <v>128.22999999999999</v>
      </c>
      <c r="G73" s="21" t="s">
        <v>677</v>
      </c>
      <c r="H73" s="21" t="s">
        <v>250</v>
      </c>
      <c r="I73" s="21" t="s">
        <v>135</v>
      </c>
      <c r="J73" s="21" t="s">
        <v>638</v>
      </c>
      <c r="K73" s="24"/>
      <c r="L73" s="24"/>
      <c r="M73" s="22" t="s">
        <v>672</v>
      </c>
    </row>
    <row r="74" spans="1:13" x14ac:dyDescent="0.3">
      <c r="A74" s="22" t="s">
        <v>657</v>
      </c>
      <c r="B74" s="21" t="s">
        <v>634</v>
      </c>
      <c r="C74" s="21" t="s">
        <v>727</v>
      </c>
      <c r="D74" s="21" t="s">
        <v>10</v>
      </c>
      <c r="E74" s="22" t="s">
        <v>636</v>
      </c>
      <c r="F74" s="27">
        <v>45.56</v>
      </c>
      <c r="G74" s="21" t="s">
        <v>678</v>
      </c>
      <c r="H74" s="21" t="s">
        <v>256</v>
      </c>
      <c r="I74" s="21" t="s">
        <v>135</v>
      </c>
      <c r="J74" s="21" t="s">
        <v>638</v>
      </c>
      <c r="K74" s="24"/>
      <c r="L74" s="24"/>
      <c r="M74" s="22" t="s">
        <v>672</v>
      </c>
    </row>
    <row r="75" spans="1:13" x14ac:dyDescent="0.3">
      <c r="A75" s="22" t="s">
        <v>657</v>
      </c>
      <c r="B75" s="21" t="s">
        <v>634</v>
      </c>
      <c r="C75" s="21" t="s">
        <v>727</v>
      </c>
      <c r="D75" s="21" t="s">
        <v>32</v>
      </c>
      <c r="E75" s="22" t="s">
        <v>636</v>
      </c>
      <c r="F75" s="27">
        <v>15.02</v>
      </c>
      <c r="G75" s="21" t="s">
        <v>679</v>
      </c>
      <c r="H75" s="21" t="s">
        <v>271</v>
      </c>
      <c r="I75" s="21" t="s">
        <v>135</v>
      </c>
      <c r="J75" s="21" t="s">
        <v>638</v>
      </c>
      <c r="K75" s="24"/>
      <c r="L75" s="24"/>
      <c r="M75" s="22" t="s">
        <v>665</v>
      </c>
    </row>
    <row r="76" spans="1:13" x14ac:dyDescent="0.3">
      <c r="A76" s="22" t="s">
        <v>657</v>
      </c>
      <c r="B76" s="21" t="s">
        <v>634</v>
      </c>
      <c r="C76" s="21" t="s">
        <v>727</v>
      </c>
      <c r="D76" s="21" t="s">
        <v>33</v>
      </c>
      <c r="E76" s="22" t="s">
        <v>636</v>
      </c>
      <c r="F76" s="27">
        <v>205.56</v>
      </c>
      <c r="G76" s="21" t="s">
        <v>680</v>
      </c>
      <c r="H76" s="21" t="s">
        <v>277</v>
      </c>
      <c r="I76" s="21" t="s">
        <v>135</v>
      </c>
      <c r="J76" s="21" t="s">
        <v>638</v>
      </c>
      <c r="K76" s="24"/>
      <c r="L76" s="24"/>
      <c r="M76" s="22" t="s">
        <v>665</v>
      </c>
    </row>
    <row r="77" spans="1:13" x14ac:dyDescent="0.3">
      <c r="A77" s="22" t="s">
        <v>657</v>
      </c>
      <c r="B77" s="21" t="s">
        <v>634</v>
      </c>
      <c r="C77" s="21" t="s">
        <v>727</v>
      </c>
      <c r="D77" s="21" t="s">
        <v>34</v>
      </c>
      <c r="E77" s="22" t="s">
        <v>636</v>
      </c>
      <c r="F77" s="27">
        <v>871.73</v>
      </c>
      <c r="G77" s="21" t="s">
        <v>681</v>
      </c>
      <c r="H77" s="21" t="s">
        <v>282</v>
      </c>
      <c r="I77" s="21" t="s">
        <v>135</v>
      </c>
      <c r="J77" s="21" t="s">
        <v>638</v>
      </c>
      <c r="K77" s="24"/>
      <c r="L77" s="24"/>
      <c r="M77" s="22" t="s">
        <v>672</v>
      </c>
    </row>
    <row r="78" spans="1:13" x14ac:dyDescent="0.3">
      <c r="A78" s="22" t="s">
        <v>657</v>
      </c>
      <c r="B78" s="21" t="s">
        <v>634</v>
      </c>
      <c r="C78" s="21" t="s">
        <v>727</v>
      </c>
      <c r="D78" s="21" t="s">
        <v>35</v>
      </c>
      <c r="E78" s="22" t="s">
        <v>636</v>
      </c>
      <c r="F78" s="27">
        <v>271.10000000000002</v>
      </c>
      <c r="G78" s="21" t="s">
        <v>682</v>
      </c>
      <c r="H78" s="21" t="s">
        <v>288</v>
      </c>
      <c r="I78" s="21" t="s">
        <v>135</v>
      </c>
      <c r="J78" s="21" t="s">
        <v>638</v>
      </c>
      <c r="K78" s="24"/>
      <c r="L78" s="24"/>
      <c r="M78" s="22" t="s">
        <v>683</v>
      </c>
    </row>
    <row r="79" spans="1:13" x14ac:dyDescent="0.3">
      <c r="A79" s="22" t="s">
        <v>657</v>
      </c>
      <c r="B79" s="21" t="s">
        <v>634</v>
      </c>
      <c r="C79" s="21" t="s">
        <v>727</v>
      </c>
      <c r="D79" s="21" t="s">
        <v>35</v>
      </c>
      <c r="E79" s="22" t="s">
        <v>636</v>
      </c>
      <c r="F79" s="27">
        <v>108.77</v>
      </c>
      <c r="G79" s="21" t="s">
        <v>684</v>
      </c>
      <c r="H79" s="21" t="s">
        <v>288</v>
      </c>
      <c r="I79" s="21" t="s">
        <v>135</v>
      </c>
      <c r="J79" s="21" t="s">
        <v>638</v>
      </c>
      <c r="K79" s="24"/>
      <c r="L79" s="24"/>
      <c r="M79" s="22" t="s">
        <v>683</v>
      </c>
    </row>
    <row r="80" spans="1:13" x14ac:dyDescent="0.3">
      <c r="A80" s="22" t="s">
        <v>657</v>
      </c>
      <c r="B80" s="21" t="s">
        <v>634</v>
      </c>
      <c r="C80" s="21" t="s">
        <v>727</v>
      </c>
      <c r="D80" s="21" t="s">
        <v>35</v>
      </c>
      <c r="E80" s="22" t="s">
        <v>636</v>
      </c>
      <c r="F80" s="27">
        <v>87.22</v>
      </c>
      <c r="G80" s="21" t="s">
        <v>685</v>
      </c>
      <c r="H80" s="21" t="s">
        <v>288</v>
      </c>
      <c r="I80" s="21" t="s">
        <v>135</v>
      </c>
      <c r="J80" s="21" t="s">
        <v>638</v>
      </c>
      <c r="K80" s="24"/>
      <c r="L80" s="24"/>
      <c r="M80" s="22" t="s">
        <v>683</v>
      </c>
    </row>
    <row r="81" spans="1:13" x14ac:dyDescent="0.3">
      <c r="A81" s="22" t="s">
        <v>657</v>
      </c>
      <c r="B81" s="21" t="s">
        <v>634</v>
      </c>
      <c r="C81" s="21" t="s">
        <v>727</v>
      </c>
      <c r="D81" s="21" t="s">
        <v>36</v>
      </c>
      <c r="E81" s="22" t="s">
        <v>636</v>
      </c>
      <c r="F81" s="27">
        <v>1970.27</v>
      </c>
      <c r="G81" s="21" t="s">
        <v>686</v>
      </c>
      <c r="H81" s="21" t="s">
        <v>301</v>
      </c>
      <c r="I81" s="21" t="s">
        <v>135</v>
      </c>
      <c r="J81" s="21" t="s">
        <v>638</v>
      </c>
      <c r="K81" s="24"/>
      <c r="L81" s="24"/>
      <c r="M81" s="22" t="s">
        <v>665</v>
      </c>
    </row>
    <row r="82" spans="1:13" x14ac:dyDescent="0.3">
      <c r="A82" s="22" t="s">
        <v>657</v>
      </c>
      <c r="B82" s="21" t="s">
        <v>634</v>
      </c>
      <c r="C82" s="21" t="s">
        <v>727</v>
      </c>
      <c r="D82" s="21" t="s">
        <v>37</v>
      </c>
      <c r="E82" s="22" t="s">
        <v>636</v>
      </c>
      <c r="F82" s="27">
        <v>5530.94</v>
      </c>
      <c r="G82" s="21" t="s">
        <v>687</v>
      </c>
      <c r="H82" s="21" t="s">
        <v>307</v>
      </c>
      <c r="I82" s="21" t="s">
        <v>135</v>
      </c>
      <c r="J82" s="21" t="s">
        <v>638</v>
      </c>
      <c r="K82" s="24"/>
      <c r="L82" s="24"/>
      <c r="M82" s="22" t="s">
        <v>665</v>
      </c>
    </row>
    <row r="83" spans="1:13" x14ac:dyDescent="0.3">
      <c r="A83" s="22" t="s">
        <v>657</v>
      </c>
      <c r="B83" s="21" t="s">
        <v>634</v>
      </c>
      <c r="C83" s="21" t="s">
        <v>727</v>
      </c>
      <c r="D83" s="21" t="s">
        <v>38</v>
      </c>
      <c r="E83" s="22" t="s">
        <v>636</v>
      </c>
      <c r="F83" s="27">
        <v>5336.35</v>
      </c>
      <c r="G83" s="21" t="s">
        <v>688</v>
      </c>
      <c r="H83" s="21" t="s">
        <v>313</v>
      </c>
      <c r="I83" s="21" t="s">
        <v>135</v>
      </c>
      <c r="J83" s="21" t="s">
        <v>638</v>
      </c>
      <c r="K83" s="24"/>
      <c r="L83" s="24"/>
      <c r="M83" s="22" t="s">
        <v>672</v>
      </c>
    </row>
    <row r="84" spans="1:13" x14ac:dyDescent="0.3">
      <c r="A84" s="22" t="s">
        <v>657</v>
      </c>
      <c r="B84" s="21" t="s">
        <v>634</v>
      </c>
      <c r="C84" s="21" t="s">
        <v>727</v>
      </c>
      <c r="D84" s="21" t="s">
        <v>35</v>
      </c>
      <c r="E84" s="22" t="s">
        <v>636</v>
      </c>
      <c r="F84" s="27">
        <v>133.81</v>
      </c>
      <c r="G84" s="21" t="s">
        <v>689</v>
      </c>
      <c r="H84" s="21" t="s">
        <v>288</v>
      </c>
      <c r="I84" s="21" t="s">
        <v>135</v>
      </c>
      <c r="J84" s="21" t="s">
        <v>638</v>
      </c>
      <c r="K84" s="24"/>
      <c r="L84" s="24"/>
      <c r="M84" s="22" t="s">
        <v>683</v>
      </c>
    </row>
    <row r="85" spans="1:13" x14ac:dyDescent="0.3">
      <c r="A85" s="22" t="s">
        <v>657</v>
      </c>
      <c r="B85" s="21" t="s">
        <v>634</v>
      </c>
      <c r="C85" s="21" t="s">
        <v>727</v>
      </c>
      <c r="D85" s="21" t="s">
        <v>35</v>
      </c>
      <c r="E85" s="22" t="s">
        <v>636</v>
      </c>
      <c r="F85" s="27">
        <v>3284.12</v>
      </c>
      <c r="G85" s="21" t="s">
        <v>690</v>
      </c>
      <c r="H85" s="21" t="s">
        <v>288</v>
      </c>
      <c r="I85" s="21" t="s">
        <v>135</v>
      </c>
      <c r="J85" s="21" t="s">
        <v>638</v>
      </c>
      <c r="K85" s="24"/>
      <c r="L85" s="24"/>
      <c r="M85" s="22" t="s">
        <v>683</v>
      </c>
    </row>
    <row r="86" spans="1:13" x14ac:dyDescent="0.3">
      <c r="A86" s="22" t="s">
        <v>657</v>
      </c>
      <c r="B86" s="21" t="s">
        <v>634</v>
      </c>
      <c r="C86" s="21" t="s">
        <v>727</v>
      </c>
      <c r="D86" s="21" t="s">
        <v>39</v>
      </c>
      <c r="E86" s="22" t="s">
        <v>636</v>
      </c>
      <c r="F86" s="27">
        <v>2779.61</v>
      </c>
      <c r="G86" s="21" t="s">
        <v>691</v>
      </c>
      <c r="H86" s="21" t="s">
        <v>318</v>
      </c>
      <c r="I86" s="21" t="s">
        <v>135</v>
      </c>
      <c r="J86" s="21" t="s">
        <v>638</v>
      </c>
      <c r="K86" s="24"/>
      <c r="L86" s="24"/>
      <c r="M86" s="22" t="s">
        <v>672</v>
      </c>
    </row>
    <row r="87" spans="1:13" x14ac:dyDescent="0.3">
      <c r="A87" s="22" t="s">
        <v>657</v>
      </c>
      <c r="B87" s="21" t="s">
        <v>634</v>
      </c>
      <c r="C87" s="21" t="s">
        <v>727</v>
      </c>
      <c r="D87" s="21" t="s">
        <v>40</v>
      </c>
      <c r="E87" s="22" t="s">
        <v>636</v>
      </c>
      <c r="F87" s="27">
        <v>81.239999999999995</v>
      </c>
      <c r="G87" s="21" t="s">
        <v>692</v>
      </c>
      <c r="H87" s="21" t="s">
        <v>323</v>
      </c>
      <c r="I87" s="21" t="s">
        <v>135</v>
      </c>
      <c r="J87" s="21" t="s">
        <v>638</v>
      </c>
      <c r="K87" s="24"/>
      <c r="L87" s="24"/>
      <c r="M87" s="22" t="s">
        <v>665</v>
      </c>
    </row>
    <row r="88" spans="1:13" x14ac:dyDescent="0.3">
      <c r="A88" s="22" t="s">
        <v>657</v>
      </c>
      <c r="B88" s="21" t="s">
        <v>634</v>
      </c>
      <c r="C88" s="21" t="s">
        <v>727</v>
      </c>
      <c r="D88" s="21" t="s">
        <v>44</v>
      </c>
      <c r="E88" s="22" t="s">
        <v>636</v>
      </c>
      <c r="F88" s="27">
        <v>65.78</v>
      </c>
      <c r="G88" s="21" t="s">
        <v>693</v>
      </c>
      <c r="H88" s="21" t="s">
        <v>341</v>
      </c>
      <c r="I88" s="21" t="s">
        <v>135</v>
      </c>
      <c r="J88" s="21" t="s">
        <v>638</v>
      </c>
      <c r="K88" s="24"/>
      <c r="L88" s="24"/>
      <c r="M88" s="22" t="s">
        <v>694</v>
      </c>
    </row>
    <row r="89" spans="1:13" x14ac:dyDescent="0.3">
      <c r="A89" s="22" t="s">
        <v>657</v>
      </c>
      <c r="B89" s="21" t="s">
        <v>634</v>
      </c>
      <c r="C89" s="21" t="s">
        <v>727</v>
      </c>
      <c r="D89" s="21" t="s">
        <v>46</v>
      </c>
      <c r="E89" s="22" t="s">
        <v>636</v>
      </c>
      <c r="F89" s="27">
        <v>312.47000000000003</v>
      </c>
      <c r="G89" s="21" t="s">
        <v>695</v>
      </c>
      <c r="H89" s="21" t="s">
        <v>349</v>
      </c>
      <c r="I89" s="21" t="s">
        <v>135</v>
      </c>
      <c r="J89" s="21" t="s">
        <v>638</v>
      </c>
      <c r="K89" s="24"/>
      <c r="L89" s="24"/>
      <c r="M89" s="22" t="s">
        <v>694</v>
      </c>
    </row>
    <row r="90" spans="1:13" x14ac:dyDescent="0.3">
      <c r="A90" s="22" t="s">
        <v>657</v>
      </c>
      <c r="B90" s="21" t="s">
        <v>634</v>
      </c>
      <c r="C90" s="21" t="s">
        <v>727</v>
      </c>
      <c r="D90" s="21" t="s">
        <v>48</v>
      </c>
      <c r="E90" s="22" t="s">
        <v>636</v>
      </c>
      <c r="F90" s="27">
        <v>474.68</v>
      </c>
      <c r="G90" s="21" t="s">
        <v>696</v>
      </c>
      <c r="H90" s="21" t="s">
        <v>360</v>
      </c>
      <c r="I90" s="21" t="s">
        <v>135</v>
      </c>
      <c r="J90" s="21" t="s">
        <v>638</v>
      </c>
      <c r="K90" s="24"/>
      <c r="L90" s="24"/>
      <c r="M90" s="22" t="s">
        <v>694</v>
      </c>
    </row>
    <row r="91" spans="1:13" x14ac:dyDescent="0.3">
      <c r="A91" s="22" t="s">
        <v>657</v>
      </c>
      <c r="B91" s="21" t="s">
        <v>634</v>
      </c>
      <c r="C91" s="21" t="s">
        <v>727</v>
      </c>
      <c r="D91" s="21" t="s">
        <v>50</v>
      </c>
      <c r="E91" s="22" t="s">
        <v>636</v>
      </c>
      <c r="F91" s="27">
        <v>13.37</v>
      </c>
      <c r="G91" s="21" t="s">
        <v>697</v>
      </c>
      <c r="H91" s="21" t="s">
        <v>369</v>
      </c>
      <c r="I91" s="21" t="s">
        <v>135</v>
      </c>
      <c r="J91" s="21" t="s">
        <v>638</v>
      </c>
      <c r="K91" s="24"/>
      <c r="L91" s="24"/>
      <c r="M91" s="22" t="s">
        <v>694</v>
      </c>
    </row>
    <row r="92" spans="1:13" x14ac:dyDescent="0.3">
      <c r="A92" s="22" t="s">
        <v>657</v>
      </c>
      <c r="B92" s="21" t="s">
        <v>634</v>
      </c>
      <c r="C92" s="21" t="s">
        <v>727</v>
      </c>
      <c r="D92" s="21" t="s">
        <v>52</v>
      </c>
      <c r="E92" s="22" t="s">
        <v>636</v>
      </c>
      <c r="F92" s="27">
        <v>8.66</v>
      </c>
      <c r="G92" s="21" t="s">
        <v>698</v>
      </c>
      <c r="H92" s="21" t="s">
        <v>380</v>
      </c>
      <c r="I92" s="21" t="s">
        <v>135</v>
      </c>
      <c r="J92" s="21" t="s">
        <v>638</v>
      </c>
      <c r="K92" s="24"/>
      <c r="L92" s="24"/>
      <c r="M92" s="22" t="s">
        <v>694</v>
      </c>
    </row>
    <row r="93" spans="1:13" x14ac:dyDescent="0.3">
      <c r="A93" s="22" t="s">
        <v>657</v>
      </c>
      <c r="B93" s="21" t="s">
        <v>634</v>
      </c>
      <c r="C93" s="21" t="s">
        <v>727</v>
      </c>
      <c r="D93" s="21" t="s">
        <v>17</v>
      </c>
      <c r="E93" s="22" t="s">
        <v>636</v>
      </c>
      <c r="F93" s="27">
        <v>32.659999999999997</v>
      </c>
      <c r="G93" s="21" t="s">
        <v>699</v>
      </c>
      <c r="H93" s="21" t="s">
        <v>190</v>
      </c>
      <c r="I93" s="21" t="s">
        <v>135</v>
      </c>
      <c r="J93" s="21" t="s">
        <v>638</v>
      </c>
      <c r="K93" s="24"/>
      <c r="L93" s="24"/>
      <c r="M93" s="22" t="s">
        <v>665</v>
      </c>
    </row>
    <row r="94" spans="1:13" x14ac:dyDescent="0.3">
      <c r="A94" s="22" t="s">
        <v>657</v>
      </c>
      <c r="B94" s="21" t="s">
        <v>634</v>
      </c>
      <c r="C94" s="21" t="s">
        <v>727</v>
      </c>
      <c r="D94" s="21" t="s">
        <v>53</v>
      </c>
      <c r="E94" s="22" t="s">
        <v>636</v>
      </c>
      <c r="F94" s="27">
        <v>214.19</v>
      </c>
      <c r="G94" s="21" t="s">
        <v>700</v>
      </c>
      <c r="H94" s="21" t="s">
        <v>385</v>
      </c>
      <c r="I94" s="21" t="s">
        <v>135</v>
      </c>
      <c r="J94" s="21" t="s">
        <v>638</v>
      </c>
      <c r="K94" s="24"/>
      <c r="L94" s="24"/>
      <c r="M94" s="22" t="s">
        <v>665</v>
      </c>
    </row>
    <row r="95" spans="1:13" x14ac:dyDescent="0.3">
      <c r="A95" s="22" t="s">
        <v>657</v>
      </c>
      <c r="B95" s="21" t="s">
        <v>634</v>
      </c>
      <c r="C95" s="21" t="s">
        <v>727</v>
      </c>
      <c r="D95" s="21" t="s">
        <v>54</v>
      </c>
      <c r="E95" s="22" t="s">
        <v>636</v>
      </c>
      <c r="F95" s="27">
        <v>2.92</v>
      </c>
      <c r="G95" s="21" t="s">
        <v>701</v>
      </c>
      <c r="H95" s="21" t="s">
        <v>391</v>
      </c>
      <c r="I95" s="21" t="s">
        <v>135</v>
      </c>
      <c r="J95" s="21" t="s">
        <v>638</v>
      </c>
      <c r="K95" s="24"/>
      <c r="L95" s="24"/>
      <c r="M95" s="22" t="s">
        <v>694</v>
      </c>
    </row>
    <row r="96" spans="1:13" x14ac:dyDescent="0.3">
      <c r="A96" s="22" t="s">
        <v>657</v>
      </c>
      <c r="B96" s="21" t="s">
        <v>634</v>
      </c>
      <c r="C96" s="21" t="s">
        <v>727</v>
      </c>
      <c r="D96" s="21" t="s">
        <v>33</v>
      </c>
      <c r="E96" s="22" t="s">
        <v>636</v>
      </c>
      <c r="F96" s="27">
        <v>407.38</v>
      </c>
      <c r="G96" s="21" t="s">
        <v>702</v>
      </c>
      <c r="H96" s="21" t="s">
        <v>277</v>
      </c>
      <c r="I96" s="21" t="s">
        <v>135</v>
      </c>
      <c r="J96" s="21" t="s">
        <v>638</v>
      </c>
      <c r="K96" s="24"/>
      <c r="L96" s="24"/>
      <c r="M96" s="22" t="s">
        <v>665</v>
      </c>
    </row>
    <row r="97" spans="1:13" x14ac:dyDescent="0.3">
      <c r="A97" s="22" t="s">
        <v>657</v>
      </c>
      <c r="B97" s="21" t="s">
        <v>634</v>
      </c>
      <c r="C97" s="21" t="s">
        <v>727</v>
      </c>
      <c r="D97" s="21" t="s">
        <v>37</v>
      </c>
      <c r="E97" s="22" t="s">
        <v>636</v>
      </c>
      <c r="F97" s="27">
        <v>122.29</v>
      </c>
      <c r="G97" s="21" t="s">
        <v>703</v>
      </c>
      <c r="H97" s="21" t="s">
        <v>307</v>
      </c>
      <c r="I97" s="21" t="s">
        <v>135</v>
      </c>
      <c r="J97" s="21" t="s">
        <v>638</v>
      </c>
      <c r="K97" s="24"/>
      <c r="L97" s="24"/>
      <c r="M97" s="22" t="s">
        <v>665</v>
      </c>
    </row>
    <row r="98" spans="1:13" x14ac:dyDescent="0.3">
      <c r="A98" s="22" t="s">
        <v>657</v>
      </c>
      <c r="B98" s="21" t="s">
        <v>634</v>
      </c>
      <c r="C98" s="21" t="s">
        <v>727</v>
      </c>
      <c r="D98" s="21" t="s">
        <v>55</v>
      </c>
      <c r="E98" s="22" t="s">
        <v>636</v>
      </c>
      <c r="F98" s="27">
        <v>169.12</v>
      </c>
      <c r="G98" s="21" t="s">
        <v>704</v>
      </c>
      <c r="H98" s="21" t="s">
        <v>394</v>
      </c>
      <c r="I98" s="21" t="s">
        <v>135</v>
      </c>
      <c r="J98" s="21" t="s">
        <v>638</v>
      </c>
      <c r="K98" s="24"/>
      <c r="L98" s="24"/>
      <c r="M98" s="22" t="s">
        <v>665</v>
      </c>
    </row>
    <row r="99" spans="1:13" x14ac:dyDescent="0.3">
      <c r="A99" s="22" t="s">
        <v>657</v>
      </c>
      <c r="B99" s="21" t="s">
        <v>634</v>
      </c>
      <c r="C99" s="21" t="s">
        <v>727</v>
      </c>
      <c r="D99" s="21" t="s">
        <v>22</v>
      </c>
      <c r="E99" s="22" t="s">
        <v>636</v>
      </c>
      <c r="F99" s="27">
        <v>193.02</v>
      </c>
      <c r="G99" s="21" t="s">
        <v>705</v>
      </c>
      <c r="H99" s="21" t="s">
        <v>220</v>
      </c>
      <c r="I99" s="21" t="s">
        <v>135</v>
      </c>
      <c r="J99" s="21" t="s">
        <v>638</v>
      </c>
      <c r="K99" s="24"/>
      <c r="L99" s="24"/>
      <c r="M99" s="22" t="s">
        <v>675</v>
      </c>
    </row>
    <row r="100" spans="1:13" x14ac:dyDescent="0.3">
      <c r="A100" s="22" t="s">
        <v>657</v>
      </c>
      <c r="B100" s="21" t="s">
        <v>634</v>
      </c>
      <c r="C100" s="21" t="s">
        <v>727</v>
      </c>
      <c r="D100" s="21" t="s">
        <v>56</v>
      </c>
      <c r="E100" s="22" t="s">
        <v>636</v>
      </c>
      <c r="F100" s="27">
        <v>126.18</v>
      </c>
      <c r="G100" s="21" t="s">
        <v>706</v>
      </c>
      <c r="H100" s="21" t="s">
        <v>398</v>
      </c>
      <c r="I100" s="21" t="s">
        <v>135</v>
      </c>
      <c r="J100" s="21" t="s">
        <v>638</v>
      </c>
      <c r="K100" s="24"/>
      <c r="L100" s="24"/>
      <c r="M100" s="22" t="s">
        <v>665</v>
      </c>
    </row>
    <row r="101" spans="1:13" x14ac:dyDescent="0.3">
      <c r="A101" s="22" t="s">
        <v>657</v>
      </c>
      <c r="B101" s="21" t="s">
        <v>634</v>
      </c>
      <c r="C101" s="21" t="s">
        <v>727</v>
      </c>
      <c r="D101" s="21" t="s">
        <v>60</v>
      </c>
      <c r="E101" s="22" t="s">
        <v>636</v>
      </c>
      <c r="F101" s="27">
        <v>381.46</v>
      </c>
      <c r="G101" s="21" t="s">
        <v>707</v>
      </c>
      <c r="H101" s="21" t="s">
        <v>415</v>
      </c>
      <c r="I101" s="21" t="s">
        <v>135</v>
      </c>
      <c r="J101" s="21" t="s">
        <v>638</v>
      </c>
      <c r="K101" s="24"/>
      <c r="L101" s="24"/>
      <c r="M101" s="22" t="s">
        <v>694</v>
      </c>
    </row>
    <row r="102" spans="1:13" x14ac:dyDescent="0.3">
      <c r="A102" s="22" t="s">
        <v>657</v>
      </c>
      <c r="B102" s="21" t="s">
        <v>634</v>
      </c>
      <c r="C102" s="21" t="s">
        <v>727</v>
      </c>
      <c r="D102" s="21" t="s">
        <v>48</v>
      </c>
      <c r="E102" s="22" t="s">
        <v>636</v>
      </c>
      <c r="F102" s="27">
        <v>656.32</v>
      </c>
      <c r="G102" s="21" t="s">
        <v>708</v>
      </c>
      <c r="H102" s="21" t="s">
        <v>360</v>
      </c>
      <c r="I102" s="21" t="s">
        <v>135</v>
      </c>
      <c r="J102" s="21" t="s">
        <v>638</v>
      </c>
      <c r="K102" s="24"/>
      <c r="L102" s="24"/>
      <c r="M102" s="22" t="s">
        <v>694</v>
      </c>
    </row>
    <row r="103" spans="1:13" x14ac:dyDescent="0.3">
      <c r="A103" s="22" t="s">
        <v>657</v>
      </c>
      <c r="B103" s="21" t="s">
        <v>634</v>
      </c>
      <c r="C103" s="21" t="s">
        <v>727</v>
      </c>
      <c r="D103" s="21" t="s">
        <v>39</v>
      </c>
      <c r="E103" s="22" t="s">
        <v>636</v>
      </c>
      <c r="F103" s="27">
        <v>6021.44</v>
      </c>
      <c r="G103" s="21" t="s">
        <v>709</v>
      </c>
      <c r="H103" s="21" t="s">
        <v>318</v>
      </c>
      <c r="I103" s="21" t="s">
        <v>135</v>
      </c>
      <c r="J103" s="21" t="s">
        <v>638</v>
      </c>
      <c r="K103" s="24"/>
      <c r="L103" s="24"/>
      <c r="M103" s="22" t="s">
        <v>694</v>
      </c>
    </row>
    <row r="104" spans="1:13" x14ac:dyDescent="0.3">
      <c r="A104" s="22" t="s">
        <v>657</v>
      </c>
      <c r="B104" s="21" t="s">
        <v>634</v>
      </c>
      <c r="C104" s="21" t="s">
        <v>727</v>
      </c>
      <c r="D104" s="21" t="s">
        <v>66</v>
      </c>
      <c r="E104" s="22" t="s">
        <v>636</v>
      </c>
      <c r="F104" s="27">
        <v>34.61</v>
      </c>
      <c r="G104" s="21" t="s">
        <v>710</v>
      </c>
      <c r="H104" s="21" t="s">
        <v>444</v>
      </c>
      <c r="I104" s="21" t="s">
        <v>135</v>
      </c>
      <c r="J104" s="21" t="s">
        <v>638</v>
      </c>
      <c r="K104" s="24"/>
      <c r="L104" s="24"/>
      <c r="M104" s="22" t="s">
        <v>694</v>
      </c>
    </row>
    <row r="105" spans="1:13" x14ac:dyDescent="0.3">
      <c r="A105" s="22" t="s">
        <v>657</v>
      </c>
      <c r="B105" s="21" t="s">
        <v>634</v>
      </c>
      <c r="C105" s="21" t="s">
        <v>727</v>
      </c>
      <c r="D105" s="21" t="s">
        <v>44</v>
      </c>
      <c r="E105" s="22" t="s">
        <v>636</v>
      </c>
      <c r="F105" s="27">
        <v>44.94</v>
      </c>
      <c r="G105" s="21" t="s">
        <v>711</v>
      </c>
      <c r="H105" s="21" t="s">
        <v>341</v>
      </c>
      <c r="I105" s="21" t="s">
        <v>135</v>
      </c>
      <c r="J105" s="21" t="s">
        <v>638</v>
      </c>
      <c r="K105" s="24"/>
      <c r="L105" s="24"/>
      <c r="M105" s="22" t="s">
        <v>694</v>
      </c>
    </row>
    <row r="106" spans="1:13" x14ac:dyDescent="0.3">
      <c r="A106" s="22" t="s">
        <v>657</v>
      </c>
      <c r="B106" s="21" t="s">
        <v>634</v>
      </c>
      <c r="C106" s="21" t="s">
        <v>727</v>
      </c>
      <c r="D106" s="21" t="s">
        <v>72</v>
      </c>
      <c r="E106" s="22" t="s">
        <v>636</v>
      </c>
      <c r="F106" s="27">
        <v>69.53</v>
      </c>
      <c r="G106" s="21" t="s">
        <v>712</v>
      </c>
      <c r="H106" s="21" t="s">
        <v>474</v>
      </c>
      <c r="I106" s="21" t="s">
        <v>135</v>
      </c>
      <c r="J106" s="21" t="s">
        <v>638</v>
      </c>
      <c r="K106" s="24"/>
      <c r="L106" s="24"/>
      <c r="M106" s="22" t="s">
        <v>665</v>
      </c>
    </row>
    <row r="107" spans="1:13" x14ac:dyDescent="0.3">
      <c r="A107" s="22" t="s">
        <v>657</v>
      </c>
      <c r="B107" s="21" t="s">
        <v>634</v>
      </c>
      <c r="C107" s="21" t="s">
        <v>727</v>
      </c>
      <c r="D107" s="21" t="s">
        <v>75</v>
      </c>
      <c r="E107" s="22" t="s">
        <v>636</v>
      </c>
      <c r="F107" s="27">
        <v>18.71</v>
      </c>
      <c r="G107" s="21" t="s">
        <v>713</v>
      </c>
      <c r="H107" s="21" t="s">
        <v>487</v>
      </c>
      <c r="I107" s="21" t="s">
        <v>135</v>
      </c>
      <c r="J107" s="21" t="s">
        <v>638</v>
      </c>
      <c r="K107" s="24"/>
      <c r="L107" s="24"/>
      <c r="M107" s="22" t="s">
        <v>714</v>
      </c>
    </row>
    <row r="108" spans="1:13" x14ac:dyDescent="0.3">
      <c r="A108" s="22" t="s">
        <v>657</v>
      </c>
      <c r="B108" s="21" t="s">
        <v>634</v>
      </c>
      <c r="C108" s="21" t="s">
        <v>727</v>
      </c>
      <c r="D108" s="21" t="s">
        <v>75</v>
      </c>
      <c r="E108" s="22" t="s">
        <v>636</v>
      </c>
      <c r="F108" s="27">
        <v>343.43</v>
      </c>
      <c r="G108" s="21" t="s">
        <v>715</v>
      </c>
      <c r="H108" s="21" t="s">
        <v>487</v>
      </c>
      <c r="I108" s="21" t="s">
        <v>135</v>
      </c>
      <c r="J108" s="21" t="s">
        <v>638</v>
      </c>
      <c r="K108" s="24"/>
      <c r="L108" s="24"/>
      <c r="M108" s="22" t="s">
        <v>714</v>
      </c>
    </row>
    <row r="109" spans="1:13" x14ac:dyDescent="0.3">
      <c r="A109" s="22" t="s">
        <v>657</v>
      </c>
      <c r="B109" s="21" t="s">
        <v>634</v>
      </c>
      <c r="C109" s="21" t="s">
        <v>727</v>
      </c>
      <c r="D109" s="21" t="s">
        <v>86</v>
      </c>
      <c r="E109" s="22" t="s">
        <v>636</v>
      </c>
      <c r="F109" s="27">
        <v>8040.74</v>
      </c>
      <c r="G109" s="21" t="s">
        <v>716</v>
      </c>
      <c r="H109" s="21" t="s">
        <v>544</v>
      </c>
      <c r="I109" s="21" t="s">
        <v>135</v>
      </c>
      <c r="J109" s="21" t="s">
        <v>638</v>
      </c>
      <c r="K109" s="24"/>
      <c r="L109" s="24"/>
      <c r="M109" s="22" t="s">
        <v>717</v>
      </c>
    </row>
    <row r="110" spans="1:13" x14ac:dyDescent="0.3">
      <c r="A110" s="22" t="s">
        <v>657</v>
      </c>
      <c r="B110" s="21" t="s">
        <v>634</v>
      </c>
      <c r="C110" s="21" t="s">
        <v>727</v>
      </c>
      <c r="D110" s="21" t="s">
        <v>19</v>
      </c>
      <c r="E110" s="22" t="s">
        <v>636</v>
      </c>
      <c r="F110" s="27">
        <v>6772.25</v>
      </c>
      <c r="G110" s="21" t="s">
        <v>718</v>
      </c>
      <c r="H110" s="21" t="s">
        <v>202</v>
      </c>
      <c r="I110" s="21" t="s">
        <v>135</v>
      </c>
      <c r="J110" s="21" t="s">
        <v>638</v>
      </c>
      <c r="K110" s="24"/>
      <c r="L110" s="24"/>
      <c r="M110" s="22" t="s">
        <v>683</v>
      </c>
    </row>
    <row r="111" spans="1:13" x14ac:dyDescent="0.3">
      <c r="A111" s="22" t="s">
        <v>657</v>
      </c>
      <c r="B111" s="21" t="s">
        <v>634</v>
      </c>
      <c r="C111" s="21" t="s">
        <v>727</v>
      </c>
      <c r="D111" s="21" t="s">
        <v>88</v>
      </c>
      <c r="E111" s="22" t="s">
        <v>636</v>
      </c>
      <c r="F111" s="27">
        <v>2242.0100000000002</v>
      </c>
      <c r="G111" s="21" t="s">
        <v>719</v>
      </c>
      <c r="H111" s="21" t="s">
        <v>557</v>
      </c>
      <c r="I111" s="21" t="s">
        <v>135</v>
      </c>
      <c r="J111" s="21" t="s">
        <v>638</v>
      </c>
      <c r="K111" s="24"/>
      <c r="L111" s="24"/>
      <c r="M111" s="22" t="s">
        <v>717</v>
      </c>
    </row>
    <row r="112" spans="1:13" x14ac:dyDescent="0.3">
      <c r="A112" s="22" t="s">
        <v>657</v>
      </c>
      <c r="B112" s="21" t="s">
        <v>634</v>
      </c>
      <c r="C112" s="21" t="s">
        <v>727</v>
      </c>
      <c r="D112" s="21" t="s">
        <v>32</v>
      </c>
      <c r="E112" s="22" t="s">
        <v>636</v>
      </c>
      <c r="F112" s="27">
        <v>2910.78</v>
      </c>
      <c r="G112" s="21" t="s">
        <v>720</v>
      </c>
      <c r="H112" s="21" t="s">
        <v>271</v>
      </c>
      <c r="I112" s="21" t="s">
        <v>135</v>
      </c>
      <c r="J112" s="21" t="s">
        <v>638</v>
      </c>
      <c r="K112" s="24"/>
      <c r="L112" s="24"/>
      <c r="M112" s="22" t="s">
        <v>665</v>
      </c>
    </row>
    <row r="113" spans="1:13" x14ac:dyDescent="0.3">
      <c r="A113" s="22" t="s">
        <v>657</v>
      </c>
      <c r="B113" s="21" t="s">
        <v>634</v>
      </c>
      <c r="C113" s="21" t="s">
        <v>727</v>
      </c>
      <c r="D113" s="21" t="s">
        <v>32</v>
      </c>
      <c r="E113" s="22" t="s">
        <v>636</v>
      </c>
      <c r="F113" s="27">
        <v>164.62</v>
      </c>
      <c r="G113" s="21" t="s">
        <v>721</v>
      </c>
      <c r="H113" s="21" t="s">
        <v>271</v>
      </c>
      <c r="I113" s="21" t="s">
        <v>135</v>
      </c>
      <c r="J113" s="21" t="s">
        <v>638</v>
      </c>
      <c r="K113" s="24"/>
      <c r="L113" s="24"/>
      <c r="M113" s="22" t="s">
        <v>665</v>
      </c>
    </row>
    <row r="114" spans="1:13" x14ac:dyDescent="0.3">
      <c r="A114" s="22" t="s">
        <v>657</v>
      </c>
      <c r="B114" s="21" t="s">
        <v>634</v>
      </c>
      <c r="C114" s="21" t="s">
        <v>727</v>
      </c>
      <c r="D114" s="21" t="s">
        <v>89</v>
      </c>
      <c r="E114" s="22" t="s">
        <v>636</v>
      </c>
      <c r="F114" s="27">
        <v>4416.3</v>
      </c>
      <c r="G114" s="21" t="s">
        <v>722</v>
      </c>
      <c r="H114" s="21" t="s">
        <v>563</v>
      </c>
      <c r="I114" s="21" t="s">
        <v>135</v>
      </c>
      <c r="J114" s="21" t="s">
        <v>638</v>
      </c>
      <c r="K114" s="24"/>
      <c r="L114" s="24"/>
      <c r="M114" s="22" t="s">
        <v>665</v>
      </c>
    </row>
    <row r="115" spans="1:13" x14ac:dyDescent="0.3">
      <c r="A115" s="22" t="s">
        <v>657</v>
      </c>
      <c r="B115" s="21" t="s">
        <v>634</v>
      </c>
      <c r="C115" s="21" t="s">
        <v>727</v>
      </c>
      <c r="D115" s="21" t="s">
        <v>90</v>
      </c>
      <c r="E115" s="22" t="s">
        <v>636</v>
      </c>
      <c r="F115" s="27">
        <v>5758.37</v>
      </c>
      <c r="G115" s="21" t="s">
        <v>723</v>
      </c>
      <c r="H115" s="21" t="s">
        <v>569</v>
      </c>
      <c r="I115" s="21" t="s">
        <v>135</v>
      </c>
      <c r="J115" s="21" t="s">
        <v>638</v>
      </c>
      <c r="K115" s="24"/>
      <c r="L115" s="24"/>
      <c r="M115" s="22" t="s">
        <v>665</v>
      </c>
    </row>
    <row r="116" spans="1:13" x14ac:dyDescent="0.3">
      <c r="A116" s="22" t="s">
        <v>657</v>
      </c>
      <c r="B116" s="21" t="s">
        <v>634</v>
      </c>
      <c r="C116" s="21" t="s">
        <v>727</v>
      </c>
      <c r="D116" s="21" t="s">
        <v>90</v>
      </c>
      <c r="E116" s="22" t="s">
        <v>636</v>
      </c>
      <c r="F116" s="27">
        <v>13683.46</v>
      </c>
      <c r="G116" s="21" t="s">
        <v>724</v>
      </c>
      <c r="H116" s="21" t="s">
        <v>569</v>
      </c>
      <c r="I116" s="21" t="s">
        <v>135</v>
      </c>
      <c r="J116" s="21" t="s">
        <v>638</v>
      </c>
      <c r="K116" s="24"/>
      <c r="L116" s="24"/>
      <c r="M116" s="22" t="s">
        <v>665</v>
      </c>
    </row>
    <row r="117" spans="1:13" x14ac:dyDescent="0.3">
      <c r="A117" s="22" t="s">
        <v>657</v>
      </c>
      <c r="B117" s="21" t="s">
        <v>634</v>
      </c>
      <c r="C117" s="21" t="s">
        <v>727</v>
      </c>
      <c r="D117" s="21" t="s">
        <v>93</v>
      </c>
      <c r="E117" s="22" t="s">
        <v>639</v>
      </c>
      <c r="F117" s="27">
        <v>86.15</v>
      </c>
      <c r="G117" s="21" t="s">
        <v>725</v>
      </c>
      <c r="H117" s="21" t="s">
        <v>586</v>
      </c>
      <c r="I117" s="21" t="s">
        <v>135</v>
      </c>
      <c r="J117" s="21" t="s">
        <v>638</v>
      </c>
      <c r="K117" s="24"/>
      <c r="L117" s="24"/>
      <c r="M117" s="22" t="s">
        <v>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TABLE TIERS</vt:lpstr>
      <vt:lpstr>CONVERT</vt:lpstr>
      <vt:lpstr>TCD DOM</vt:lpstr>
      <vt:lpstr>DECLARATIF DOMESTIQUE</vt:lpstr>
      <vt:lpstr>TCD EXP</vt:lpstr>
      <vt:lpstr>DECLARATIF EXPORT</vt:lpstr>
      <vt:lpstr>COMPTA EXPORT</vt:lpstr>
      <vt:lpstr>COMPTA DOMESTIQUE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DE SOUSA</dc:creator>
  <cp:lastModifiedBy>William Florentin</cp:lastModifiedBy>
  <dcterms:created xsi:type="dcterms:W3CDTF">2024-03-31T16:35:15Z</dcterms:created>
  <dcterms:modified xsi:type="dcterms:W3CDTF">2024-04-09T09:40:20Z</dcterms:modified>
</cp:coreProperties>
</file>