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9\Downloads\"/>
    </mc:Choice>
  </mc:AlternateContent>
  <xr:revisionPtr revIDLastSave="0" documentId="8_{E4C538D7-F6F9-448A-8FB4-242BB6A07F13}" xr6:coauthVersionLast="47" xr6:coauthVersionMax="47" xr10:uidLastSave="{00000000-0000-0000-0000-000000000000}"/>
  <bookViews>
    <workbookView xWindow="-108" yWindow="-108" windowWidth="23256" windowHeight="12456" activeTab="1" xr2:uid="{F9070EA4-949B-43D6-AC4B-FFFB0CC3BC4E}"/>
  </bookViews>
  <sheets>
    <sheet name="Marks Entry" sheetId="1" r:id="rId1"/>
    <sheet name="Report Car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0" i="1" s="1"/>
  <c r="H9" i="1"/>
  <c r="I9" i="1" s="1"/>
  <c r="B10" i="3"/>
  <c r="B9" i="3"/>
  <c r="B8" i="3"/>
  <c r="B7" i="3"/>
  <c r="B6" i="3"/>
  <c r="B5" i="3"/>
  <c r="B4" i="3"/>
  <c r="H8" i="1"/>
  <c r="I8" i="1" s="1"/>
  <c r="J8" i="1" s="1"/>
  <c r="H7" i="1"/>
  <c r="I7" i="1" s="1"/>
  <c r="B3" i="3"/>
  <c r="H2" i="1"/>
  <c r="I2" i="1" s="1"/>
  <c r="H3" i="1"/>
  <c r="I3" i="1" s="1"/>
  <c r="J3" i="1" s="1"/>
  <c r="H4" i="1"/>
  <c r="I4" i="1" s="1"/>
  <c r="H5" i="1"/>
  <c r="I5" i="1" s="1"/>
  <c r="J5" i="1" s="1"/>
  <c r="H6" i="1"/>
  <c r="I6" i="1" s="1"/>
  <c r="K10" i="1" l="1"/>
  <c r="J10" i="1"/>
  <c r="J9" i="1"/>
  <c r="K9" i="1"/>
  <c r="K8" i="1"/>
  <c r="B11" i="3" s="1"/>
  <c r="J7" i="1"/>
  <c r="K7" i="1"/>
  <c r="J6" i="1"/>
  <c r="K6" i="1"/>
  <c r="J4" i="1"/>
  <c r="K4" i="1"/>
  <c r="J2" i="1"/>
  <c r="K2" i="1"/>
  <c r="K5" i="1"/>
  <c r="K3" i="1"/>
</calcChain>
</file>

<file path=xl/sharedStrings.xml><?xml version="1.0" encoding="utf-8"?>
<sst xmlns="http://schemas.openxmlformats.org/spreadsheetml/2006/main" count="32" uniqueCount="22">
  <si>
    <t>Student Name</t>
  </si>
  <si>
    <t>Roll Number</t>
  </si>
  <si>
    <t>Maths</t>
  </si>
  <si>
    <t>Physics</t>
  </si>
  <si>
    <t>Chemistry</t>
  </si>
  <si>
    <t>Hindi</t>
  </si>
  <si>
    <t>English</t>
  </si>
  <si>
    <t>Total Marks</t>
  </si>
  <si>
    <t>Percentage</t>
  </si>
  <si>
    <t>Pass/Fail</t>
  </si>
  <si>
    <t>Grade</t>
  </si>
  <si>
    <t>AAA</t>
  </si>
  <si>
    <t>BBB</t>
  </si>
  <si>
    <t>CCC</t>
  </si>
  <si>
    <t>Report Card</t>
  </si>
  <si>
    <t>Column1</t>
  </si>
  <si>
    <t>DDD</t>
  </si>
  <si>
    <t>SSS</t>
  </si>
  <si>
    <t>VV</t>
  </si>
  <si>
    <t>A2</t>
  </si>
  <si>
    <t>S2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</si>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</sst>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2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DD318-37FA-4D62-AF4A-74F4F9F2BF09}" name="Table1" displayName="Table1" ref="A1:K10">
  <autoFilter ref="A1:K10" xr:uid="{D3CDD318-37FA-4D62-AF4A-74F4F9F2BF09}"/>
  <tableColumns count="11">
    <tableColumn id="1" xr3:uid="{31A327FE-DDBD-4FA9-8BBF-280B900F7D30}" name="Student Name" totalsRowLabel="Total"/>
    <tableColumn id="2" xr3:uid="{3D3D599A-FCD9-4F3A-AA4F-DB68BF1B2182}" name="Roll Number"/>
    <tableColumn id="3" xr3:uid="{42FB6C30-D355-4BDD-B378-6B4E3206D571}" name="Maths"/>
    <tableColumn id="4" xr3:uid="{0827F774-8375-4D11-AB50-694840578A99}" name="Physics"/>
    <tableColumn id="5" xr3:uid="{26BFA840-DF71-49DF-A003-2FF3513FCC6C}" name="Chemistry"/>
    <tableColumn id="6" xr3:uid="{8AA063C7-DDC1-4CDC-BD40-4DDC221BCA02}" name="Hindi"/>
    <tableColumn id="7" xr3:uid="{873895D0-371E-48FA-BCFE-49959A01F5A0}" name="English"/>
    <tableColumn id="8" xr3:uid="{F3A3EFD5-ED1E-4B8F-B912-62594334C37E}" name="Total Marks">
      <calculatedColumnFormula>SUM(C2:G2)</calculatedColumnFormula>
    </tableColumn>
    <tableColumn id="9" xr3:uid="{0CB3EFEE-F10F-4AAD-9420-27E7432D3699}" name="Percentage">
      <calculatedColumnFormula>(H2*100)/500</calculatedColumnFormula>
    </tableColumn>
    <tableColumn id="10" xr3:uid="{D928852D-6FF9-4C58-BDC5-A08C9189C788}" name="Pass/Fail">
      <calculatedColumnFormula>IF(I2&lt;33,"Fail","Pass")</calculatedColumnFormula>
    </tableColumn>
    <tableColumn id="11" xr3:uid="{FD3E34D3-D2C2-43C4-B772-B944804BCF52}" name="Grade" totalsRowFunction="count">
      <calculatedColumnFormula>IF(I2&gt;=90,"A+",IF(I2&gt;=80,"A",IF(I2&gt;=70,"B",IF(I2&gt;=60,"C",IF(I2&gt;=50,"D","F")))))</calculatedColumnFormula>
    </tableColumn>
  </tableColumns>
  <tableStyleInfo name="TableStyleLight21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6745A-E244-4D99-A151-8C7263832239}" name="Table2" displayName="Table2" ref="A1:B11" totalsRowShown="0" headerRowDxfId="11" dataDxfId="10">
  <autoFilter ref="A1:B11" xr:uid="{ED06745A-E244-4D99-A151-8C7263832239}"/>
  <tableColumns count="2">
    <tableColumn id="1" xr3:uid="{631CE556-F318-478D-8EE4-C5C6A67B349A}" name="Report Card" dataDxfId="13"/>
    <tableColumn id="2" xr3:uid="{6E6726B0-02B3-4CE8-A9C5-F75F3A26AAB1}" name="Column1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919E-E0C2-4FE5-AEEE-B20D9891B9C1}">
  <dimension ref="A1:K10"/>
  <sheetViews>
    <sheetView workbookViewId="0">
      <selection activeCell="J15" sqref="J15"/>
    </sheetView>
  </sheetViews>
  <sheetFormatPr defaultRowHeight="14.4" x14ac:dyDescent="0.3"/>
  <cols>
    <col min="1" max="1" width="15" customWidth="1"/>
    <col min="2" max="2" width="13.33203125" customWidth="1"/>
    <col min="3" max="3" width="8.21875" customWidth="1"/>
    <col min="4" max="4" width="9" customWidth="1"/>
    <col min="5" max="5" width="11.33203125" customWidth="1"/>
    <col min="6" max="6" width="7.21875" customWidth="1"/>
    <col min="7" max="7" width="8.77734375" customWidth="1"/>
    <col min="8" max="8" width="12.77734375" customWidth="1"/>
    <col min="9" max="9" width="12.33203125" customWidth="1"/>
    <col min="10" max="10" width="10.21875" customWidth="1"/>
    <col min="11" max="11" width="7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</v>
      </c>
      <c r="C2">
        <v>96</v>
      </c>
      <c r="D2">
        <v>89</v>
      </c>
      <c r="E2">
        <v>96</v>
      </c>
      <c r="F2">
        <v>94</v>
      </c>
      <c r="G2">
        <v>46</v>
      </c>
      <c r="H2">
        <f>SUM(C2:G2)</f>
        <v>421</v>
      </c>
      <c r="I2">
        <f>(H2*100)/500</f>
        <v>84.2</v>
      </c>
      <c r="J2" t="str">
        <f>IF(I2&lt;33,"Fail","Pass")</f>
        <v>Pass</v>
      </c>
      <c r="K2" t="str">
        <f>IF(I2&gt;=90,"A+",IF(I2&gt;=80,"A",IF(I2&gt;=70,"B",IF(I2&gt;=60,"C",IF(I2&gt;=50,"D","F")))))</f>
        <v>A</v>
      </c>
    </row>
    <row r="3" spans="1:11" x14ac:dyDescent="0.3">
      <c r="A3" t="s">
        <v>12</v>
      </c>
      <c r="B3">
        <v>56</v>
      </c>
      <c r="C3">
        <v>85</v>
      </c>
      <c r="D3">
        <v>58</v>
      </c>
      <c r="E3">
        <v>99</v>
      </c>
      <c r="F3">
        <v>94</v>
      </c>
      <c r="G3">
        <v>96</v>
      </c>
      <c r="H3">
        <f t="shared" ref="H3:H4" si="0">SUM(C3:G3)</f>
        <v>432</v>
      </c>
      <c r="I3">
        <f t="shared" ref="I3:I4" si="1">(H3*100)/500</f>
        <v>86.4</v>
      </c>
      <c r="J3" t="str">
        <f t="shared" ref="J3:J4" si="2">IF(I3&lt;33,"Fail","Pass")</f>
        <v>Pass</v>
      </c>
      <c r="K3" t="str">
        <f t="shared" ref="K3:K4" si="3">IF(I3&gt;=90,"A+",IF(I3&gt;=80,"A",IF(I3&gt;=70,"B",IF(I3&gt;=60,"C",IF(I3&gt;=50,"D","F")))))</f>
        <v>A</v>
      </c>
    </row>
    <row r="4" spans="1:11" x14ac:dyDescent="0.3">
      <c r="A4" t="s">
        <v>13</v>
      </c>
      <c r="B4">
        <v>2</v>
      </c>
      <c r="C4">
        <v>56</v>
      </c>
      <c r="D4">
        <v>99</v>
      </c>
      <c r="E4">
        <v>89</v>
      </c>
      <c r="F4">
        <v>96</v>
      </c>
      <c r="G4">
        <v>85</v>
      </c>
      <c r="H4">
        <f t="shared" si="0"/>
        <v>425</v>
      </c>
      <c r="I4">
        <f t="shared" si="1"/>
        <v>85</v>
      </c>
      <c r="J4" t="str">
        <f t="shared" si="2"/>
        <v>Pass</v>
      </c>
      <c r="K4" t="str">
        <f t="shared" si="3"/>
        <v>A</v>
      </c>
    </row>
    <row r="5" spans="1:11" x14ac:dyDescent="0.3">
      <c r="A5" t="s">
        <v>16</v>
      </c>
      <c r="B5">
        <v>3</v>
      </c>
      <c r="C5">
        <v>58</v>
      </c>
      <c r="D5">
        <v>96</v>
      </c>
      <c r="E5">
        <v>77</v>
      </c>
      <c r="F5">
        <v>88</v>
      </c>
      <c r="G5">
        <v>55</v>
      </c>
      <c r="H5">
        <f>SUM(C5:G5)</f>
        <v>374</v>
      </c>
      <c r="I5">
        <f>(H5*100)/500</f>
        <v>74.8</v>
      </c>
      <c r="J5" t="str">
        <f>IF(I5&lt;33,"Fail","Pass")</f>
        <v>Pass</v>
      </c>
      <c r="K5" t="str">
        <f>IF(I5&gt;=90,"A+",IF(I5&gt;=80,"A",IF(I5&gt;=70,"B",IF(I5&gt;=60,"C",IF(I5&gt;=50,"D","F")))))</f>
        <v>B</v>
      </c>
    </row>
    <row r="6" spans="1:11" x14ac:dyDescent="0.3">
      <c r="A6" t="s">
        <v>17</v>
      </c>
      <c r="B6">
        <v>8</v>
      </c>
      <c r="C6">
        <v>85</v>
      </c>
      <c r="D6">
        <v>85</v>
      </c>
      <c r="E6">
        <v>89</v>
      </c>
      <c r="F6">
        <v>52</v>
      </c>
      <c r="G6">
        <v>58</v>
      </c>
      <c r="H6">
        <f t="shared" ref="H6" si="4">SUM(C6:G6)</f>
        <v>369</v>
      </c>
      <c r="I6">
        <f t="shared" ref="I6" si="5">(H6*100)/500</f>
        <v>73.8</v>
      </c>
      <c r="J6" t="str">
        <f t="shared" ref="J6" si="6">IF(I6&lt;33,"Fail","Pass")</f>
        <v>Pass</v>
      </c>
      <c r="K6" t="str">
        <f t="shared" ref="K6" si="7">IF(I6&gt;=90,"A+",IF(I6&gt;=80,"A",IF(I6&gt;=70,"B",IF(I6&gt;=60,"C",IF(I6&gt;=50,"D","F")))))</f>
        <v>B</v>
      </c>
    </row>
    <row r="7" spans="1:11" x14ac:dyDescent="0.3">
      <c r="A7" t="s">
        <v>18</v>
      </c>
      <c r="B7">
        <v>7</v>
      </c>
      <c r="C7">
        <v>74</v>
      </c>
      <c r="D7">
        <v>45</v>
      </c>
      <c r="E7">
        <v>99</v>
      </c>
      <c r="F7">
        <v>85</v>
      </c>
      <c r="G7">
        <v>85</v>
      </c>
      <c r="H7">
        <f>SUM(C7:G7)</f>
        <v>388</v>
      </c>
      <c r="I7">
        <f>(H7*100)/500</f>
        <v>77.599999999999994</v>
      </c>
      <c r="J7" t="str">
        <f>IF(I7&lt;33,"Fail","Pass")</f>
        <v>Pass</v>
      </c>
      <c r="K7" t="str">
        <f>IF(I7&gt;=90,"A+",IF(I7&gt;=80,"A",IF(I7&gt;=70,"B",IF(I7&gt;=60,"C",IF(I7&gt;=50,"D","F")))))</f>
        <v>B</v>
      </c>
    </row>
    <row r="8" spans="1:11" x14ac:dyDescent="0.3">
      <c r="A8" t="s">
        <v>19</v>
      </c>
      <c r="B8">
        <v>85</v>
      </c>
      <c r="C8">
        <v>6</v>
      </c>
      <c r="D8">
        <v>8</v>
      </c>
      <c r="E8">
        <v>88</v>
      </c>
      <c r="F8">
        <v>96</v>
      </c>
      <c r="G8">
        <v>9</v>
      </c>
      <c r="H8">
        <f>SUM(C8:G8)</f>
        <v>207</v>
      </c>
      <c r="I8">
        <f>(H8*100)/500</f>
        <v>41.4</v>
      </c>
      <c r="J8" t="str">
        <f>IF(I8&lt;33,"Fail","Pass")</f>
        <v>Pass</v>
      </c>
      <c r="K8" t="str">
        <f>IF(I8&gt;=90,"A+",IF(I8&gt;=80,"A",IF(I8&gt;=70,"B",IF(I8&gt;=60,"C",IF(I8&gt;=50,"D","F")))))</f>
        <v>F</v>
      </c>
    </row>
    <row r="9" spans="1:11" x14ac:dyDescent="0.3">
      <c r="A9" t="s">
        <v>20</v>
      </c>
      <c r="B9">
        <v>20</v>
      </c>
      <c r="C9">
        <v>63</v>
      </c>
      <c r="D9">
        <v>85</v>
      </c>
      <c r="E9">
        <v>59</v>
      </c>
      <c r="F9">
        <v>65</v>
      </c>
      <c r="G9">
        <v>85</v>
      </c>
      <c r="H9">
        <f>SUM(C9:G9)</f>
        <v>357</v>
      </c>
      <c r="I9">
        <f>(H9*100)/500</f>
        <v>71.400000000000006</v>
      </c>
      <c r="J9" t="str">
        <f>IF(I9&lt;33,"Fail","Pass")</f>
        <v>Pass</v>
      </c>
      <c r="K9" t="str">
        <f>IF(I9&gt;=90,"A+",IF(I9&gt;=80,"A",IF(I9&gt;=70,"B",IF(I9&gt;=60,"C",IF(I9&gt;=50,"D","F")))))</f>
        <v>B</v>
      </c>
    </row>
    <row r="10" spans="1:11" x14ac:dyDescent="0.3">
      <c r="A10" t="s">
        <v>21</v>
      </c>
      <c r="B10">
        <v>9</v>
      </c>
      <c r="C10">
        <v>7</v>
      </c>
      <c r="D10">
        <v>5</v>
      </c>
      <c r="E10">
        <v>6</v>
      </c>
      <c r="F10">
        <v>8</v>
      </c>
      <c r="G10">
        <v>8</v>
      </c>
      <c r="H10">
        <f>SUM(C10:G10)</f>
        <v>34</v>
      </c>
      <c r="I10">
        <f>(H10*100)/500</f>
        <v>6.8</v>
      </c>
      <c r="J10" t="str">
        <f>IF(I10&lt;33,"Fail","Pass")</f>
        <v>Fail</v>
      </c>
      <c r="K10" t="str">
        <f>IF(I10&gt;=90,"A+",IF(I10&gt;=80,"A",IF(I10&gt;=70,"B",IF(I10&gt;=60,"C",IF(I10&gt;=50,"D","F")))))</f>
        <v>F</v>
      </c>
    </row>
  </sheetData>
  <conditionalFormatting sqref="J2:J10">
    <cfRule type="colorScale" priority="6">
      <colorScale>
        <cfvo type="formula" val="&quot;&quot;&quot;=$J$2:$J$10=&quot;&quot;Fail&quot;&quot;&quot;&quot;&quot;"/>
        <cfvo type="formula" val="&quot;Pass&quot;"/>
        <color rgb="FFFF7128"/>
        <color rgb="FFFFEF9C"/>
      </colorScale>
    </cfRule>
  </conditionalFormatting>
  <conditionalFormatting sqref="J1:J1048576">
    <cfRule type="colorScale" priority="5">
      <colorScale>
        <cfvo type="formula" val="&quot;pass&quot;"/>
        <cfvo type="formula" val="&quot;fail&quot;"/>
        <color rgb="FFFF7128"/>
        <color rgb="FFFFEF9C"/>
      </colorScale>
    </cfRule>
  </conditionalFormatting>
  <conditionalFormatting sqref="J2:J9">
    <cfRule type="cellIs" dxfId="0" priority="1" operator="equal">
      <formula>$J$2</formula>
    </cfRule>
  </conditionalFormatting>
  <dataValidations count="1">
    <dataValidation type="whole" allowBlank="1" showInputMessage="1" showErrorMessage="1" sqref="C2:G10" xr:uid="{66394731-10A5-4521-B5AB-1D24BF1D10C1}">
      <formula1>0</formula1>
      <formula2>100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31CA814-11DA-4573-BA58-742389EEE760}">
            <xm:f>NOT(ISERROR(SEARCH($J$2,J2)))</xm:f>
            <xm:f>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J2:J10</xm:sqref>
        </x14:conditionalFormatting>
        <x14:conditionalFormatting xmlns:xm="http://schemas.microsoft.com/office/excel/2006/main">
          <x14:cfRule type="containsText" priority="3" operator="containsText" id="{2FDE42F0-2E06-42C3-ADBB-7C28258B5ED8}">
            <xm:f>NOT(ISERROR(SEARCH($J$10,J10)))</xm:f>
            <xm:f>$J$10</xm:f>
            <x14:dxf>
              <font>
                <color rgb="FF9C0006"/>
              </font>
            </x14:dxf>
          </x14:cfRule>
          <x14:cfRule type="containsText" priority="2" operator="containsText" id="{19E10AB1-304D-4A83-9DC2-9CE463BDFCE5}">
            <xm:f>NOT(ISERROR(SEARCH($J$10,J10)))</xm:f>
            <xm:f>$J$10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9EB7-C36F-4228-BB1C-9ECA5D236599}">
  <dimension ref="A1:B12"/>
  <sheetViews>
    <sheetView tabSelected="1" workbookViewId="0">
      <selection activeCell="B3" sqref="B3"/>
    </sheetView>
  </sheetViews>
  <sheetFormatPr defaultRowHeight="14.4" x14ac:dyDescent="0.3"/>
  <cols>
    <col min="1" max="1" width="24.5546875" bestFit="1" customWidth="1"/>
    <col min="2" max="2" width="19.109375" bestFit="1" customWidth="1"/>
  </cols>
  <sheetData>
    <row r="1" spans="1:2" ht="28.8" x14ac:dyDescent="0.55000000000000004">
      <c r="A1" s="1" t="s">
        <v>14</v>
      </c>
      <c r="B1" s="1" t="s">
        <v>15</v>
      </c>
    </row>
    <row r="2" spans="1:2" ht="28.8" x14ac:dyDescent="0.55000000000000004">
      <c r="A2" s="2" t="s">
        <v>1</v>
      </c>
      <c r="B2" s="1">
        <v>9</v>
      </c>
    </row>
    <row r="3" spans="1:2" ht="28.8" x14ac:dyDescent="0.55000000000000004">
      <c r="A3" s="2" t="s">
        <v>2</v>
      </c>
      <c r="B3" s="1">
        <f>_xlfn.XLOOKUP(B2,Table1[Roll Number],Table1[Maths])</f>
        <v>7</v>
      </c>
    </row>
    <row r="4" spans="1:2" ht="28.8" x14ac:dyDescent="0.55000000000000004">
      <c r="A4" s="2" t="s">
        <v>3</v>
      </c>
      <c r="B4" s="1">
        <f>_xlfn.XLOOKUP(B2,Table1[Roll Number],Table1[Physics])</f>
        <v>5</v>
      </c>
    </row>
    <row r="5" spans="1:2" ht="28.8" x14ac:dyDescent="0.55000000000000004">
      <c r="A5" s="2" t="s">
        <v>4</v>
      </c>
      <c r="B5" s="1">
        <f>_xlfn.XLOOKUP(B2,Table1[Roll Number],Table1[Chemistry])</f>
        <v>6</v>
      </c>
    </row>
    <row r="6" spans="1:2" ht="28.8" x14ac:dyDescent="0.55000000000000004">
      <c r="A6" s="2" t="s">
        <v>5</v>
      </c>
      <c r="B6" s="1">
        <f>_xlfn.XLOOKUP(B2,Table1[Roll Number],Table1[Hindi])</f>
        <v>8</v>
      </c>
    </row>
    <row r="7" spans="1:2" ht="28.8" x14ac:dyDescent="0.55000000000000004">
      <c r="A7" s="2" t="s">
        <v>6</v>
      </c>
      <c r="B7" s="1">
        <f>_xlfn.XLOOKUP(B2,Table1[Roll Number],Table1[English])</f>
        <v>8</v>
      </c>
    </row>
    <row r="8" spans="1:2" ht="28.8" x14ac:dyDescent="0.55000000000000004">
      <c r="A8" s="2" t="s">
        <v>7</v>
      </c>
      <c r="B8" s="1">
        <f>_xlfn.XLOOKUP(B2,Table1[Roll Number],Table1[Total Marks])</f>
        <v>34</v>
      </c>
    </row>
    <row r="9" spans="1:2" ht="28.8" x14ac:dyDescent="0.55000000000000004">
      <c r="A9" s="2" t="s">
        <v>8</v>
      </c>
      <c r="B9" s="1">
        <f>_xlfn.XLOOKUP(B2,Table1[Roll Number],Table1[Percentage])</f>
        <v>6.8</v>
      </c>
    </row>
    <row r="10" spans="1:2" ht="28.8" x14ac:dyDescent="0.55000000000000004">
      <c r="A10" s="2" t="s">
        <v>9</v>
      </c>
      <c r="B10" s="1" t="str">
        <f>_xlfn.XLOOKUP(B2,Table1[Roll Number],Table1[Pass/Fail])</f>
        <v>Fail</v>
      </c>
    </row>
    <row r="11" spans="1:2" ht="28.8" x14ac:dyDescent="0.55000000000000004">
      <c r="A11" s="3" t="s">
        <v>10</v>
      </c>
      <c r="B11" s="1" t="str">
        <f>_xlfn.XLOOKUP(B2,Table1[Roll Number],Table1[Grade])</f>
        <v>F</v>
      </c>
    </row>
    <row r="12" spans="1:2" ht="28.8" x14ac:dyDescent="0.55000000000000004">
      <c r="A12" s="1"/>
      <c r="B1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 Entry</vt:lpstr>
      <vt:lpstr>Report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Om</dc:creator>
  <cp:lastModifiedBy>Hari Om</cp:lastModifiedBy>
  <cp:lastPrinted>2025-02-05T17:55:44Z</cp:lastPrinted>
  <dcterms:created xsi:type="dcterms:W3CDTF">2025-02-05T15:14:26Z</dcterms:created>
  <dcterms:modified xsi:type="dcterms:W3CDTF">2025-02-05T17:56:02Z</dcterms:modified>
</cp:coreProperties>
</file>